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C:\Users\prikinge\AppData\Local\Box\Box Edit\Documents\nPd5xhX0XEiMoWl3YX199g==\"/>
    </mc:Choice>
  </mc:AlternateContent>
  <xr:revisionPtr revIDLastSave="190" documentId="13_ncr:1_{4FA054C8-D6CF-4AA7-B02E-12FC7E1CD226}" xr6:coauthVersionLast="47" xr6:coauthVersionMax="47" xr10:uidLastSave="{B19B8F4C-5B8C-49E0-B9AC-74A62C63348F}"/>
  <bookViews>
    <workbookView xWindow="-110" yWindow="-110" windowWidth="19420" windowHeight="10420" tabRatio="632" firstSheet="1" activeTab="1" xr2:uid="{00000000-000D-0000-FFFF-FFFF00000000}"/>
  </bookViews>
  <sheets>
    <sheet name="Evaluation" sheetId="6" r:id="rId1"/>
    <sheet name="Detail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4" i="6" l="1"/>
  <c r="X9" i="6"/>
  <c r="W9" i="6"/>
  <c r="Y9" i="6"/>
  <c r="Z9" i="6"/>
  <c r="AA9" i="6"/>
  <c r="AB9" i="6"/>
  <c r="W84" i="7" a="1"/>
  <c r="W84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G84" i="7" a="1"/>
  <c r="G84" i="7" s="1"/>
  <c r="F84" i="7" a="1"/>
  <c r="F84" i="7" s="1"/>
  <c r="V9" i="6" l="1"/>
  <c r="AC9" i="6" s="1"/>
  <c r="AB60" i="6"/>
  <c r="AA60" i="6"/>
  <c r="Z60" i="6"/>
  <c r="Y60" i="6"/>
  <c r="X60" i="6"/>
  <c r="W60" i="6"/>
  <c r="AB57" i="6"/>
  <c r="AA57" i="6"/>
  <c r="Z57" i="6"/>
  <c r="Y57" i="6"/>
  <c r="X57" i="6"/>
  <c r="W57" i="6"/>
  <c r="AB54" i="6"/>
  <c r="AA54" i="6"/>
  <c r="Z54" i="6"/>
  <c r="Y54" i="6"/>
  <c r="X54" i="6"/>
  <c r="AB51" i="6"/>
  <c r="AA51" i="6"/>
  <c r="Z51" i="6"/>
  <c r="Y51" i="6"/>
  <c r="X51" i="6"/>
  <c r="W51" i="6"/>
  <c r="AB48" i="6"/>
  <c r="AA48" i="6"/>
  <c r="Z48" i="6"/>
  <c r="Y48" i="6"/>
  <c r="X48" i="6"/>
  <c r="W48" i="6"/>
  <c r="AB45" i="6"/>
  <c r="AA45" i="6"/>
  <c r="Z45" i="6"/>
  <c r="Y45" i="6"/>
  <c r="X45" i="6"/>
  <c r="W45" i="6"/>
  <c r="AB42" i="6"/>
  <c r="AA42" i="6"/>
  <c r="Z42" i="6"/>
  <c r="Y42" i="6"/>
  <c r="X42" i="6"/>
  <c r="W42" i="6"/>
  <c r="AB39" i="6"/>
  <c r="AA39" i="6"/>
  <c r="Z39" i="6"/>
  <c r="Y39" i="6"/>
  <c r="X39" i="6"/>
  <c r="W39" i="6"/>
  <c r="AB36" i="6"/>
  <c r="AA36" i="6"/>
  <c r="Z36" i="6"/>
  <c r="Y36" i="6"/>
  <c r="X36" i="6"/>
  <c r="W36" i="6"/>
  <c r="AB33" i="6"/>
  <c r="AA33" i="6"/>
  <c r="Z33" i="6"/>
  <c r="Y33" i="6"/>
  <c r="X33" i="6"/>
  <c r="W33" i="6"/>
  <c r="AB30" i="6"/>
  <c r="AA30" i="6"/>
  <c r="Z30" i="6"/>
  <c r="Y30" i="6"/>
  <c r="X30" i="6"/>
  <c r="W30" i="6"/>
  <c r="AB27" i="6"/>
  <c r="AA27" i="6"/>
  <c r="Z27" i="6"/>
  <c r="Y27" i="6"/>
  <c r="X27" i="6"/>
  <c r="W27" i="6"/>
  <c r="AB24" i="6"/>
  <c r="AA24" i="6"/>
  <c r="Z24" i="6"/>
  <c r="Y24" i="6"/>
  <c r="X24" i="6"/>
  <c r="W24" i="6"/>
  <c r="K77" i="7"/>
  <c r="AB25" i="6" s="1"/>
  <c r="K68" i="7"/>
  <c r="AA25" i="6" s="1"/>
  <c r="K54" i="7"/>
  <c r="Z25" i="6" s="1"/>
  <c r="K40" i="7"/>
  <c r="Y25" i="6" s="1"/>
  <c r="K26" i="7"/>
  <c r="X25" i="6" s="1"/>
  <c r="K12" i="7"/>
  <c r="W25" i="6" s="1"/>
  <c r="J77" i="7"/>
  <c r="AB22" i="6" s="1"/>
  <c r="J68" i="7"/>
  <c r="AA22" i="6" s="1"/>
  <c r="J54" i="7"/>
  <c r="Z22" i="6" s="1"/>
  <c r="J40" i="7"/>
  <c r="Y22" i="6" s="1"/>
  <c r="J26" i="7"/>
  <c r="X22" i="6" s="1"/>
  <c r="J12" i="7"/>
  <c r="W22" i="6" s="1"/>
  <c r="I77" i="7"/>
  <c r="AB19" i="6" s="1"/>
  <c r="I68" i="7"/>
  <c r="AA19" i="6" s="1"/>
  <c r="I54" i="7"/>
  <c r="Z19" i="6" s="1"/>
  <c r="I40" i="7"/>
  <c r="Y19" i="6" s="1"/>
  <c r="I26" i="7"/>
  <c r="X19" i="6" s="1"/>
  <c r="I12" i="7"/>
  <c r="W19" i="6" s="1"/>
  <c r="H77" i="7"/>
  <c r="AB16" i="6" s="1"/>
  <c r="H68" i="7"/>
  <c r="AA16" i="6" s="1"/>
  <c r="H54" i="7"/>
  <c r="Z16" i="6" s="1"/>
  <c r="H40" i="7"/>
  <c r="Y16" i="6" s="1"/>
  <c r="H26" i="7"/>
  <c r="X16" i="6" s="1"/>
  <c r="H12" i="7"/>
  <c r="W16" i="6" s="1"/>
  <c r="G77" i="7"/>
  <c r="AB13" i="6" s="1"/>
  <c r="G68" i="7"/>
  <c r="AA13" i="6" s="1"/>
  <c r="G54" i="7"/>
  <c r="Z13" i="6" s="1"/>
  <c r="G40" i="7"/>
  <c r="Y13" i="6" s="1"/>
  <c r="G26" i="7"/>
  <c r="X13" i="6" s="1"/>
  <c r="G12" i="7"/>
  <c r="W13" i="6" s="1"/>
  <c r="U77" i="7"/>
  <c r="AB55" i="6" s="1"/>
  <c r="U68" i="7"/>
  <c r="AA55" i="6" s="1"/>
  <c r="U54" i="7"/>
  <c r="Z55" i="6" s="1"/>
  <c r="U40" i="7"/>
  <c r="Y55" i="6" s="1"/>
  <c r="U26" i="7"/>
  <c r="X55" i="6" s="1"/>
  <c r="U12" i="7"/>
  <c r="W55" i="6" s="1"/>
  <c r="V77" i="7"/>
  <c r="AB58" i="6" s="1"/>
  <c r="V68" i="7"/>
  <c r="AA58" i="6" s="1"/>
  <c r="V54" i="7"/>
  <c r="Z58" i="6" s="1"/>
  <c r="V40" i="7"/>
  <c r="Y58" i="6" s="1"/>
  <c r="V26" i="7"/>
  <c r="X58" i="6" s="1"/>
  <c r="V12" i="7"/>
  <c r="W58" i="6" s="1"/>
  <c r="W77" i="7"/>
  <c r="AB61" i="6" s="1"/>
  <c r="W68" i="7"/>
  <c r="AA61" i="6" s="1"/>
  <c r="W54" i="7"/>
  <c r="Z61" i="6" s="1"/>
  <c r="W40" i="7"/>
  <c r="Y61" i="6" s="1"/>
  <c r="W26" i="7"/>
  <c r="X61" i="6" s="1"/>
  <c r="W12" i="7"/>
  <c r="W61" i="6" s="1"/>
  <c r="O77" i="7"/>
  <c r="AB37" i="6" s="1"/>
  <c r="O68" i="7"/>
  <c r="AA37" i="6" s="1"/>
  <c r="O54" i="7"/>
  <c r="Z37" i="6" s="1"/>
  <c r="O40" i="7"/>
  <c r="Y37" i="6" s="1"/>
  <c r="O26" i="7"/>
  <c r="X37" i="6" s="1"/>
  <c r="O12" i="7"/>
  <c r="W37" i="6" s="1"/>
  <c r="P77" i="7"/>
  <c r="AB40" i="6" s="1"/>
  <c r="P68" i="7"/>
  <c r="AA40" i="6" s="1"/>
  <c r="P54" i="7"/>
  <c r="Z40" i="6" s="1"/>
  <c r="P40" i="7"/>
  <c r="Y40" i="6" s="1"/>
  <c r="P26" i="7"/>
  <c r="X40" i="6" s="1"/>
  <c r="P12" i="7"/>
  <c r="W40" i="6" s="1"/>
  <c r="Q77" i="7"/>
  <c r="AB43" i="6" s="1"/>
  <c r="Q68" i="7"/>
  <c r="AA43" i="6" s="1"/>
  <c r="Q54" i="7"/>
  <c r="Z43" i="6" s="1"/>
  <c r="Q40" i="7"/>
  <c r="Y43" i="6" s="1"/>
  <c r="Q26" i="7"/>
  <c r="X43" i="6" s="1"/>
  <c r="Q12" i="7"/>
  <c r="W43" i="6" s="1"/>
  <c r="R77" i="7"/>
  <c r="AB46" i="6" s="1"/>
  <c r="R68" i="7"/>
  <c r="AA46" i="6" s="1"/>
  <c r="R54" i="7"/>
  <c r="Z46" i="6" s="1"/>
  <c r="R40" i="7"/>
  <c r="Y46" i="6" s="1"/>
  <c r="R26" i="7"/>
  <c r="X46" i="6" s="1"/>
  <c r="R12" i="7"/>
  <c r="W46" i="6" s="1"/>
  <c r="N77" i="7"/>
  <c r="AB34" i="6" s="1"/>
  <c r="N68" i="7"/>
  <c r="AA34" i="6" s="1"/>
  <c r="N54" i="7"/>
  <c r="Z34" i="6" s="1"/>
  <c r="N40" i="7"/>
  <c r="Y34" i="6" s="1"/>
  <c r="N26" i="7"/>
  <c r="X34" i="6" s="1"/>
  <c r="N12" i="7"/>
  <c r="W34" i="6" s="1"/>
  <c r="S77" i="7"/>
  <c r="AB49" i="6" s="1"/>
  <c r="S68" i="7"/>
  <c r="AA49" i="6" s="1"/>
  <c r="S54" i="7"/>
  <c r="Z49" i="6" s="1"/>
  <c r="S40" i="7"/>
  <c r="Y49" i="6" s="1"/>
  <c r="S26" i="7"/>
  <c r="X49" i="6" s="1"/>
  <c r="S12" i="7"/>
  <c r="W49" i="6" s="1"/>
  <c r="T77" i="7"/>
  <c r="AB52" i="6" s="1"/>
  <c r="T68" i="7"/>
  <c r="AA52" i="6" s="1"/>
  <c r="T54" i="7"/>
  <c r="Z52" i="6" s="1"/>
  <c r="T40" i="7"/>
  <c r="Y52" i="6" s="1"/>
  <c r="T26" i="7"/>
  <c r="X52" i="6" s="1"/>
  <c r="T12" i="7"/>
  <c r="W52" i="6" s="1"/>
  <c r="M77" i="7"/>
  <c r="AB31" i="6" s="1"/>
  <c r="M68" i="7"/>
  <c r="AA31" i="6" s="1"/>
  <c r="M54" i="7"/>
  <c r="Z31" i="6" s="1"/>
  <c r="M40" i="7"/>
  <c r="Y31" i="6" s="1"/>
  <c r="M26" i="7"/>
  <c r="X31" i="6" s="1"/>
  <c r="M12" i="7"/>
  <c r="W31" i="6" s="1"/>
  <c r="L77" i="7"/>
  <c r="AB28" i="6" s="1"/>
  <c r="L68" i="7"/>
  <c r="AA28" i="6" s="1"/>
  <c r="L54" i="7"/>
  <c r="Z28" i="6" s="1"/>
  <c r="L40" i="7"/>
  <c r="Y28" i="6" s="1"/>
  <c r="L26" i="7"/>
  <c r="X28" i="6" s="1"/>
  <c r="L12" i="7"/>
  <c r="W28" i="6" s="1"/>
  <c r="AB21" i="6"/>
  <c r="P21" i="6" s="1"/>
  <c r="Q21" i="6" s="1"/>
  <c r="AA21" i="6"/>
  <c r="AB18" i="6"/>
  <c r="AA18" i="6"/>
  <c r="AB15" i="6"/>
  <c r="AA15" i="6"/>
  <c r="AB12" i="6"/>
  <c r="AA12" i="6"/>
  <c r="F77" i="7"/>
  <c r="AB10" i="6" s="1"/>
  <c r="P9" i="6" s="1"/>
  <c r="Q9" i="6" s="1"/>
  <c r="AA10" i="6"/>
  <c r="N9" i="6" s="1"/>
  <c r="O9" i="6" s="1"/>
  <c r="F54" i="7"/>
  <c r="Z10" i="6" s="1"/>
  <c r="L9" i="6" s="1"/>
  <c r="M9" i="6" s="1"/>
  <c r="F40" i="7"/>
  <c r="Y10" i="6" s="1"/>
  <c r="J9" i="6" s="1"/>
  <c r="K9" i="6" s="1"/>
  <c r="Z21" i="6"/>
  <c r="Y21" i="6"/>
  <c r="J21" i="6" s="1"/>
  <c r="K21" i="6" s="1"/>
  <c r="X21" i="6"/>
  <c r="W21" i="6"/>
  <c r="Z15" i="6"/>
  <c r="Y15" i="6"/>
  <c r="X15" i="6"/>
  <c r="W15" i="6"/>
  <c r="Z18" i="6"/>
  <c r="Y18" i="6"/>
  <c r="J18" i="6" s="1"/>
  <c r="K18" i="6" s="1"/>
  <c r="X18" i="6"/>
  <c r="W18" i="6"/>
  <c r="Z12" i="6"/>
  <c r="Y12" i="6"/>
  <c r="X12" i="6"/>
  <c r="W12" i="6"/>
  <c r="F26" i="7"/>
  <c r="X10" i="6" s="1"/>
  <c r="H9" i="6" s="1"/>
  <c r="I9" i="6" s="1"/>
  <c r="F12" i="7"/>
  <c r="W10" i="6" s="1"/>
  <c r="L21" i="6" l="1"/>
  <c r="M21" i="6" s="1"/>
  <c r="V10" i="6"/>
  <c r="AC10" i="6" s="1"/>
  <c r="L18" i="6"/>
  <c r="M18" i="6" s="1"/>
  <c r="F9" i="6"/>
  <c r="G9" i="6" s="1"/>
  <c r="P12" i="6"/>
  <c r="Q12" i="6" s="1"/>
  <c r="P24" i="6"/>
  <c r="Q24" i="6" s="1"/>
  <c r="F18" i="6"/>
  <c r="G18" i="6" s="1"/>
  <c r="N12" i="6"/>
  <c r="O12" i="6" s="1"/>
  <c r="N24" i="6"/>
  <c r="O24" i="6" s="1"/>
  <c r="H12" i="6"/>
  <c r="I12" i="6" s="1"/>
  <c r="H15" i="6"/>
  <c r="I15" i="6" s="1"/>
  <c r="J15" i="6"/>
  <c r="K15" i="6" s="1"/>
  <c r="N18" i="6"/>
  <c r="O18" i="6" s="1"/>
  <c r="F12" i="6"/>
  <c r="G12" i="6" s="1"/>
  <c r="L15" i="6"/>
  <c r="M15" i="6" s="1"/>
  <c r="P18" i="6"/>
  <c r="Q18" i="6" s="1"/>
  <c r="F15" i="6"/>
  <c r="G15" i="6" s="1"/>
  <c r="N21" i="6"/>
  <c r="O21" i="6" s="1"/>
  <c r="F30" i="6"/>
  <c r="G30" i="6" s="1"/>
  <c r="N36" i="6"/>
  <c r="O36" i="6" s="1"/>
  <c r="F42" i="6"/>
  <c r="G42" i="6" s="1"/>
  <c r="J45" i="6"/>
  <c r="K45" i="6" s="1"/>
  <c r="N48" i="6"/>
  <c r="O48" i="6" s="1"/>
  <c r="J57" i="6"/>
  <c r="K57" i="6" s="1"/>
  <c r="H30" i="6"/>
  <c r="I30" i="6" s="1"/>
  <c r="P36" i="6"/>
  <c r="Q36" i="6" s="1"/>
  <c r="H42" i="6"/>
  <c r="I42" i="6" s="1"/>
  <c r="L45" i="6"/>
  <c r="M45" i="6" s="1"/>
  <c r="P48" i="6"/>
  <c r="Q48" i="6" s="1"/>
  <c r="L57" i="6"/>
  <c r="M57" i="6" s="1"/>
  <c r="N60" i="6"/>
  <c r="O60" i="6" s="1"/>
  <c r="L33" i="6"/>
  <c r="M33" i="6" s="1"/>
  <c r="P60" i="6"/>
  <c r="Q60" i="6" s="1"/>
  <c r="N15" i="6"/>
  <c r="O15" i="6" s="1"/>
  <c r="F27" i="6"/>
  <c r="G27" i="6" s="1"/>
  <c r="J30" i="6"/>
  <c r="K30" i="6" s="1"/>
  <c r="N33" i="6"/>
  <c r="O33" i="6" s="1"/>
  <c r="F39" i="6"/>
  <c r="G39" i="6" s="1"/>
  <c r="J42" i="6"/>
  <c r="K42" i="6" s="1"/>
  <c r="N45" i="6"/>
  <c r="O45" i="6" s="1"/>
  <c r="F51" i="6"/>
  <c r="G51" i="6" s="1"/>
  <c r="J54" i="6"/>
  <c r="K54" i="6" s="1"/>
  <c r="N57" i="6"/>
  <c r="O57" i="6" s="1"/>
  <c r="H27" i="6"/>
  <c r="I27" i="6" s="1"/>
  <c r="L30" i="6"/>
  <c r="M30" i="6" s="1"/>
  <c r="P33" i="6"/>
  <c r="Q33" i="6" s="1"/>
  <c r="H39" i="6"/>
  <c r="I39" i="6" s="1"/>
  <c r="L42" i="6"/>
  <c r="M42" i="6" s="1"/>
  <c r="P45" i="6"/>
  <c r="Q45" i="6" s="1"/>
  <c r="H51" i="6"/>
  <c r="I51" i="6" s="1"/>
  <c r="L54" i="6"/>
  <c r="M54" i="6" s="1"/>
  <c r="P57" i="6"/>
  <c r="Q57" i="6" s="1"/>
  <c r="H54" i="6"/>
  <c r="I54" i="6" s="1"/>
  <c r="J12" i="6"/>
  <c r="K12" i="6" s="1"/>
  <c r="F24" i="6"/>
  <c r="G24" i="6" s="1"/>
  <c r="J27" i="6"/>
  <c r="K27" i="6" s="1"/>
  <c r="N30" i="6"/>
  <c r="O30" i="6" s="1"/>
  <c r="F36" i="6"/>
  <c r="G36" i="6" s="1"/>
  <c r="J39" i="6"/>
  <c r="K39" i="6" s="1"/>
  <c r="N42" i="6"/>
  <c r="O42" i="6" s="1"/>
  <c r="F48" i="6"/>
  <c r="G48" i="6" s="1"/>
  <c r="J51" i="6"/>
  <c r="K51" i="6" s="1"/>
  <c r="N54" i="6"/>
  <c r="O54" i="6" s="1"/>
  <c r="F60" i="6"/>
  <c r="G60" i="6" s="1"/>
  <c r="F54" i="6"/>
  <c r="G54" i="6" s="1"/>
  <c r="P15" i="6"/>
  <c r="Q15" i="6" s="1"/>
  <c r="H24" i="6"/>
  <c r="I24" i="6" s="1"/>
  <c r="L27" i="6"/>
  <c r="M27" i="6" s="1"/>
  <c r="P30" i="6"/>
  <c r="Q30" i="6" s="1"/>
  <c r="H36" i="6"/>
  <c r="I36" i="6" s="1"/>
  <c r="L39" i="6"/>
  <c r="M39" i="6" s="1"/>
  <c r="P42" i="6"/>
  <c r="Q42" i="6" s="1"/>
  <c r="H48" i="6"/>
  <c r="I48" i="6" s="1"/>
  <c r="L51" i="6"/>
  <c r="M51" i="6" s="1"/>
  <c r="P54" i="6"/>
  <c r="Q54" i="6" s="1"/>
  <c r="H60" i="6"/>
  <c r="I60" i="6" s="1"/>
  <c r="L12" i="6"/>
  <c r="M12" i="6" s="1"/>
  <c r="F21" i="6"/>
  <c r="G21" i="6" s="1"/>
  <c r="J24" i="6"/>
  <c r="K24" i="6" s="1"/>
  <c r="N27" i="6"/>
  <c r="O27" i="6" s="1"/>
  <c r="F33" i="6"/>
  <c r="G33" i="6" s="1"/>
  <c r="J36" i="6"/>
  <c r="K36" i="6" s="1"/>
  <c r="N39" i="6"/>
  <c r="O39" i="6" s="1"/>
  <c r="F45" i="6"/>
  <c r="G45" i="6" s="1"/>
  <c r="J48" i="6"/>
  <c r="K48" i="6" s="1"/>
  <c r="N51" i="6"/>
  <c r="O51" i="6" s="1"/>
  <c r="F57" i="6"/>
  <c r="G57" i="6" s="1"/>
  <c r="J60" i="6"/>
  <c r="K60" i="6" s="1"/>
  <c r="J33" i="6"/>
  <c r="K33" i="6" s="1"/>
  <c r="H18" i="6"/>
  <c r="I18" i="6" s="1"/>
  <c r="H21" i="6"/>
  <c r="I21" i="6" s="1"/>
  <c r="L24" i="6"/>
  <c r="M24" i="6" s="1"/>
  <c r="P27" i="6"/>
  <c r="Q27" i="6" s="1"/>
  <c r="H33" i="6"/>
  <c r="I33" i="6" s="1"/>
  <c r="L36" i="6"/>
  <c r="M36" i="6" s="1"/>
  <c r="P39" i="6"/>
  <c r="Q39" i="6" s="1"/>
  <c r="H45" i="6"/>
  <c r="I45" i="6" s="1"/>
  <c r="L48" i="6"/>
  <c r="M48" i="6" s="1"/>
  <c r="P51" i="6"/>
  <c r="Q51" i="6" s="1"/>
  <c r="H57" i="6"/>
  <c r="I57" i="6" s="1"/>
  <c r="L60" i="6"/>
  <c r="M60" i="6" s="1"/>
  <c r="V49" i="6"/>
  <c r="AC49" i="6" s="1"/>
  <c r="S83" i="7" s="1"/>
  <c r="V48" i="6"/>
  <c r="AC48" i="6" s="1"/>
  <c r="S82" i="7" s="1"/>
  <c r="V51" i="6"/>
  <c r="AC51" i="6" s="1"/>
  <c r="T82" i="7" s="1"/>
  <c r="V27" i="6"/>
  <c r="AC27" i="6" s="1"/>
  <c r="L82" i="7" s="1"/>
  <c r="V54" i="6"/>
  <c r="AC54" i="6" s="1"/>
  <c r="U82" i="7" s="1"/>
  <c r="V33" i="6"/>
  <c r="AC33" i="6" s="1"/>
  <c r="N82" i="7" s="1"/>
  <c r="V30" i="6"/>
  <c r="AC30" i="6" s="1"/>
  <c r="M82" i="7" s="1"/>
  <c r="V61" i="6"/>
  <c r="AC61" i="6" s="1"/>
  <c r="W83" i="7" s="1"/>
  <c r="V46" i="6"/>
  <c r="AC46" i="6" s="1"/>
  <c r="R83" i="7" s="1"/>
  <c r="V31" i="6"/>
  <c r="AC31" i="6" s="1"/>
  <c r="M83" i="7" s="1"/>
  <c r="V28" i="6"/>
  <c r="AC28" i="6" s="1"/>
  <c r="L83" i="7" s="1"/>
  <c r="V36" i="6"/>
  <c r="AC36" i="6" s="1"/>
  <c r="O82" i="7" s="1"/>
  <c r="V42" i="6"/>
  <c r="AC42" i="6" s="1"/>
  <c r="Q82" i="7" s="1"/>
  <c r="V45" i="6"/>
  <c r="AC45" i="6" s="1"/>
  <c r="R82" i="7" s="1"/>
  <c r="V34" i="6"/>
  <c r="AC34" i="6" s="1"/>
  <c r="N83" i="7" s="1"/>
  <c r="V52" i="6"/>
  <c r="AC52" i="6" s="1"/>
  <c r="T83" i="7" s="1"/>
  <c r="V43" i="6"/>
  <c r="AC43" i="6" s="1"/>
  <c r="Q83" i="7" s="1"/>
  <c r="V55" i="6"/>
  <c r="AC55" i="6" s="1"/>
  <c r="U83" i="7" s="1"/>
  <c r="V40" i="6"/>
  <c r="AC40" i="6" s="1"/>
  <c r="P83" i="7" s="1"/>
  <c r="V57" i="6"/>
  <c r="AC57" i="6" s="1"/>
  <c r="V82" i="7" s="1"/>
  <c r="V39" i="6"/>
  <c r="AC39" i="6" s="1"/>
  <c r="V58" i="6"/>
  <c r="AC58" i="6" s="1"/>
  <c r="V83" i="7" s="1"/>
  <c r="V60" i="6"/>
  <c r="AC60" i="6" s="1"/>
  <c r="W82" i="7" s="1"/>
  <c r="V37" i="6"/>
  <c r="AC37" i="6" s="1"/>
  <c r="O83" i="7" s="1"/>
  <c r="V15" i="6"/>
  <c r="AC15" i="6" s="1"/>
  <c r="V24" i="6"/>
  <c r="AC24" i="6" s="1"/>
  <c r="K82" i="7" s="1"/>
  <c r="F82" i="7"/>
  <c r="V18" i="6"/>
  <c r="AC18" i="6" s="1"/>
  <c r="I82" i="7" s="1"/>
  <c r="V21" i="6"/>
  <c r="AC21" i="6" s="1"/>
  <c r="J82" i="7" s="1"/>
  <c r="V12" i="6"/>
  <c r="AC12" i="6" s="1"/>
  <c r="G82" i="7" s="1"/>
  <c r="V19" i="6"/>
  <c r="AC19" i="6" s="1"/>
  <c r="I83" i="7" s="1"/>
  <c r="V25" i="6"/>
  <c r="AC25" i="6" s="1"/>
  <c r="K83" i="7" s="1"/>
  <c r="V22" i="6"/>
  <c r="AC22" i="6" s="1"/>
  <c r="J83" i="7" s="1"/>
  <c r="V16" i="6"/>
  <c r="AC16" i="6" s="1"/>
  <c r="H83" i="7" s="1"/>
  <c r="V13" i="6"/>
  <c r="AC13" i="6" s="1"/>
  <c r="G83" i="7" s="1"/>
  <c r="AD9" i="6" l="1"/>
  <c r="AE9" i="6" s="1"/>
  <c r="R9" i="6" s="1"/>
  <c r="F83" i="7"/>
  <c r="AD15" i="6"/>
  <c r="AE15" i="6" s="1"/>
  <c r="H82" i="7"/>
  <c r="AD39" i="6"/>
  <c r="AE39" i="6" s="1"/>
  <c r="P82" i="7"/>
  <c r="AD30" i="6"/>
  <c r="AE30" i="6" s="1"/>
  <c r="AD48" i="6"/>
  <c r="AE48" i="6" s="1"/>
  <c r="AD12" i="6"/>
  <c r="AE12" i="6" s="1"/>
  <c r="AD54" i="6"/>
  <c r="AE54" i="6" s="1"/>
  <c r="AD27" i="6"/>
  <c r="AE27" i="6" s="1"/>
  <c r="AD57" i="6"/>
  <c r="AE57" i="6" s="1"/>
  <c r="AD36" i="6"/>
  <c r="AE36" i="6" s="1"/>
  <c r="AD45" i="6"/>
  <c r="AE45" i="6" s="1"/>
  <c r="AD42" i="6"/>
  <c r="AE42" i="6" s="1"/>
  <c r="AD60" i="6"/>
  <c r="AE60" i="6" s="1"/>
  <c r="AD33" i="6"/>
  <c r="AE33" i="6" s="1"/>
  <c r="AD18" i="6"/>
  <c r="AE18" i="6" s="1"/>
  <c r="AD51" i="6"/>
  <c r="AE51" i="6" s="1"/>
  <c r="AD21" i="6"/>
  <c r="AE21" i="6" s="1"/>
  <c r="AD24" i="6"/>
  <c r="AE24" i="6" s="1"/>
  <c r="F86" i="7" l="1" a="1"/>
  <c r="F86" i="7" s="1"/>
  <c r="V86" i="7" a="1"/>
  <c r="V86" i="7" s="1"/>
  <c r="R57" i="6"/>
  <c r="L86" i="7" a="1"/>
  <c r="L86" i="7" s="1"/>
  <c r="R27" i="6"/>
  <c r="U86" i="7" a="1"/>
  <c r="U86" i="7" s="1"/>
  <c r="R54" i="6"/>
  <c r="M86" i="7" a="1"/>
  <c r="M86" i="7" s="1"/>
  <c r="R30" i="6"/>
  <c r="W86" i="7" a="1"/>
  <c r="W86" i="7" s="1"/>
  <c r="R60" i="6"/>
  <c r="R86" i="7" a="1"/>
  <c r="R86" i="7" s="1"/>
  <c r="R45" i="6"/>
  <c r="P86" i="7" a="1"/>
  <c r="P86" i="7" s="1"/>
  <c r="R39" i="6"/>
  <c r="K86" i="7" a="1"/>
  <c r="K86" i="7" s="1"/>
  <c r="R24" i="6"/>
  <c r="J86" i="7" a="1"/>
  <c r="J86" i="7" s="1"/>
  <c r="R21" i="6"/>
  <c r="T86" i="7" a="1"/>
  <c r="T86" i="7" s="1"/>
  <c r="R51" i="6"/>
  <c r="G86" i="7" a="1"/>
  <c r="G86" i="7" s="1"/>
  <c r="R12" i="6"/>
  <c r="I86" i="7" a="1"/>
  <c r="I86" i="7" s="1"/>
  <c r="R18" i="6"/>
  <c r="S86" i="7" a="1"/>
  <c r="S86" i="7" s="1"/>
  <c r="R48" i="6"/>
  <c r="H86" i="7" a="1"/>
  <c r="H86" i="7" s="1"/>
  <c r="R15" i="6"/>
  <c r="N86" i="7" a="1"/>
  <c r="N86" i="7" s="1"/>
  <c r="R33" i="6"/>
  <c r="Q86" i="7" a="1"/>
  <c r="Q86" i="7" s="1"/>
  <c r="R42" i="6"/>
  <c r="O86" i="7" a="1"/>
  <c r="O86" i="7" s="1"/>
  <c r="R3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<sst xmlns="http://schemas.openxmlformats.org/spreadsheetml/2006/main" count="410" uniqueCount="157">
  <si>
    <t>TGA Java | Evaluation Rubric | Progress Check | Date: 25th May'23</t>
  </si>
  <si>
    <t>Sl no.</t>
  </si>
  <si>
    <t>Group</t>
  </si>
  <si>
    <t>Participants Name</t>
  </si>
  <si>
    <t>M1</t>
  </si>
  <si>
    <t>M2</t>
  </si>
  <si>
    <t>M3</t>
  </si>
  <si>
    <t>M4</t>
  </si>
  <si>
    <t>M5</t>
  </si>
  <si>
    <t>M6</t>
  </si>
  <si>
    <t>Final Grade</t>
  </si>
  <si>
    <t xml:space="preserve">Mentor </t>
  </si>
  <si>
    <t>Individual</t>
  </si>
  <si>
    <t xml:space="preserve">Evaluation Score Weightage and Break-up
</t>
  </si>
  <si>
    <t>Final Developer Score</t>
  </si>
  <si>
    <t>Observations</t>
  </si>
  <si>
    <t>Weightage</t>
  </si>
  <si>
    <t>Review Sapient SME</t>
  </si>
  <si>
    <t>Criteria Completion</t>
  </si>
  <si>
    <t>Total Services</t>
  </si>
  <si>
    <t>SME Score = 25%
Milestone = 75%</t>
  </si>
  <si>
    <t>SME Score + Milestone</t>
  </si>
  <si>
    <t>Mgr + SME + Milestone</t>
  </si>
  <si>
    <t>Score</t>
  </si>
  <si>
    <t>Gr</t>
  </si>
  <si>
    <t>M1 - M6</t>
  </si>
  <si>
    <t>Max 100</t>
  </si>
  <si>
    <t>Quality Rating</t>
  </si>
  <si>
    <t>1 - 3 Need Improvement; 4 - 6 Average; 7 - 9 Good ; 10 Excellent</t>
  </si>
  <si>
    <t>Total</t>
  </si>
  <si>
    <t>Group - 1</t>
  </si>
  <si>
    <t>Amit Jain</t>
  </si>
  <si>
    <t>SME Score</t>
  </si>
  <si>
    <t>Milestone Score</t>
  </si>
  <si>
    <t>Group - 2</t>
  </si>
  <si>
    <t>Anshul Gangwar</t>
  </si>
  <si>
    <t>Group - 3</t>
  </si>
  <si>
    <t>Bijaya Laxmi Pradhan</t>
  </si>
  <si>
    <t>Group -4</t>
  </si>
  <si>
    <t>Dakshima Sharma</t>
  </si>
  <si>
    <t>Group - 5</t>
  </si>
  <si>
    <t>Deepankar Saxena</t>
  </si>
  <si>
    <t>Group - 6</t>
  </si>
  <si>
    <t>Ganesh Sharma</t>
  </si>
  <si>
    <t>Keshav Kumar</t>
  </si>
  <si>
    <t>Manish Dass</t>
  </si>
  <si>
    <t>Nandan Kumar</t>
  </si>
  <si>
    <t>Nikhil Bansal</t>
  </si>
  <si>
    <t>Nikhil Gupta</t>
  </si>
  <si>
    <t>Prashant Jain</t>
  </si>
  <si>
    <t>Rajakumar Rajendran</t>
  </si>
  <si>
    <t>S. Jahadeesh</t>
  </si>
  <si>
    <t>Sachin Gupta</t>
  </si>
  <si>
    <t>Saurav Das</t>
  </si>
  <si>
    <t>Shefali Jain</t>
  </si>
  <si>
    <t>Srishti Singh</t>
  </si>
  <si>
    <t>Individual Practitionar Wise</t>
  </si>
  <si>
    <r>
      <rPr>
        <b/>
        <sz val="11"/>
        <color rgb="FFFF0000"/>
        <rFont val="Calibri (Body)"/>
      </rPr>
      <t>B</t>
    </r>
    <r>
      <rPr>
        <b/>
        <sz val="11"/>
        <color theme="1"/>
        <rFont val="Calibri"/>
        <family val="2"/>
        <scheme val="minor"/>
      </rPr>
      <t xml:space="preserve">eginner 
</t>
    </r>
    <r>
      <rPr>
        <b/>
        <sz val="11"/>
        <color rgb="FFFF0000"/>
        <rFont val="Calibri (Body)"/>
      </rPr>
      <t>I</t>
    </r>
    <r>
      <rPr>
        <b/>
        <sz val="11"/>
        <color theme="1"/>
        <rFont val="Calibri"/>
        <family val="2"/>
        <scheme val="minor"/>
      </rPr>
      <t xml:space="preserve">ntermediate 
</t>
    </r>
    <r>
      <rPr>
        <b/>
        <sz val="11"/>
        <color rgb="FFFF0000"/>
        <rFont val="Calibri (Body)"/>
      </rPr>
      <t>A</t>
    </r>
    <r>
      <rPr>
        <b/>
        <sz val="11"/>
        <color theme="1"/>
        <rFont val="Calibri"/>
        <family val="2"/>
        <scheme val="minor"/>
      </rPr>
      <t xml:space="preserve">dvanced 
</t>
    </r>
    <r>
      <rPr>
        <b/>
        <sz val="11"/>
        <color rgb="FFFF0000"/>
        <rFont val="Calibri (Body)"/>
      </rPr>
      <t>L</t>
    </r>
    <r>
      <rPr>
        <b/>
        <sz val="11"/>
        <color theme="1"/>
        <rFont val="Calibri"/>
        <family val="2"/>
        <scheme val="minor"/>
      </rPr>
      <t>ead</t>
    </r>
  </si>
  <si>
    <t>Participants</t>
  </si>
  <si>
    <t>#</t>
  </si>
  <si>
    <t>Developent Artifacts</t>
  </si>
  <si>
    <t>Levels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</si>
  <si>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</si>
  <si>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</si>
  <si>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</si>
  <si>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</si>
  <si>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</si>
  <si>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</si>
  <si>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</si>
  <si>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</si>
  <si>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</si>
  <si>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</si>
  <si>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</si>
  <si>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</si>
  <si>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</si>
  <si>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</si>
  <si>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</si>
  <si>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</si>
  <si>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</si>
  <si>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</si>
  <si>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PS Martek App: Smart Phone / Web (Max Score 1)</t>
  </si>
  <si>
    <t>Scope Matrix</t>
  </si>
  <si>
    <t>Max score "2"</t>
  </si>
  <si>
    <t>Estimates</t>
  </si>
  <si>
    <t>Delivery Methodology</t>
  </si>
  <si>
    <t>Tools to be used in engagement Project Plan</t>
  </si>
  <si>
    <t>Engg Metrices to be managed during delivery</t>
  </si>
  <si>
    <t>Architecture (Max Score 1)</t>
  </si>
  <si>
    <t>System Context Diagram, DFD Level 0, 1, &amp; 2</t>
  </si>
  <si>
    <t>Max Score "1 "</t>
  </si>
  <si>
    <t>Views and Viewpoints</t>
  </si>
  <si>
    <t>Perspectives (Non-Functional Requirements)</t>
  </si>
  <si>
    <t>Understanding CAP and Choosing Database</t>
  </si>
  <si>
    <t>ER Diagram</t>
  </si>
  <si>
    <t>Multi-Tenancy</t>
  </si>
  <si>
    <t>NoSQL DB - Redis, MongoDB, AWS DynamoDB</t>
  </si>
  <si>
    <t>Distributed Caching</t>
  </si>
  <si>
    <t>EH Cache, Hazelcast, Oracle Coherence</t>
  </si>
  <si>
    <t>Command and Query Responsibility Segragation Pattern</t>
  </si>
  <si>
    <t>Setup [Productioning/Ops Excellens] (Max Score 1)</t>
  </si>
  <si>
    <t>CI/CD Pipelines, GitOps</t>
  </si>
  <si>
    <t>Beginner</t>
  </si>
  <si>
    <t>Docker Containers / Kubernetes</t>
  </si>
  <si>
    <t>Deployment Approaches</t>
  </si>
  <si>
    <t>Advanced</t>
  </si>
  <si>
    <t>Use Cases and Infrastructure Patterns</t>
  </si>
  <si>
    <t>Lead</t>
  </si>
  <si>
    <t>Sonar Cloud Coverage</t>
  </si>
  <si>
    <t>Prometheus, Grafana, ELK, Jagger</t>
  </si>
  <si>
    <t>REST Assured</t>
  </si>
  <si>
    <t>Reliability, Resilience, Recoverability</t>
  </si>
  <si>
    <t>Intermediate</t>
  </si>
  <si>
    <t>Exception Handling, High Availability, Load Balancing</t>
  </si>
  <si>
    <t>DevOps - SLA, SLO</t>
  </si>
  <si>
    <t>Build Phase [Application Framework / Testing &amp; Profiling] (Max 1)</t>
  </si>
  <si>
    <t>De-Coupling, Stateless Architecture, Design Patterns</t>
  </si>
  <si>
    <t>SOLiD, Data Structures</t>
  </si>
  <si>
    <t xml:space="preserve">Reactive Programming </t>
  </si>
  <si>
    <t xml:space="preserve">Behaviour Driven Development and Use Cases </t>
  </si>
  <si>
    <t>Microservices Architecture</t>
  </si>
  <si>
    <t>Monolith to Microservice Migration Strategies</t>
  </si>
  <si>
    <t>Migration Design Patterns 1 (Strangler Fig)</t>
  </si>
  <si>
    <t>NA</t>
  </si>
  <si>
    <t>Migration Design Patterns 2 (Strangler Fig)</t>
  </si>
  <si>
    <t>Performance Optimization and Caching</t>
  </si>
  <si>
    <t>Dynatrace, Jmeter</t>
  </si>
  <si>
    <t>Refactor (Max Score 1)</t>
  </si>
  <si>
    <t>Domain Driven Design Concepts (Strategic / Tactical)</t>
  </si>
  <si>
    <t>Entity, Aggregate Root, Value Objects</t>
  </si>
  <si>
    <t>Repository, Factory, Domain Event</t>
  </si>
  <si>
    <t>Kafka Connects, Streams</t>
  </si>
  <si>
    <t>Kafka Scaling, Fault Tolerance</t>
  </si>
  <si>
    <t>Rabbit MQ Vs. Kafka</t>
  </si>
  <si>
    <t>Application Security, API Security with Gateway</t>
  </si>
  <si>
    <t>OWASP Vulnerabilities, Code Vulnerabilities</t>
  </si>
  <si>
    <t>Mesh Security Policies</t>
  </si>
  <si>
    <t xml:space="preserve">Data Ingestion, Streaming, Distributed Processing. </t>
  </si>
  <si>
    <t>[</t>
  </si>
  <si>
    <t>Cloud Migration Phase (Max Score 2)</t>
  </si>
  <si>
    <t>Cloud Concepts (IaaS, PaaS, SaaS, FaaS)</t>
  </si>
  <si>
    <t>Hybrid and Multi Cloud Strategies</t>
  </si>
  <si>
    <t>Serverless Computing</t>
  </si>
  <si>
    <t>Data Pipeline, Events, Workflow, Integration Pattern</t>
  </si>
  <si>
    <t>Terraform, Use Cases, Migration Patterns</t>
  </si>
  <si>
    <t>Final Score</t>
  </si>
  <si>
    <t>Participant Levels</t>
  </si>
  <si>
    <t>Total Completion Score</t>
  </si>
  <si>
    <t>Total Quality Score</t>
  </si>
  <si>
    <t>SME Evaluation Score</t>
  </si>
  <si>
    <t>Demo Guidelines</t>
  </si>
  <si>
    <t>Sprint Plan Summary</t>
  </si>
  <si>
    <t xml:space="preserve">Microservices Demo </t>
  </si>
  <si>
    <t>Design Patterns used for BE (Code Demo)</t>
  </si>
  <si>
    <t>Testing Strategy (Test Code Demo)</t>
  </si>
  <si>
    <t>Database Design Patterns</t>
  </si>
  <si>
    <t>Infra Code Pattern (IaC Code Demo)</t>
  </si>
  <si>
    <t>Total Time for the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</si>
</sst>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 (Body)"/>
    </font>
    <font>
      <sz val="11"/>
      <color rgb="FF000000"/>
      <name val="Calibri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7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left" vertical="center"/>
    </xf>
    <xf numFmtId="9" fontId="8" fillId="5" borderId="3" xfId="1" applyFont="1" applyFill="1" applyBorder="1" applyAlignment="1">
      <alignment horizontal="center" vertical="center" wrapText="1"/>
    </xf>
    <xf numFmtId="9" fontId="0" fillId="6" borderId="3" xfId="1" applyFont="1" applyFill="1" applyBorder="1" applyAlignment="1">
      <alignment horizontal="center" vertical="center" wrapText="1"/>
    </xf>
    <xf numFmtId="2" fontId="6" fillId="0" borderId="13" xfId="1" applyNumberFormat="1" applyFont="1" applyBorder="1" applyAlignment="1">
      <alignment horizontal="center" vertical="center"/>
    </xf>
    <xf numFmtId="9" fontId="8" fillId="5" borderId="15" xfId="1" applyFont="1" applyFill="1" applyBorder="1" applyAlignment="1">
      <alignment horizontal="center" vertical="center" wrapText="1"/>
    </xf>
    <xf numFmtId="9" fontId="0" fillId="6" borderId="15" xfId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13" borderId="3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8" fillId="12" borderId="3" xfId="0" applyFont="1" applyFill="1" applyBorder="1" applyAlignment="1">
      <alignment vertical="center"/>
    </xf>
    <xf numFmtId="0" fontId="8" fillId="14" borderId="3" xfId="0" applyFont="1" applyFill="1" applyBorder="1" applyAlignment="1">
      <alignment vertical="center"/>
    </xf>
    <xf numFmtId="0" fontId="1" fillId="15" borderId="3" xfId="0" applyFont="1" applyFill="1" applyBorder="1" applyAlignment="1">
      <alignment vertical="center"/>
    </xf>
    <xf numFmtId="0" fontId="8" fillId="16" borderId="3" xfId="0" applyFont="1" applyFill="1" applyBorder="1" applyAlignment="1">
      <alignment vertical="center"/>
    </xf>
    <xf numFmtId="0" fontId="1" fillId="17" borderId="3" xfId="0" applyFont="1" applyFill="1" applyBorder="1" applyAlignment="1">
      <alignment vertical="center"/>
    </xf>
    <xf numFmtId="0" fontId="8" fillId="18" borderId="3" xfId="0" applyFont="1" applyFill="1" applyBorder="1" applyAlignment="1">
      <alignment vertical="center"/>
    </xf>
    <xf numFmtId="0" fontId="1" fillId="19" borderId="3" xfId="0" applyFont="1" applyFill="1" applyBorder="1" applyAlignment="1">
      <alignment vertical="center"/>
    </xf>
    <xf numFmtId="0" fontId="8" fillId="20" borderId="3" xfId="0" applyFont="1" applyFill="1" applyBorder="1" applyAlignment="1">
      <alignment vertical="center"/>
    </xf>
    <xf numFmtId="0" fontId="1" fillId="21" borderId="3" xfId="0" applyFont="1" applyFill="1" applyBorder="1" applyAlignment="1">
      <alignment vertical="center"/>
    </xf>
    <xf numFmtId="2" fontId="12" fillId="11" borderId="0" xfId="1" applyNumberFormat="1" applyFont="1" applyFill="1" applyBorder="1" applyAlignment="1">
      <alignment horizontal="right" vertical="center" wrapText="1"/>
    </xf>
    <xf numFmtId="2" fontId="0" fillId="9" borderId="0" xfId="0" applyNumberFormat="1" applyFill="1" applyAlignment="1">
      <alignment horizontal="right" vertical="center"/>
    </xf>
    <xf numFmtId="2" fontId="0" fillId="4" borderId="19" xfId="0" applyNumberFormat="1" applyFill="1" applyBorder="1" applyAlignment="1">
      <alignment horizontal="right" vertical="center"/>
    </xf>
    <xf numFmtId="2" fontId="0" fillId="4" borderId="3" xfId="0" applyNumberFormat="1" applyFill="1" applyBorder="1" applyAlignment="1">
      <alignment horizontal="right" vertical="center"/>
    </xf>
    <xf numFmtId="2" fontId="1" fillId="13" borderId="3" xfId="0" applyNumberFormat="1" applyFont="1" applyFill="1" applyBorder="1" applyAlignment="1">
      <alignment horizontal="right" vertical="center"/>
    </xf>
    <xf numFmtId="2" fontId="1" fillId="15" borderId="3" xfId="0" applyNumberFormat="1" applyFont="1" applyFill="1" applyBorder="1" applyAlignment="1">
      <alignment horizontal="right" vertical="center"/>
    </xf>
    <xf numFmtId="2" fontId="1" fillId="17" borderId="3" xfId="0" applyNumberFormat="1" applyFont="1" applyFill="1" applyBorder="1" applyAlignment="1">
      <alignment horizontal="right" vertical="center"/>
    </xf>
    <xf numFmtId="2" fontId="1" fillId="19" borderId="3" xfId="0" applyNumberFormat="1" applyFont="1" applyFill="1" applyBorder="1" applyAlignment="1">
      <alignment horizontal="right" vertical="center"/>
    </xf>
    <xf numFmtId="2" fontId="1" fillId="21" borderId="3" xfId="0" applyNumberFormat="1" applyFont="1" applyFill="1" applyBorder="1" applyAlignment="1">
      <alignment horizontal="right" vertical="center"/>
    </xf>
    <xf numFmtId="2" fontId="0" fillId="4" borderId="0" xfId="0" applyNumberFormat="1" applyFill="1" applyAlignment="1">
      <alignment horizontal="right" vertical="center"/>
    </xf>
    <xf numFmtId="9" fontId="12" fillId="11" borderId="0" xfId="1" applyFont="1" applyFill="1" applyBorder="1" applyAlignment="1">
      <alignment horizontal="left" vertical="center" wrapText="1"/>
    </xf>
    <xf numFmtId="0" fontId="13" fillId="22" borderId="16" xfId="0" applyFont="1" applyFill="1" applyBorder="1" applyAlignment="1">
      <alignment horizontal="center" vertical="center"/>
    </xf>
    <xf numFmtId="0" fontId="13" fillId="22" borderId="16" xfId="0" applyFont="1" applyFill="1" applyBorder="1" applyAlignment="1">
      <alignment vertical="center"/>
    </xf>
    <xf numFmtId="2" fontId="13" fillId="22" borderId="16" xfId="0" applyNumberFormat="1" applyFont="1" applyFill="1" applyBorder="1" applyAlignment="1">
      <alignment horizontal="right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2" fontId="1" fillId="4" borderId="16" xfId="0" applyNumberFormat="1" applyFont="1" applyFill="1" applyBorder="1" applyAlignment="1">
      <alignment horizontal="right" vertical="center"/>
    </xf>
    <xf numFmtId="2" fontId="6" fillId="7" borderId="3" xfId="0" applyNumberFormat="1" applyFont="1" applyFill="1" applyBorder="1" applyAlignment="1">
      <alignment horizontal="center" vertical="center"/>
    </xf>
    <xf numFmtId="2" fontId="6" fillId="7" borderId="15" xfId="0" applyNumberFormat="1" applyFont="1" applyFill="1" applyBorder="1" applyAlignment="1">
      <alignment horizontal="center" vertical="center"/>
    </xf>
    <xf numFmtId="9" fontId="1" fillId="13" borderId="3" xfId="1" applyFont="1" applyFill="1" applyBorder="1" applyAlignment="1">
      <alignment horizontal="right" vertical="center"/>
    </xf>
    <xf numFmtId="9" fontId="1" fillId="15" borderId="3" xfId="1" applyFont="1" applyFill="1" applyBorder="1" applyAlignment="1">
      <alignment horizontal="right" vertical="center"/>
    </xf>
    <xf numFmtId="9" fontId="1" fillId="17" borderId="3" xfId="1" applyFont="1" applyFill="1" applyBorder="1" applyAlignment="1">
      <alignment horizontal="right" vertical="center"/>
    </xf>
    <xf numFmtId="9" fontId="1" fillId="19" borderId="3" xfId="1" applyFont="1" applyFill="1" applyBorder="1" applyAlignment="1">
      <alignment horizontal="right" vertical="center"/>
    </xf>
    <xf numFmtId="9" fontId="1" fillId="21" borderId="3" xfId="1" applyFont="1" applyFill="1" applyBorder="1" applyAlignment="1">
      <alignment horizontal="right" vertical="center"/>
    </xf>
    <xf numFmtId="9" fontId="6" fillId="6" borderId="3" xfId="1" applyFont="1" applyFill="1" applyBorder="1" applyAlignment="1">
      <alignment horizontal="center" vertical="center"/>
    </xf>
    <xf numFmtId="9" fontId="6" fillId="6" borderId="15" xfId="1" applyFont="1" applyFill="1" applyBorder="1" applyAlignment="1">
      <alignment horizontal="center" vertical="center"/>
    </xf>
    <xf numFmtId="0" fontId="0" fillId="4" borderId="27" xfId="0" applyFill="1" applyBorder="1" applyAlignment="1">
      <alignment vertical="center"/>
    </xf>
    <xf numFmtId="2" fontId="0" fillId="4" borderId="27" xfId="0" applyNumberFormat="1" applyFill="1" applyBorder="1" applyAlignment="1">
      <alignment horizontal="right" vertical="center"/>
    </xf>
    <xf numFmtId="9" fontId="1" fillId="4" borderId="0" xfId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2" fontId="1" fillId="3" borderId="3" xfId="0" applyNumberFormat="1" applyFont="1" applyFill="1" applyBorder="1" applyAlignment="1">
      <alignment horizontal="right" vertical="center"/>
    </xf>
    <xf numFmtId="9" fontId="1" fillId="3" borderId="3" xfId="1" applyFont="1" applyFill="1" applyBorder="1" applyAlignment="1">
      <alignment horizontal="right" vertical="center"/>
    </xf>
    <xf numFmtId="0" fontId="8" fillId="24" borderId="3" xfId="0" applyFont="1" applyFill="1" applyBorder="1" applyAlignment="1">
      <alignment vertical="center"/>
    </xf>
    <xf numFmtId="9" fontId="8" fillId="5" borderId="1" xfId="1" applyFont="1" applyFill="1" applyBorder="1" applyAlignment="1">
      <alignment horizontal="center" vertical="center" wrapText="1"/>
    </xf>
    <xf numFmtId="9" fontId="0" fillId="6" borderId="1" xfId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vertical="center"/>
    </xf>
    <xf numFmtId="0" fontId="0" fillId="25" borderId="0" xfId="0" applyFill="1"/>
    <xf numFmtId="0" fontId="0" fillId="25" borderId="0" xfId="0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 applyAlignment="1">
      <alignment horizontal="left" vertical="center"/>
    </xf>
    <xf numFmtId="0" fontId="0" fillId="11" borderId="18" xfId="0" applyFill="1" applyBorder="1" applyAlignment="1">
      <alignment horizontal="center" vertical="center"/>
    </xf>
    <xf numFmtId="0" fontId="11" fillId="11" borderId="12" xfId="0" applyFont="1" applyFill="1" applyBorder="1" applyAlignment="1">
      <alignment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20" xfId="0" applyFont="1" applyFill="1" applyBorder="1" applyAlignment="1">
      <alignment vertical="center" wrapText="1"/>
    </xf>
    <xf numFmtId="0" fontId="2" fillId="11" borderId="26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/>
    </xf>
    <xf numFmtId="0" fontId="0" fillId="11" borderId="16" xfId="0" applyFill="1" applyBorder="1"/>
    <xf numFmtId="0" fontId="0" fillId="11" borderId="23" xfId="0" applyFill="1" applyBorder="1"/>
    <xf numFmtId="0" fontId="6" fillId="11" borderId="14" xfId="0" applyFont="1" applyFill="1" applyBorder="1" applyAlignment="1">
      <alignment horizontal="center" vertical="center"/>
    </xf>
    <xf numFmtId="0" fontId="0" fillId="11" borderId="17" xfId="0" applyFill="1" applyBorder="1" applyAlignment="1">
      <alignment vertical="center"/>
    </xf>
    <xf numFmtId="2" fontId="6" fillId="0" borderId="2" xfId="0" applyNumberFormat="1" applyFont="1" applyBorder="1" applyAlignment="1">
      <alignment horizontal="center" vertical="center"/>
    </xf>
    <xf numFmtId="2" fontId="12" fillId="12" borderId="3" xfId="0" applyNumberFormat="1" applyFont="1" applyFill="1" applyBorder="1" applyAlignment="1">
      <alignment horizontal="right" vertical="center"/>
    </xf>
    <xf numFmtId="2" fontId="12" fillId="16" borderId="3" xfId="0" applyNumberFormat="1" applyFont="1" applyFill="1" applyBorder="1" applyAlignment="1">
      <alignment horizontal="right" vertical="center"/>
    </xf>
    <xf numFmtId="2" fontId="12" fillId="18" borderId="3" xfId="0" applyNumberFormat="1" applyFont="1" applyFill="1" applyBorder="1" applyAlignment="1">
      <alignment horizontal="right" vertical="center"/>
    </xf>
    <xf numFmtId="2" fontId="12" fillId="20" borderId="3" xfId="0" applyNumberFormat="1" applyFont="1" applyFill="1" applyBorder="1" applyAlignment="1">
      <alignment horizontal="right" vertical="center"/>
    </xf>
    <xf numFmtId="2" fontId="12" fillId="24" borderId="3" xfId="0" applyNumberFormat="1" applyFont="1" applyFill="1" applyBorder="1" applyAlignment="1">
      <alignment horizontal="right" vertical="center"/>
    </xf>
    <xf numFmtId="2" fontId="6" fillId="13" borderId="13" xfId="1" applyNumberFormat="1" applyFont="1" applyFill="1" applyBorder="1" applyAlignment="1">
      <alignment horizontal="center" vertical="center"/>
    </xf>
    <xf numFmtId="2" fontId="6" fillId="13" borderId="2" xfId="0" applyNumberFormat="1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vertical="center" wrapText="1"/>
    </xf>
    <xf numFmtId="0" fontId="11" fillId="13" borderId="5" xfId="0" applyFont="1" applyFill="1" applyBorder="1" applyAlignment="1">
      <alignment vertical="center" wrapText="1"/>
    </xf>
    <xf numFmtId="9" fontId="0" fillId="4" borderId="3" xfId="1" applyFont="1" applyFill="1" applyBorder="1" applyAlignment="1">
      <alignment horizontal="center" vertical="center" wrapText="1"/>
    </xf>
    <xf numFmtId="9" fontId="6" fillId="4" borderId="3" xfId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9" fontId="8" fillId="5" borderId="2" xfId="0" applyNumberFormat="1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vertical="center"/>
    </xf>
    <xf numFmtId="0" fontId="18" fillId="11" borderId="2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9" fontId="1" fillId="3" borderId="0" xfId="1" applyFont="1" applyFill="1" applyBorder="1" applyAlignment="1">
      <alignment horizontal="right" vertical="center"/>
    </xf>
    <xf numFmtId="10" fontId="1" fillId="3" borderId="0" xfId="1" applyNumberFormat="1" applyFont="1" applyFill="1" applyBorder="1" applyAlignment="1">
      <alignment horizontal="right" vertical="center"/>
    </xf>
    <xf numFmtId="2" fontId="0" fillId="4" borderId="2" xfId="0" applyNumberFormat="1" applyFill="1" applyBorder="1" applyAlignment="1">
      <alignment horizontal="right" vertical="center"/>
    </xf>
    <xf numFmtId="0" fontId="7" fillId="7" borderId="14" xfId="0" applyFont="1" applyFill="1" applyBorder="1" applyAlignment="1">
      <alignment horizontal="center" vertical="center" wrapText="1"/>
    </xf>
    <xf numFmtId="0" fontId="11" fillId="11" borderId="20" xfId="0" applyFont="1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2" fontId="18" fillId="11" borderId="11" xfId="1" applyNumberFormat="1" applyFont="1" applyFill="1" applyBorder="1" applyAlignment="1">
      <alignment vertical="center"/>
    </xf>
    <xf numFmtId="0" fontId="12" fillId="11" borderId="46" xfId="0" applyFont="1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8" fillId="12" borderId="48" xfId="0" applyFont="1" applyFill="1" applyBorder="1" applyAlignment="1">
      <alignment horizontal="left" vertical="center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8" fillId="14" borderId="48" xfId="0" applyFont="1" applyFill="1" applyBorder="1" applyAlignment="1">
      <alignment horizontal="left" vertical="center"/>
    </xf>
    <xf numFmtId="0" fontId="8" fillId="16" borderId="48" xfId="0" applyFont="1" applyFill="1" applyBorder="1" applyAlignment="1">
      <alignment horizontal="left" vertical="center"/>
    </xf>
    <xf numFmtId="0" fontId="8" fillId="18" borderId="48" xfId="0" applyFont="1" applyFill="1" applyBorder="1" applyAlignment="1">
      <alignment horizontal="left" vertical="center"/>
    </xf>
    <xf numFmtId="0" fontId="8" fillId="20" borderId="48" xfId="0" applyFont="1" applyFill="1" applyBorder="1" applyAlignment="1">
      <alignment horizontal="left"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8" fillId="24" borderId="48" xfId="0" applyFont="1" applyFill="1" applyBorder="1" applyAlignment="1">
      <alignment horizontal="left" vertical="center"/>
    </xf>
    <xf numFmtId="0" fontId="8" fillId="24" borderId="46" xfId="0" applyFont="1" applyFill="1" applyBorder="1" applyAlignment="1">
      <alignment horizontal="left" vertical="center"/>
    </xf>
    <xf numFmtId="0" fontId="8" fillId="24" borderId="0" xfId="0" applyFont="1" applyFill="1" applyBorder="1" applyAlignment="1">
      <alignment vertical="center"/>
    </xf>
    <xf numFmtId="2" fontId="12" fillId="24" borderId="0" xfId="0" applyNumberFormat="1" applyFont="1" applyFill="1" applyBorder="1" applyAlignment="1">
      <alignment horizontal="right" vertical="center"/>
    </xf>
    <xf numFmtId="0" fontId="1" fillId="23" borderId="4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2" fontId="1" fillId="4" borderId="0" xfId="0" applyNumberFormat="1" applyFont="1" applyFill="1" applyBorder="1" applyAlignment="1">
      <alignment horizontal="right" vertical="center"/>
    </xf>
    <xf numFmtId="0" fontId="13" fillId="22" borderId="50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 vertical="center"/>
    </xf>
    <xf numFmtId="0" fontId="1" fillId="4" borderId="51" xfId="0" applyFont="1" applyFill="1" applyBorder="1" applyAlignment="1">
      <alignment horizontal="center" vertical="center"/>
    </xf>
    <xf numFmtId="0" fontId="1" fillId="4" borderId="52" xfId="0" applyFont="1" applyFill="1" applyBorder="1" applyAlignment="1">
      <alignment vertical="center"/>
    </xf>
    <xf numFmtId="2" fontId="1" fillId="4" borderId="52" xfId="0" applyNumberFormat="1" applyFont="1" applyFill="1" applyBorder="1" applyAlignment="1">
      <alignment horizontal="right" vertical="center"/>
    </xf>
    <xf numFmtId="2" fontId="0" fillId="9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10" borderId="37" xfId="0" applyFont="1" applyFill="1" applyBorder="1" applyAlignment="1">
      <alignment horizontal="center" vertical="center" wrapText="1"/>
    </xf>
    <xf numFmtId="9" fontId="12" fillId="11" borderId="0" xfId="1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8" fillId="20" borderId="3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8" fillId="24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2" xfId="0" applyFont="1" applyFill="1" applyBorder="1" applyAlignment="1">
      <alignment horizontal="center" vertical="center"/>
    </xf>
    <xf numFmtId="0" fontId="22" fillId="28" borderId="3" xfId="0" applyFont="1" applyFill="1" applyBorder="1" applyAlignment="1"/>
    <xf numFmtId="0" fontId="22" fillId="28" borderId="54" xfId="0" applyFont="1" applyFill="1" applyBorder="1" applyAlignment="1"/>
    <xf numFmtId="0" fontId="22" fillId="28" borderId="55" xfId="0" applyFont="1" applyFill="1" applyBorder="1" applyAlignment="1"/>
    <xf numFmtId="2" fontId="12" fillId="29" borderId="3" xfId="0" applyNumberFormat="1" applyFont="1" applyFill="1" applyBorder="1" applyAlignment="1">
      <alignment horizontal="right" vertical="center"/>
    </xf>
    <xf numFmtId="2" fontId="0" fillId="29" borderId="3" xfId="0" applyNumberFormat="1" applyFill="1" applyBorder="1" applyAlignment="1">
      <alignment horizontal="right" vertical="center"/>
    </xf>
    <xf numFmtId="2" fontId="0" fillId="29" borderId="27" xfId="0" applyNumberFormat="1" applyFill="1" applyBorder="1" applyAlignment="1">
      <alignment horizontal="right" vertical="center"/>
    </xf>
    <xf numFmtId="0" fontId="1" fillId="2" borderId="3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1" fillId="13" borderId="8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top" wrapText="1"/>
    </xf>
    <xf numFmtId="0" fontId="9" fillId="2" borderId="22" xfId="0" applyFont="1" applyFill="1" applyBorder="1" applyAlignment="1">
      <alignment horizontal="center" vertical="top" wrapText="1"/>
    </xf>
    <xf numFmtId="0" fontId="11" fillId="13" borderId="4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2" fontId="15" fillId="0" borderId="28" xfId="0" applyNumberFormat="1" applyFont="1" applyBorder="1" applyAlignment="1">
      <alignment horizontal="center" vertical="center" wrapText="1"/>
    </xf>
    <xf numFmtId="2" fontId="15" fillId="0" borderId="29" xfId="0" applyNumberFormat="1" applyFont="1" applyBorder="1" applyAlignment="1">
      <alignment horizontal="center" vertical="center" wrapText="1"/>
    </xf>
    <xf numFmtId="0" fontId="16" fillId="26" borderId="15" xfId="0" applyFont="1" applyFill="1" applyBorder="1" applyAlignment="1">
      <alignment horizontal="center" vertical="center" wrapText="1"/>
    </xf>
    <xf numFmtId="0" fontId="16" fillId="26" borderId="1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1" fillId="27" borderId="8" xfId="0" applyFont="1" applyFill="1" applyBorder="1" applyAlignment="1">
      <alignment horizontal="center" vertical="center"/>
    </xf>
    <xf numFmtId="0" fontId="11" fillId="27" borderId="1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2" fontId="5" fillId="4" borderId="8" xfId="1" applyNumberFormat="1" applyFont="1" applyFill="1" applyBorder="1" applyAlignment="1">
      <alignment horizontal="center" vertical="center"/>
    </xf>
    <xf numFmtId="2" fontId="5" fillId="4" borderId="11" xfId="1" applyNumberFormat="1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 wrapText="1"/>
    </xf>
    <xf numFmtId="0" fontId="11" fillId="13" borderId="5" xfId="0" applyFont="1" applyFill="1" applyBorder="1" applyAlignment="1">
      <alignment horizontal="center" vertical="center" wrapText="1"/>
    </xf>
    <xf numFmtId="2" fontId="15" fillId="0" borderId="24" xfId="0" applyNumberFormat="1" applyFont="1" applyBorder="1" applyAlignment="1">
      <alignment horizontal="center" vertical="center" wrapText="1"/>
    </xf>
    <xf numFmtId="2" fontId="15" fillId="0" borderId="53" xfId="0" applyNumberFormat="1" applyFont="1" applyBorder="1" applyAlignment="1">
      <alignment horizontal="center" vertical="center" wrapText="1"/>
    </xf>
    <xf numFmtId="2" fontId="15" fillId="13" borderId="28" xfId="0" applyNumberFormat="1" applyFont="1" applyFill="1" applyBorder="1" applyAlignment="1">
      <alignment horizontal="center" vertical="center" wrapText="1"/>
    </xf>
    <xf numFmtId="2" fontId="15" fillId="13" borderId="29" xfId="0" applyNumberFormat="1" applyFont="1" applyFill="1" applyBorder="1" applyAlignment="1">
      <alignment horizontal="center" vertical="center" wrapText="1"/>
    </xf>
    <xf numFmtId="0" fontId="16" fillId="26" borderId="33" xfId="0" applyFont="1" applyFill="1" applyBorder="1" applyAlignment="1">
      <alignment horizontal="center" vertical="center"/>
    </xf>
    <xf numFmtId="2" fontId="5" fillId="13" borderId="8" xfId="1" applyNumberFormat="1" applyFont="1" applyFill="1" applyBorder="1" applyAlignment="1">
      <alignment horizontal="center" vertical="center"/>
    </xf>
    <xf numFmtId="2" fontId="5" fillId="13" borderId="11" xfId="1" applyNumberFormat="1" applyFont="1" applyFill="1" applyBorder="1" applyAlignment="1">
      <alignment horizontal="center" vertical="center"/>
    </xf>
    <xf numFmtId="2" fontId="15" fillId="13" borderId="8" xfId="1" applyNumberFormat="1" applyFont="1" applyFill="1" applyBorder="1" applyAlignment="1">
      <alignment horizontal="center" vertical="center"/>
    </xf>
    <xf numFmtId="2" fontId="15" fillId="13" borderId="6" xfId="1" applyNumberFormat="1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center" vertical="center" wrapText="1"/>
    </xf>
    <xf numFmtId="2" fontId="14" fillId="4" borderId="8" xfId="0" applyNumberFormat="1" applyFont="1" applyFill="1" applyBorder="1" applyAlignment="1">
      <alignment horizontal="center" vertical="center"/>
    </xf>
    <xf numFmtId="2" fontId="14" fillId="4" borderId="5" xfId="0" applyNumberFormat="1" applyFont="1" applyFill="1" applyBorder="1" applyAlignment="1">
      <alignment horizontal="center" vertical="center"/>
    </xf>
    <xf numFmtId="2" fontId="14" fillId="13" borderId="8" xfId="0" applyNumberFormat="1" applyFont="1" applyFill="1" applyBorder="1" applyAlignment="1">
      <alignment horizontal="center" vertical="center"/>
    </xf>
    <xf numFmtId="2" fontId="14" fillId="13" borderId="5" xfId="0" applyNumberFormat="1" applyFont="1" applyFill="1" applyBorder="1" applyAlignment="1">
      <alignment horizontal="center" vertical="center"/>
    </xf>
    <xf numFmtId="2" fontId="15" fillId="4" borderId="8" xfId="1" applyNumberFormat="1" applyFont="1" applyFill="1" applyBorder="1" applyAlignment="1">
      <alignment horizontal="center" vertical="center"/>
    </xf>
    <xf numFmtId="2" fontId="15" fillId="4" borderId="6" xfId="1" applyNumberFormat="1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5" xfId="0" applyBorder="1" applyAlignment="1">
      <alignment vertical="center"/>
    </xf>
    <xf numFmtId="2" fontId="20" fillId="26" borderId="37" xfId="0" applyNumberFormat="1" applyFont="1" applyFill="1" applyBorder="1" applyAlignment="1">
      <alignment horizontal="center" vertical="center"/>
    </xf>
    <xf numFmtId="0" fontId="1" fillId="23" borderId="34" xfId="0" applyFont="1" applyFill="1" applyBorder="1" applyAlignment="1">
      <alignment horizontal="center" vertical="center"/>
    </xf>
    <xf numFmtId="0" fontId="1" fillId="23" borderId="31" xfId="0" applyFont="1" applyFill="1" applyBorder="1" applyAlignment="1">
      <alignment horizontal="center" vertical="center"/>
    </xf>
    <xf numFmtId="0" fontId="19" fillId="10" borderId="44" xfId="0" applyFont="1" applyFill="1" applyBorder="1" applyAlignment="1">
      <alignment horizontal="left" vertical="center" wrapText="1"/>
    </xf>
    <xf numFmtId="0" fontId="19" fillId="10" borderId="37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0D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6EAB-BBFA-414B-8083-070B39FEDFEA}">
  <dimension ref="A1:CB63"/>
  <sheetViews>
    <sheetView zoomScale="74" zoomScaleNormal="126" workbookViewId="0">
      <pane ySplit="7" topLeftCell="U8" activePane="bottomLeft" state="frozen"/>
      <selection pane="bottomLeft" activeCell="U24" sqref="U24"/>
    </sheetView>
  </sheetViews>
  <sheetFormatPr defaultColWidth="8.85546875" defaultRowHeight="14.45" outlineLevelCol="1"/>
  <cols>
    <col min="1" max="1" width="1.42578125" style="70" customWidth="1"/>
    <col min="2" max="2" width="2.85546875" style="2" customWidth="1"/>
    <col min="3" max="3" width="4.42578125" style="12" customWidth="1"/>
    <col min="4" max="4" width="8.42578125" style="1" hidden="1" customWidth="1"/>
    <col min="5" max="5" width="14.140625" customWidth="1"/>
    <col min="6" max="6" width="8.42578125" customWidth="1"/>
    <col min="7" max="7" width="3.140625" customWidth="1"/>
    <col min="8" max="8" width="8.42578125" customWidth="1"/>
    <col min="9" max="9" width="3.42578125" customWidth="1"/>
    <col min="10" max="10" width="8.42578125" customWidth="1"/>
    <col min="11" max="11" width="3.42578125" customWidth="1"/>
    <col min="12" max="12" width="8.42578125" customWidth="1"/>
    <col min="13" max="13" width="3.5703125" customWidth="1"/>
    <col min="14" max="14" width="8.42578125" customWidth="1"/>
    <col min="15" max="15" width="3.42578125" customWidth="1"/>
    <col min="16" max="16" width="8.42578125" customWidth="1"/>
    <col min="17" max="17" width="3.5703125" customWidth="1"/>
    <col min="18" max="18" width="14.140625" customWidth="1"/>
    <col min="19" max="19" width="21.7109375" style="1" customWidth="1"/>
    <col min="20" max="20" width="19" style="1" customWidth="1"/>
    <col min="21" max="21" width="14.85546875" style="1" customWidth="1" outlineLevel="1"/>
    <col min="22" max="22" width="9.42578125" customWidth="1" outlineLevel="1"/>
    <col min="23" max="23" width="13.140625" customWidth="1" outlineLevel="1"/>
    <col min="24" max="24" width="8.140625" customWidth="1" outlineLevel="1"/>
    <col min="25" max="25" width="7.42578125" customWidth="1" outlineLevel="1"/>
    <col min="26" max="27" width="8.85546875" customWidth="1" outlineLevel="1"/>
    <col min="28" max="28" width="11.140625" customWidth="1" outlineLevel="1"/>
    <col min="29" max="29" width="13.42578125" customWidth="1"/>
    <col min="30" max="30" width="11.5703125" customWidth="1"/>
    <col min="31" max="31" width="14.42578125" customWidth="1"/>
    <col min="32" max="32" width="34.42578125" style="3" customWidth="1"/>
    <col min="33" max="33" width="3.42578125" style="2" customWidth="1"/>
    <col min="34" max="80" width="8.85546875" style="70"/>
  </cols>
  <sheetData>
    <row r="1" spans="1:80" s="70" customFormat="1" ht="9" customHeight="1">
      <c r="C1" s="71"/>
      <c r="D1" s="72"/>
      <c r="S1" s="72"/>
      <c r="T1" s="72"/>
      <c r="U1" s="72"/>
      <c r="AF1" s="73"/>
    </row>
    <row r="2" spans="1:80" s="2" customFormat="1" ht="15" thickBot="1">
      <c r="A2" s="70"/>
      <c r="C2" s="18"/>
      <c r="D2" s="68"/>
      <c r="S2" s="68"/>
      <c r="T2" s="68"/>
      <c r="U2" s="68"/>
      <c r="AF2" s="69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</row>
    <row r="3" spans="1:80" ht="38.25" customHeight="1" thickBot="1">
      <c r="C3" s="239" t="s">
        <v>0</v>
      </c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1"/>
    </row>
    <row r="4" spans="1:80" ht="18.95" customHeight="1">
      <c r="C4" s="188" t="s">
        <v>1</v>
      </c>
      <c r="D4" s="174" t="s">
        <v>2</v>
      </c>
      <c r="E4" s="174" t="s">
        <v>3</v>
      </c>
      <c r="F4" s="202" t="s">
        <v>4</v>
      </c>
      <c r="G4" s="235"/>
      <c r="H4" s="202" t="s">
        <v>5</v>
      </c>
      <c r="I4" s="235"/>
      <c r="J4" s="202" t="s">
        <v>6</v>
      </c>
      <c r="K4" s="235"/>
      <c r="L4" s="202" t="s">
        <v>7</v>
      </c>
      <c r="M4" s="235"/>
      <c r="N4" s="202" t="s">
        <v>8</v>
      </c>
      <c r="O4" s="235"/>
      <c r="P4" s="202" t="s">
        <v>9</v>
      </c>
      <c r="Q4" s="235"/>
      <c r="R4" s="174" t="s">
        <v>10</v>
      </c>
      <c r="S4" s="202" t="s">
        <v>11</v>
      </c>
      <c r="T4" s="97" t="s">
        <v>12</v>
      </c>
      <c r="U4" s="180" t="s">
        <v>13</v>
      </c>
      <c r="V4" s="180"/>
      <c r="W4" s="180"/>
      <c r="X4" s="180"/>
      <c r="Y4" s="180"/>
      <c r="Z4" s="180"/>
      <c r="AA4" s="180"/>
      <c r="AB4" s="181"/>
      <c r="AC4" s="221" t="s">
        <v>14</v>
      </c>
      <c r="AD4" s="221"/>
      <c r="AE4" s="221"/>
      <c r="AF4" s="200" t="s">
        <v>15</v>
      </c>
    </row>
    <row r="5" spans="1:80" s="2" customFormat="1" ht="21.95" customHeight="1">
      <c r="A5" s="70"/>
      <c r="C5" s="189"/>
      <c r="D5" s="175"/>
      <c r="E5" s="175"/>
      <c r="F5" s="203"/>
      <c r="G5" s="236"/>
      <c r="H5" s="203"/>
      <c r="I5" s="236"/>
      <c r="J5" s="203"/>
      <c r="K5" s="236"/>
      <c r="L5" s="203"/>
      <c r="M5" s="236"/>
      <c r="N5" s="203"/>
      <c r="O5" s="236"/>
      <c r="P5" s="203"/>
      <c r="Q5" s="236"/>
      <c r="R5" s="175"/>
      <c r="S5" s="203"/>
      <c r="T5" s="99">
        <v>0</v>
      </c>
      <c r="U5" s="9" t="s">
        <v>16</v>
      </c>
      <c r="V5" s="4">
        <v>0</v>
      </c>
      <c r="W5" s="4">
        <v>0.2</v>
      </c>
      <c r="X5" s="4">
        <v>0.2</v>
      </c>
      <c r="Y5" s="4">
        <v>0.2</v>
      </c>
      <c r="Z5" s="4">
        <v>0.15</v>
      </c>
      <c r="AA5" s="66">
        <v>0.15</v>
      </c>
      <c r="AB5" s="7">
        <v>0.1</v>
      </c>
      <c r="AC5" s="7">
        <v>0.25</v>
      </c>
      <c r="AD5" s="7">
        <v>0.75</v>
      </c>
      <c r="AE5" s="7">
        <v>1</v>
      </c>
      <c r="AF5" s="20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</row>
    <row r="6" spans="1:80" s="2" customFormat="1" ht="33.950000000000003" customHeight="1">
      <c r="A6" s="70"/>
      <c r="C6" s="189"/>
      <c r="D6" s="175"/>
      <c r="E6" s="175"/>
      <c r="F6" s="237"/>
      <c r="G6" s="238"/>
      <c r="H6" s="237"/>
      <c r="I6" s="238"/>
      <c r="J6" s="237"/>
      <c r="K6" s="238"/>
      <c r="L6" s="237"/>
      <c r="M6" s="238"/>
      <c r="N6" s="237"/>
      <c r="O6" s="238"/>
      <c r="P6" s="237"/>
      <c r="Q6" s="238"/>
      <c r="R6" s="211"/>
      <c r="S6" s="203"/>
      <c r="T6" s="98" t="s">
        <v>17</v>
      </c>
      <c r="U6" s="10" t="s">
        <v>18</v>
      </c>
      <c r="V6" s="94" t="s">
        <v>19</v>
      </c>
      <c r="W6" s="5" t="s">
        <v>4</v>
      </c>
      <c r="X6" s="5" t="s">
        <v>5</v>
      </c>
      <c r="Y6" s="5" t="s">
        <v>6</v>
      </c>
      <c r="Z6" s="5" t="s">
        <v>7</v>
      </c>
      <c r="AA6" s="67" t="s">
        <v>8</v>
      </c>
      <c r="AB6" s="8" t="s">
        <v>9</v>
      </c>
      <c r="AC6" s="184" t="s">
        <v>20</v>
      </c>
      <c r="AD6" s="166" t="s">
        <v>21</v>
      </c>
      <c r="AE6" s="166" t="s">
        <v>22</v>
      </c>
      <c r="AF6" s="20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</row>
    <row r="7" spans="1:80" s="2" customFormat="1" ht="18" customHeight="1" thickBot="1">
      <c r="A7" s="70"/>
      <c r="C7" s="190"/>
      <c r="D7" s="176"/>
      <c r="E7" s="176"/>
      <c r="F7" s="165" t="s">
        <v>23</v>
      </c>
      <c r="G7" s="111" t="s">
        <v>24</v>
      </c>
      <c r="H7" s="165" t="s">
        <v>23</v>
      </c>
      <c r="I7" s="111" t="s">
        <v>24</v>
      </c>
      <c r="J7" s="165" t="s">
        <v>23</v>
      </c>
      <c r="K7" s="111" t="s">
        <v>24</v>
      </c>
      <c r="L7" s="165" t="s">
        <v>23</v>
      </c>
      <c r="M7" s="111" t="s">
        <v>24</v>
      </c>
      <c r="N7" s="165" t="s">
        <v>23</v>
      </c>
      <c r="O7" s="111" t="s">
        <v>24</v>
      </c>
      <c r="P7" s="165" t="s">
        <v>23</v>
      </c>
      <c r="Q7" s="111" t="s">
        <v>24</v>
      </c>
      <c r="R7" s="167" t="s">
        <v>25</v>
      </c>
      <c r="S7" s="204"/>
      <c r="T7" s="102" t="s">
        <v>26</v>
      </c>
      <c r="U7" s="103" t="s">
        <v>27</v>
      </c>
      <c r="V7" s="177" t="s">
        <v>28</v>
      </c>
      <c r="W7" s="177"/>
      <c r="X7" s="177"/>
      <c r="Y7" s="177"/>
      <c r="Z7" s="177"/>
      <c r="AA7" s="178"/>
      <c r="AB7" s="179"/>
      <c r="AC7" s="185"/>
      <c r="AD7" s="104" t="s">
        <v>29</v>
      </c>
      <c r="AE7" s="104" t="s">
        <v>29</v>
      </c>
      <c r="AF7" s="201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</row>
    <row r="8" spans="1:80" s="2" customFormat="1" ht="8.1" customHeight="1" thickBot="1">
      <c r="A8" s="70"/>
      <c r="C8" s="74"/>
      <c r="D8" s="75"/>
      <c r="E8" s="76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09"/>
      <c r="S8" s="77"/>
      <c r="T8" s="101"/>
      <c r="U8" s="79"/>
      <c r="V8" s="80"/>
      <c r="W8" s="80"/>
      <c r="X8" s="80"/>
      <c r="Y8" s="80"/>
      <c r="Z8" s="80"/>
      <c r="AA8" s="80"/>
      <c r="AB8" s="81"/>
      <c r="AC8" s="82"/>
      <c r="AD8" s="112"/>
      <c r="AE8" s="100"/>
      <c r="AF8" s="83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</row>
    <row r="9" spans="1:80" ht="15" customHeight="1">
      <c r="C9" s="172">
        <v>1</v>
      </c>
      <c r="D9" s="186" t="s">
        <v>30</v>
      </c>
      <c r="E9" s="186" t="s">
        <v>31</v>
      </c>
      <c r="F9" s="212">
        <f>(W9*$AC$5*100)+((W10*$AD$5)*10)</f>
        <v>45</v>
      </c>
      <c r="G9" s="170" t="str">
        <f>IF(AND(F9&gt;55, F9&lt;66), "B",
IF(AND(F9&gt;65, F9&lt;77), "I",
IF(AND(F9&gt;76, F9&lt;86), "A",
IF(F9&gt;85, "L","NA"))))</f>
        <v>NA</v>
      </c>
      <c r="H9" s="212">
        <f>(X9*$AC$5*100)+((X10*$AD$5)*10)</f>
        <v>52.5</v>
      </c>
      <c r="I9" s="170" t="str">
        <f>IF(AND(H9&gt;55, H9&lt;66), "B",
IF(AND(H9&gt;65, H9&lt;77), "I",
IF(AND(H9&gt;76, H9&lt;86), "A",
IF(H9&gt;85, "L","NA"))))</f>
        <v>NA</v>
      </c>
      <c r="J9" s="212">
        <f>(Y9*$AC$5*100)+((Y10*$AD$5)*10)</f>
        <v>56.25</v>
      </c>
      <c r="K9" s="170" t="str">
        <f>IF(AND(J9&gt;55, J9&lt;66), "B",
IF(AND(J9&gt;65, J9&lt;77), "I",
IF(AND(J9&gt;76, J9&lt;86), "A",
IF(J9&gt;85, "L","NA"))))</f>
        <v>B</v>
      </c>
      <c r="L9" s="212">
        <f>(Z9*$AC$5*100)+((Z10*$AD$5)*10)</f>
        <v>52.5</v>
      </c>
      <c r="M9" s="170" t="str">
        <f>IF(AND(L9&gt;55, L9&lt;66), "B",
IF(AND(L9&gt;65, L9&lt;77), "I",
IF(AND(L9&gt;76, L9&lt;86), "A",
IF(L9&gt;85, "L","NA"))))</f>
        <v>NA</v>
      </c>
      <c r="N9" s="212" t="e">
        <f>(AA9*$AC$5*100)+((AA10*$AD$5)*10)</f>
        <v>#VALUE!</v>
      </c>
      <c r="O9" s="170" t="e">
        <f>IF(AND(N9&gt;55, N9&lt;66), "B",
IF(AND(N9&gt;65, N9&lt;77), "I",
IF(AND(N9&gt;76, N9&lt;86), "A",
IF(N9&gt;85, "L","NA"))))</f>
        <v>#VALUE!</v>
      </c>
      <c r="P9" s="212">
        <f>(AB9*$AC$5*100)+((AB10*$AD$5)*10)</f>
        <v>0</v>
      </c>
      <c r="Q9" s="170" t="str">
        <f>IF(AND(P9&gt;55, P9&lt;66), "B",
IF(AND(P9&gt;65, P9&lt;77), "I",
IF(AND(P9&gt;76, P9&lt;86), "A",
IF(P9&gt;85, "L","NA"))))</f>
        <v>NA</v>
      </c>
      <c r="R9" s="205" t="e">
        <f t="shared" ref="R9" si="0">IF(AND(AE9&gt;55, AE9&lt;66), "BEGINNER",
IF(AND(AE9&gt;65, AE9&lt;77), "INTERMEDIATE",
IF(AND(AE9&gt;76, AE9&lt;86), "ADVANCED",
IF(AE9&gt;85, "LEAD","NA"))))</f>
        <v>#VALUE!</v>
      </c>
      <c r="S9" s="196"/>
      <c r="T9" s="217">
        <v>0</v>
      </c>
      <c r="U9" s="11" t="s">
        <v>32</v>
      </c>
      <c r="V9" s="95">
        <f>AVERAGE(W9:AB9)</f>
        <v>0</v>
      </c>
      <c r="W9" s="57">
        <f>Details!F$13</f>
        <v>0</v>
      </c>
      <c r="X9" s="57">
        <f>Details!G$13</f>
        <v>0</v>
      </c>
      <c r="Y9" s="57">
        <f>Details!F$41</f>
        <v>0</v>
      </c>
      <c r="Z9" s="57">
        <f>Details!F$55</f>
        <v>0</v>
      </c>
      <c r="AA9" s="58">
        <f>Details!F$69</f>
        <v>0</v>
      </c>
      <c r="AB9" s="58">
        <f>Details!F$78</f>
        <v>0</v>
      </c>
      <c r="AC9" s="6">
        <f>((V9*$V$5)+(W9*$W$5)+(X9*$X$5)+(Y9*$Y$5)+(Z9*$Z$5)+(AA9*$AA$5)+(AB9*$AB$5))*100</f>
        <v>0</v>
      </c>
      <c r="AD9" s="231" t="e">
        <f>(AC9*$AC$5)+(AC10*$AD$5)</f>
        <v>#VALUE!</v>
      </c>
      <c r="AE9" s="227" t="e">
        <f>AD9+(T9*T$5)</f>
        <v>#VALUE!</v>
      </c>
      <c r="AF9" s="207"/>
    </row>
    <row r="10" spans="1:80" ht="15" customHeight="1" thickBot="1">
      <c r="C10" s="173"/>
      <c r="D10" s="191"/>
      <c r="E10" s="187"/>
      <c r="F10" s="213"/>
      <c r="G10" s="214"/>
      <c r="H10" s="213"/>
      <c r="I10" s="214"/>
      <c r="J10" s="213"/>
      <c r="K10" s="214"/>
      <c r="L10" s="213"/>
      <c r="M10" s="214"/>
      <c r="N10" s="213"/>
      <c r="O10" s="214"/>
      <c r="P10" s="213"/>
      <c r="Q10" s="214"/>
      <c r="R10" s="206"/>
      <c r="S10" s="197"/>
      <c r="T10" s="218"/>
      <c r="U10" s="108" t="s">
        <v>33</v>
      </c>
      <c r="V10" s="96">
        <f>AVERAGE(W10:AB10)</f>
        <v>5.5</v>
      </c>
      <c r="W10" s="50">
        <f>Details!F$12</f>
        <v>6</v>
      </c>
      <c r="X10" s="50">
        <f>Details!F$26</f>
        <v>7</v>
      </c>
      <c r="Y10" s="50">
        <f>Details!F$40</f>
        <v>7.5</v>
      </c>
      <c r="Z10" s="50">
        <f>Details!F$54</f>
        <v>7</v>
      </c>
      <c r="AA10" s="51" t="str">
        <f>Details!F$68</f>
        <v>[</v>
      </c>
      <c r="AB10" s="51">
        <f>Details!F$77</f>
        <v>0</v>
      </c>
      <c r="AC10" s="84" t="e">
        <f>((V10*$V$5)+(W10*$W$5)+(X10*$X$5)+(Y10*$Y$5)+(Z10*$Z$5)+(AA10*$AA$5)+(AB10*$AB$5))*10</f>
        <v>#VALUE!</v>
      </c>
      <c r="AD10" s="232"/>
      <c r="AE10" s="228"/>
      <c r="AF10" s="208"/>
    </row>
    <row r="11" spans="1:80" ht="6.95" customHeight="1" thickBot="1">
      <c r="C11" s="74"/>
      <c r="D11" s="75"/>
      <c r="E11" s="76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09"/>
      <c r="S11" s="77"/>
      <c r="T11" s="101"/>
      <c r="U11" s="79"/>
      <c r="V11" s="80"/>
      <c r="W11" s="80"/>
      <c r="X11" s="80"/>
      <c r="Y11" s="80"/>
      <c r="Z11" s="80"/>
      <c r="AA11" s="80"/>
      <c r="AB11" s="81"/>
      <c r="AC11" s="82"/>
      <c r="AD11" s="112"/>
      <c r="AE11" s="100"/>
      <c r="AF11" s="83"/>
    </row>
    <row r="12" spans="1:80" ht="15" customHeight="1">
      <c r="C12" s="192">
        <v>2</v>
      </c>
      <c r="D12" s="182" t="s">
        <v>34</v>
      </c>
      <c r="E12" s="168" t="s">
        <v>35</v>
      </c>
      <c r="F12" s="222">
        <f>(W12*$AC$5*100)+((W13*$AD$5)*10)</f>
        <v>0</v>
      </c>
      <c r="G12" s="168" t="str">
        <f>IF(AND(F12&gt;55, F12&lt;66), "B",
IF(AND(F12&gt;65, F12&lt;77), "I",
IF(AND(F12&gt;76, F12&lt;86), "A",
IF(F12&gt;85, "L","NA"))))</f>
        <v>NA</v>
      </c>
      <c r="H12" s="222">
        <f>(X12*$AC$5*100)+((X13*$AD$5)*10)</f>
        <v>0</v>
      </c>
      <c r="I12" s="168" t="str">
        <f>IF(AND(H12&gt;55, H12&lt;66), "B",
IF(AND(H12&gt;65, H12&lt;77), "I",
IF(AND(H12&gt;76, H12&lt;86), "A",
IF(H12&gt;85, "L","NA"))))</f>
        <v>NA</v>
      </c>
      <c r="J12" s="222">
        <f>(Y12*$AC$5*100)+((Y13*$AD$5)*10)</f>
        <v>0</v>
      </c>
      <c r="K12" s="168" t="str">
        <f>IF(AND(J12&gt;55, J12&lt;66), "B",
IF(AND(J12&gt;65, J12&lt;77), "I",
IF(AND(J12&gt;76, J12&lt;86), "A",
IF(J12&gt;85, "L","NA"))))</f>
        <v>NA</v>
      </c>
      <c r="L12" s="222">
        <f>(Z12*$AC$5*100)+((Z13*$AD$5)*10)</f>
        <v>0</v>
      </c>
      <c r="M12" s="168" t="str">
        <f>IF(AND(L12&gt;55, L12&lt;66), "B",
IF(AND(L12&gt;65, L12&lt;77), "I",
IF(AND(L12&gt;76, L12&lt;86), "A",
IF(L12&gt;85, "L","NA"))))</f>
        <v>NA</v>
      </c>
      <c r="N12" s="222">
        <f>(AA12*$AC$5*100)+((AA13*$AD$5)*10)</f>
        <v>0</v>
      </c>
      <c r="O12" s="168" t="str">
        <f>IF(AND(N12&gt;55, N12&lt;66), "B",
IF(AND(N12&gt;65, N12&lt;77), "I",
IF(AND(N12&gt;76, N12&lt;86), "A",
IF(N12&gt;85, "L","NA"))))</f>
        <v>NA</v>
      </c>
      <c r="P12" s="222">
        <f>(AB12*$AC$5*100)+((AB13*$AD$5)*10)</f>
        <v>0</v>
      </c>
      <c r="Q12" s="168" t="str">
        <f>IF(AND(P12&gt;55, P12&lt;66), "B",
IF(AND(P12&gt;65, P12&lt;77), "I",
IF(AND(P12&gt;76, P12&lt;86), "A",
IF(P12&gt;85, "L","NA"))))</f>
        <v>NA</v>
      </c>
      <c r="R12" s="168" t="str">
        <f t="shared" ref="R12" si="1">IF(AND(AE12&gt;55, AE12&lt;66), "BEGINNER",
IF(AND(AE12&gt;65, AE12&lt;77), "INTERMEDIATE",
IF(AND(AE12&gt;76, AE12&lt;86), "ADVANCED",
IF(AE12&gt;85, "LEAD","NA"))))</f>
        <v>NA</v>
      </c>
      <c r="S12" s="215"/>
      <c r="T12" s="219">
        <v>0</v>
      </c>
      <c r="U12" s="11" t="s">
        <v>32</v>
      </c>
      <c r="V12" s="95">
        <f>AVERAGE(W12:AB12)</f>
        <v>0</v>
      </c>
      <c r="W12" s="57">
        <f>Details!G$13</f>
        <v>0</v>
      </c>
      <c r="X12" s="57">
        <f>Details!G$27</f>
        <v>0</v>
      </c>
      <c r="Y12" s="57">
        <f>Details!G$41</f>
        <v>0</v>
      </c>
      <c r="Z12" s="57">
        <f>Details!G$55</f>
        <v>0</v>
      </c>
      <c r="AA12" s="58">
        <f>Details!G$69</f>
        <v>0</v>
      </c>
      <c r="AB12" s="58">
        <f>Details!G$78</f>
        <v>0</v>
      </c>
      <c r="AC12" s="90">
        <f>((V12*$V$5)+(W12*$W$5)+(X12*$X$5)+(Y12*$Y$5)+(Z12*$Z$5)+(AA12*$AA$5)+(AB12*$AB$5))*100</f>
        <v>0</v>
      </c>
      <c r="AD12" s="224">
        <f>(AC12*$AC$5)+(AC13*$AD$5)</f>
        <v>0</v>
      </c>
      <c r="AE12" s="229">
        <f>AD12+(T12*T$5)</f>
        <v>0</v>
      </c>
      <c r="AF12" s="209"/>
    </row>
    <row r="13" spans="1:80" ht="15" customHeight="1" thickBot="1">
      <c r="C13" s="193"/>
      <c r="D13" s="183"/>
      <c r="E13" s="183"/>
      <c r="F13" s="223"/>
      <c r="G13" s="169"/>
      <c r="H13" s="223"/>
      <c r="I13" s="169"/>
      <c r="J13" s="223"/>
      <c r="K13" s="169"/>
      <c r="L13" s="223"/>
      <c r="M13" s="169"/>
      <c r="N13" s="223"/>
      <c r="O13" s="169"/>
      <c r="P13" s="223"/>
      <c r="Q13" s="169"/>
      <c r="R13" s="169"/>
      <c r="S13" s="216"/>
      <c r="T13" s="220"/>
      <c r="U13" s="108" t="s">
        <v>33</v>
      </c>
      <c r="V13" s="96">
        <f>AVERAGE(W13:AB13)</f>
        <v>0</v>
      </c>
      <c r="W13" s="50">
        <f>Details!G$12</f>
        <v>0</v>
      </c>
      <c r="X13" s="50">
        <f>Details!G$26</f>
        <v>0</v>
      </c>
      <c r="Y13" s="50">
        <f>Details!G$40</f>
        <v>0</v>
      </c>
      <c r="Z13" s="50">
        <f>Details!G$54</f>
        <v>0</v>
      </c>
      <c r="AA13" s="51">
        <f>Details!G$68</f>
        <v>0</v>
      </c>
      <c r="AB13" s="51">
        <f>Details!G$77</f>
        <v>0</v>
      </c>
      <c r="AC13" s="91">
        <f>((V13*$V$5)+(W13*$W$5)+(X13*$X$5)+(Y13*$Y$5)+(Z13*$Z$5)+(AA13*$AA$5)+(AB13*$AB$5))*10</f>
        <v>0</v>
      </c>
      <c r="AD13" s="225"/>
      <c r="AE13" s="230"/>
      <c r="AF13" s="210"/>
    </row>
    <row r="14" spans="1:80" ht="6" customHeight="1" thickBot="1">
      <c r="C14" s="74"/>
      <c r="D14" s="75"/>
      <c r="E14" s="76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09"/>
      <c r="S14" s="77"/>
      <c r="T14" s="101"/>
      <c r="U14" s="79"/>
      <c r="V14" s="80"/>
      <c r="W14" s="80"/>
      <c r="X14" s="80"/>
      <c r="Y14" s="80"/>
      <c r="Z14" s="80"/>
      <c r="AA14" s="80"/>
      <c r="AB14" s="81"/>
      <c r="AC14" s="82"/>
      <c r="AD14" s="112"/>
      <c r="AE14" s="100"/>
      <c r="AF14" s="83"/>
    </row>
    <row r="15" spans="1:80" ht="15" customHeight="1">
      <c r="C15" s="172">
        <v>3</v>
      </c>
      <c r="D15" s="186" t="s">
        <v>36</v>
      </c>
      <c r="E15" s="186" t="s">
        <v>37</v>
      </c>
      <c r="F15" s="212">
        <f>(W15*$AC$5*100)+((W16*$AD$5)*10)</f>
        <v>48.75</v>
      </c>
      <c r="G15" s="170" t="str">
        <f>IF(AND(F15&gt;55, F15&lt;66), "B",
IF(AND(F15&gt;65, F15&lt;77), "I",
IF(AND(F15&gt;76, F15&lt;86), "A",
IF(F15&gt;85, "L","NA"))))</f>
        <v>NA</v>
      </c>
      <c r="H15" s="212">
        <f>(X15*$AC$5*100)+((X16*$AD$5)*10)</f>
        <v>0</v>
      </c>
      <c r="I15" s="170" t="str">
        <f>IF(AND(H15&gt;55, H15&lt;66), "B",
IF(AND(H15&gt;65, H15&lt;77), "I",
IF(AND(H15&gt;76, H15&lt;86), "A",
IF(H15&gt;85, "L","NA"))))</f>
        <v>NA</v>
      </c>
      <c r="J15" s="212">
        <f>(Y15*$AC$5*100)+((Y16*$AD$5)*10)</f>
        <v>0</v>
      </c>
      <c r="K15" s="170" t="str">
        <f>IF(AND(J15&gt;55, J15&lt;66), "B",
IF(AND(J15&gt;65, J15&lt;77), "I",
IF(AND(J15&gt;76, J15&lt;86), "A",
IF(J15&gt;85, "L","NA"))))</f>
        <v>NA</v>
      </c>
      <c r="L15" s="212">
        <f>(Z15*$AC$5*100)+((Z16*$AD$5)*10)</f>
        <v>0</v>
      </c>
      <c r="M15" s="170" t="str">
        <f>IF(AND(L15&gt;55, L15&lt;66), "B",
IF(AND(L15&gt;65, L15&lt;77), "I",
IF(AND(L15&gt;76, L15&lt;86), "A",
IF(L15&gt;85, "L","NA"))))</f>
        <v>NA</v>
      </c>
      <c r="N15" s="212">
        <f>(AA15*$AC$5*100)+((AA16*$AD$5)*10)</f>
        <v>0</v>
      </c>
      <c r="O15" s="170" t="str">
        <f>IF(AND(N15&gt;55, N15&lt;66), "B",
IF(AND(N15&gt;65, N15&lt;77), "I",
IF(AND(N15&gt;76, N15&lt;86), "A",
IF(N15&gt;85, "L","NA"))))</f>
        <v>NA</v>
      </c>
      <c r="P15" s="212">
        <f>(AB15*$AC$5*100)+((AB16*$AD$5)*10)</f>
        <v>0</v>
      </c>
      <c r="Q15" s="170" t="str">
        <f>IF(AND(P15&gt;55, P15&lt;66), "B",
IF(AND(P15&gt;65, P15&lt;77), "I",
IF(AND(P15&gt;76, P15&lt;86), "A",
IF(P15&gt;85, "L","NA"))))</f>
        <v>NA</v>
      </c>
      <c r="R15" s="205" t="str">
        <f t="shared" ref="R15" si="2">IF(AND(AE15&gt;55, AE15&lt;66), "BEGINNER",
IF(AND(AE15&gt;65, AE15&lt;77), "INTERMEDIATE",
IF(AND(AE15&gt;76, AE15&lt;86), "ADVANCED",
IF(AE15&gt;85, "LEAD","NA"))))</f>
        <v>NA</v>
      </c>
      <c r="S15" s="196"/>
      <c r="T15" s="198">
        <v>0</v>
      </c>
      <c r="U15" s="11" t="s">
        <v>32</v>
      </c>
      <c r="V15" s="95">
        <f>AVERAGE(W15:AB15)</f>
        <v>0</v>
      </c>
      <c r="W15" s="57">
        <f>Details!H$13</f>
        <v>0</v>
      </c>
      <c r="X15" s="57">
        <f>Details!H$27</f>
        <v>0</v>
      </c>
      <c r="Y15" s="57">
        <f>Details!H$41</f>
        <v>0</v>
      </c>
      <c r="Z15" s="57">
        <f>Details!H$55</f>
        <v>0</v>
      </c>
      <c r="AA15" s="58">
        <f>Details!H$69</f>
        <v>0</v>
      </c>
      <c r="AB15" s="58">
        <f>Details!H$78</f>
        <v>0</v>
      </c>
      <c r="AC15" s="6">
        <f>((V15*$V$5)+(W15*$W$5)+(X15*$X$5)+(Y15*$Y$5)+(Z15*$Z$5)+(AA15*$AA$5)+(AB15*$AB$5))*100</f>
        <v>0</v>
      </c>
      <c r="AD15" s="231">
        <f>(AC15*$AC$5)+(AC16*$AD$5)</f>
        <v>9.75</v>
      </c>
      <c r="AE15" s="227">
        <f>AD15+(T15*T$5)</f>
        <v>9.75</v>
      </c>
      <c r="AF15" s="207"/>
    </row>
    <row r="16" spans="1:80" ht="15" customHeight="1" thickBot="1">
      <c r="C16" s="173"/>
      <c r="D16" s="191"/>
      <c r="E16" s="187"/>
      <c r="F16" s="213"/>
      <c r="G16" s="214"/>
      <c r="H16" s="213"/>
      <c r="I16" s="214"/>
      <c r="J16" s="213"/>
      <c r="K16" s="214"/>
      <c r="L16" s="213"/>
      <c r="M16" s="214"/>
      <c r="N16" s="213"/>
      <c r="O16" s="214"/>
      <c r="P16" s="213"/>
      <c r="Q16" s="214"/>
      <c r="R16" s="206"/>
      <c r="S16" s="197"/>
      <c r="T16" s="199"/>
      <c r="U16" s="108" t="s">
        <v>33</v>
      </c>
      <c r="V16" s="96">
        <f>AVERAGE(W16:AB16)</f>
        <v>1.0833333333333333</v>
      </c>
      <c r="W16" s="50">
        <f>Details!H$12</f>
        <v>6.5</v>
      </c>
      <c r="X16" s="50">
        <f>Details!H$26</f>
        <v>0</v>
      </c>
      <c r="Y16" s="50">
        <f>Details!H$40</f>
        <v>0</v>
      </c>
      <c r="Z16" s="50">
        <f>Details!H$54</f>
        <v>0</v>
      </c>
      <c r="AA16" s="51">
        <f>Details!H$68</f>
        <v>0</v>
      </c>
      <c r="AB16" s="51">
        <f>Details!H$77</f>
        <v>0</v>
      </c>
      <c r="AC16" s="84">
        <f>((V16*$V$5)+(W16*$W$5)+(X16*$X$5)+(Y16*$Y$5)+(Z16*$Z$5)+(AA16*$AA$5)+(AB16*$AB$5))*10</f>
        <v>13</v>
      </c>
      <c r="AD16" s="232"/>
      <c r="AE16" s="228"/>
      <c r="AF16" s="208"/>
    </row>
    <row r="17" spans="3:32" ht="5.0999999999999996" customHeight="1" thickBot="1">
      <c r="C17" s="74"/>
      <c r="D17" s="75"/>
      <c r="E17" s="76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09"/>
      <c r="S17" s="77"/>
      <c r="T17" s="101"/>
      <c r="U17" s="79"/>
      <c r="V17" s="80"/>
      <c r="W17" s="80"/>
      <c r="X17" s="80"/>
      <c r="Y17" s="80"/>
      <c r="Z17" s="80"/>
      <c r="AA17" s="80"/>
      <c r="AB17" s="81"/>
      <c r="AC17" s="82"/>
      <c r="AD17" s="112"/>
      <c r="AE17" s="100"/>
      <c r="AF17" s="83"/>
    </row>
    <row r="18" spans="3:32" ht="15" customHeight="1">
      <c r="C18" s="192">
        <v>4</v>
      </c>
      <c r="D18" s="194" t="s">
        <v>38</v>
      </c>
      <c r="E18" s="168" t="s">
        <v>39</v>
      </c>
      <c r="F18" s="222">
        <f>(W18*$AC$5*100)+((W19*$AD$5)*10)</f>
        <v>60</v>
      </c>
      <c r="G18" s="168" t="str">
        <f>IF(AND(F18&gt;55, F18&lt;66), "B",
IF(AND(F18&gt;65, F18&lt;77), "I",
IF(AND(F18&gt;76, F18&lt;86), "A",
IF(F18&gt;85, "L","NA"))))</f>
        <v>B</v>
      </c>
      <c r="H18" s="222">
        <f>(X18*$AC$5*100)+((X19*$AD$5)*10)</f>
        <v>0</v>
      </c>
      <c r="I18" s="168" t="str">
        <f>IF(AND(H18&gt;55, H18&lt;66), "B",
IF(AND(H18&gt;65, H18&lt;77), "I",
IF(AND(H18&gt;76, H18&lt;86), "A",
IF(H18&gt;85, "L","NA"))))</f>
        <v>NA</v>
      </c>
      <c r="J18" s="222">
        <f>(Y18*$AC$5*100)+((Y19*$AD$5)*10)</f>
        <v>0</v>
      </c>
      <c r="K18" s="168" t="str">
        <f>IF(AND(J18&gt;55, J18&lt;66), "B",
IF(AND(J18&gt;65, J18&lt;77), "I",
IF(AND(J18&gt;76, J18&lt;86), "A",
IF(J18&gt;85, "L","NA"))))</f>
        <v>NA</v>
      </c>
      <c r="L18" s="222">
        <f>(Z18*$AC$5*100)+((Z19*$AD$5)*10)</f>
        <v>0</v>
      </c>
      <c r="M18" s="168" t="str">
        <f>IF(AND(L18&gt;55, L18&lt;66), "B",
IF(AND(L18&gt;65, L18&lt;77), "I",
IF(AND(L18&gt;76, L18&lt;86), "A",
IF(L18&gt;85, "L","NA"))))</f>
        <v>NA</v>
      </c>
      <c r="N18" s="222">
        <f>(AA18*$AC$5*100)+((AA19*$AD$5)*10)</f>
        <v>0</v>
      </c>
      <c r="O18" s="168" t="str">
        <f>IF(AND(N18&gt;55, N18&lt;66), "B",
IF(AND(N18&gt;65, N18&lt;77), "I",
IF(AND(N18&gt;76, N18&lt;86), "A",
IF(N18&gt;85, "L","NA"))))</f>
        <v>NA</v>
      </c>
      <c r="P18" s="222">
        <f>(AB18*$AC$5*100)+((AB19*$AD$5)*10)</f>
        <v>0</v>
      </c>
      <c r="Q18" s="168" t="str">
        <f>IF(AND(P18&gt;55, P18&lt;66), "B",
IF(AND(P18&gt;65, P18&lt;77), "I",
IF(AND(P18&gt;76, P18&lt;86), "A",
IF(P18&gt;85, "L","NA"))))</f>
        <v>NA</v>
      </c>
      <c r="R18" s="168" t="str">
        <f t="shared" ref="R18" si="3">IF(AND(AE18&gt;55, AE18&lt;66), "BEGINNER",
IF(AND(AE18&gt;65, AE18&lt;77), "INTERMEDIATE",
IF(AND(AE18&gt;76, AE18&lt;86), "ADVANCED",
IF(AE18&gt;85, "LEAD","NA"))))</f>
        <v>NA</v>
      </c>
      <c r="S18" s="226"/>
      <c r="T18" s="219">
        <v>0</v>
      </c>
      <c r="U18" s="11" t="s">
        <v>32</v>
      </c>
      <c r="V18" s="95">
        <f>AVERAGE(W18:AB18)</f>
        <v>0</v>
      </c>
      <c r="W18" s="57">
        <f>Details!I$13</f>
        <v>0</v>
      </c>
      <c r="X18" s="57">
        <f>Details!I$27</f>
        <v>0</v>
      </c>
      <c r="Y18" s="57">
        <f>Details!I$41</f>
        <v>0</v>
      </c>
      <c r="Z18" s="57">
        <f>Details!I$55</f>
        <v>0</v>
      </c>
      <c r="AA18" s="58">
        <f>Details!I$69</f>
        <v>0</v>
      </c>
      <c r="AB18" s="58">
        <f>Details!I$78</f>
        <v>0</v>
      </c>
      <c r="AC18" s="90">
        <f>((V18*$V$5)+(W18*$W$5)+(X18*$X$5)+(Y18*$Y$5)+(Z18*$Z$5)+(AA18*$AA$5)+(AB18*$AB$5))*100</f>
        <v>0</v>
      </c>
      <c r="AD18" s="224">
        <f>(AC18*$AC$5)+(AC19*$AD$5)</f>
        <v>12</v>
      </c>
      <c r="AE18" s="229">
        <f>AD18+(T18*T$5)</f>
        <v>12</v>
      </c>
      <c r="AF18" s="209"/>
    </row>
    <row r="19" spans="3:32" ht="15" customHeight="1" thickBot="1">
      <c r="C19" s="193"/>
      <c r="D19" s="195"/>
      <c r="E19" s="183"/>
      <c r="F19" s="223"/>
      <c r="G19" s="169"/>
      <c r="H19" s="223"/>
      <c r="I19" s="169"/>
      <c r="J19" s="223"/>
      <c r="K19" s="169"/>
      <c r="L19" s="223"/>
      <c r="M19" s="169"/>
      <c r="N19" s="223"/>
      <c r="O19" s="169"/>
      <c r="P19" s="223"/>
      <c r="Q19" s="169"/>
      <c r="R19" s="169"/>
      <c r="S19" s="216"/>
      <c r="T19" s="220"/>
      <c r="U19" s="108" t="s">
        <v>33</v>
      </c>
      <c r="V19" s="96">
        <f>AVERAGE(W19:AB19)</f>
        <v>1.3333333333333333</v>
      </c>
      <c r="W19" s="50">
        <f>Details!I$12</f>
        <v>8</v>
      </c>
      <c r="X19" s="50">
        <f>Details!I$26</f>
        <v>0</v>
      </c>
      <c r="Y19" s="50">
        <f>Details!I$40</f>
        <v>0</v>
      </c>
      <c r="Z19" s="50">
        <f>Details!I$54</f>
        <v>0</v>
      </c>
      <c r="AA19" s="51">
        <f>Details!I$68</f>
        <v>0</v>
      </c>
      <c r="AB19" s="51">
        <f>Details!I$77</f>
        <v>0</v>
      </c>
      <c r="AC19" s="91">
        <f>((V19*$V$5)+(W19*$W$5)+(X19*$X$5)+(Y19*$Y$5)+(Z19*$Z$5)+(AA19*$AA$5)+(AB19*$AB$5))*10</f>
        <v>16</v>
      </c>
      <c r="AD19" s="225"/>
      <c r="AE19" s="230"/>
      <c r="AF19" s="210"/>
    </row>
    <row r="20" spans="3:32" ht="6.95" customHeight="1" thickBot="1">
      <c r="C20" s="74"/>
      <c r="D20" s="75"/>
      <c r="E20" s="76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09"/>
      <c r="S20" s="77"/>
      <c r="T20" s="101"/>
      <c r="U20" s="79"/>
      <c r="V20" s="80"/>
      <c r="W20" s="80"/>
      <c r="X20" s="80"/>
      <c r="Y20" s="80"/>
      <c r="Z20" s="80"/>
      <c r="AA20" s="80"/>
      <c r="AB20" s="81"/>
      <c r="AC20" s="82"/>
      <c r="AD20" s="112"/>
      <c r="AE20" s="100"/>
      <c r="AF20" s="83"/>
    </row>
    <row r="21" spans="3:32" ht="15" customHeight="1">
      <c r="C21" s="172">
        <v>5</v>
      </c>
      <c r="D21" s="170" t="s">
        <v>40</v>
      </c>
      <c r="E21" s="186" t="s">
        <v>41</v>
      </c>
      <c r="F21" s="212">
        <f>(W21*$AC$5*100)+((W22*$AD$5)*10)</f>
        <v>0</v>
      </c>
      <c r="G21" s="170" t="str">
        <f>IF(AND(F21&gt;55, F21&lt;66), "B",
IF(AND(F21&gt;65, F21&lt;77), "I",
IF(AND(F21&gt;76, F21&lt;86), "A",
IF(F21&gt;85, "L","NA"))))</f>
        <v>NA</v>
      </c>
      <c r="H21" s="212">
        <f>(X21*$AC$5*100)+((X22*$AD$5)*10)</f>
        <v>0</v>
      </c>
      <c r="I21" s="170" t="str">
        <f>IF(AND(H21&gt;55, H21&lt;66), "B",
IF(AND(H21&gt;65, H21&lt;77), "I",
IF(AND(H21&gt;76, H21&lt;86), "A",
IF(H21&gt;85, "L","NA"))))</f>
        <v>NA</v>
      </c>
      <c r="J21" s="212">
        <f>(Y21*$AC$5*100)+((Y22*$AD$5)*10)</f>
        <v>0</v>
      </c>
      <c r="K21" s="170" t="str">
        <f>IF(AND(J21&gt;55, J21&lt;66), "B",
IF(AND(J21&gt;65, J21&lt;77), "I",
IF(AND(J21&gt;76, J21&lt;86), "A",
IF(J21&gt;85, "L","NA"))))</f>
        <v>NA</v>
      </c>
      <c r="L21" s="212">
        <f>(Z21*$AC$5*100)+((Z22*$AD$5)*10)</f>
        <v>0</v>
      </c>
      <c r="M21" s="170" t="str">
        <f>IF(AND(L21&gt;55, L21&lt;66), "B",
IF(AND(L21&gt;65, L21&lt;77), "I",
IF(AND(L21&gt;76, L21&lt;86), "A",
IF(L21&gt;85, "L","NA"))))</f>
        <v>NA</v>
      </c>
      <c r="N21" s="212">
        <f>(AA21*$AC$5*100)+((AA22*$AD$5)*10)</f>
        <v>0</v>
      </c>
      <c r="O21" s="170" t="str">
        <f>IF(AND(N21&gt;55, N21&lt;66), "B",
IF(AND(N21&gt;65, N21&lt;77), "I",
IF(AND(N21&gt;76, N21&lt;86), "A",
IF(N21&gt;85, "L","NA"))))</f>
        <v>NA</v>
      </c>
      <c r="P21" s="212">
        <f>(AB21*$AC$5*100)+((AB22*$AD$5)*10)</f>
        <v>0</v>
      </c>
      <c r="Q21" s="170" t="str">
        <f>IF(AND(P21&gt;55, P21&lt;66), "B",
IF(AND(P21&gt;65, P21&lt;77), "I",
IF(AND(P21&gt;76, P21&lt;86), "A",
IF(P21&gt;85, "L","NA"))))</f>
        <v>NA</v>
      </c>
      <c r="R21" s="205" t="str">
        <f t="shared" ref="R21" si="4">IF(AND(AE21&gt;55, AE21&lt;66), "BEGINNER",
IF(AND(AE21&gt;65, AE21&lt;77), "INTERMEDIATE",
IF(AND(AE21&gt;76, AE21&lt;86), "ADVANCED",
IF(AE21&gt;85, "LEAD","NA"))))</f>
        <v>NA</v>
      </c>
      <c r="S21" s="196"/>
      <c r="T21" s="198">
        <v>0</v>
      </c>
      <c r="U21" s="11" t="s">
        <v>32</v>
      </c>
      <c r="V21" s="95">
        <f>AVERAGE(W21:AB21)</f>
        <v>0</v>
      </c>
      <c r="W21" s="57">
        <f>Details!J$13</f>
        <v>0</v>
      </c>
      <c r="X21" s="57">
        <f>Details!J$27</f>
        <v>0</v>
      </c>
      <c r="Y21" s="57">
        <f>Details!J$41</f>
        <v>0</v>
      </c>
      <c r="Z21" s="57">
        <f>Details!J$55</f>
        <v>0</v>
      </c>
      <c r="AA21" s="58">
        <f>Details!J$69</f>
        <v>0</v>
      </c>
      <c r="AB21" s="58">
        <f>Details!J$78</f>
        <v>0</v>
      </c>
      <c r="AC21" s="6">
        <f>((V21*$V$5)+(W21*$W$5)+(X21*$X$5)+(Y21*$Y$5)+(Z21*$Z$5)+(AA21*$AA$5)+(AB21*$AB$5))*100</f>
        <v>0</v>
      </c>
      <c r="AD21" s="231">
        <f>(AC21*$AC$5)+(AC22*$AD$5)</f>
        <v>0</v>
      </c>
      <c r="AE21" s="227">
        <f>AD21+(T21*T$5)</f>
        <v>0</v>
      </c>
      <c r="AF21" s="207"/>
    </row>
    <row r="22" spans="3:32" ht="15" customHeight="1" thickBot="1">
      <c r="C22" s="173"/>
      <c r="D22" s="171"/>
      <c r="E22" s="187"/>
      <c r="F22" s="213"/>
      <c r="G22" s="214"/>
      <c r="H22" s="213"/>
      <c r="I22" s="214"/>
      <c r="J22" s="213"/>
      <c r="K22" s="214"/>
      <c r="L22" s="213"/>
      <c r="M22" s="214"/>
      <c r="N22" s="213"/>
      <c r="O22" s="214"/>
      <c r="P22" s="213"/>
      <c r="Q22" s="214"/>
      <c r="R22" s="206"/>
      <c r="S22" s="197"/>
      <c r="T22" s="199"/>
      <c r="U22" s="108" t="s">
        <v>33</v>
      </c>
      <c r="V22" s="96">
        <f>AVERAGE(W22:AB22)</f>
        <v>0</v>
      </c>
      <c r="W22" s="50">
        <f>Details!J$12</f>
        <v>0</v>
      </c>
      <c r="X22" s="50">
        <f>Details!J$26</f>
        <v>0</v>
      </c>
      <c r="Y22" s="50">
        <f>Details!J$40</f>
        <v>0</v>
      </c>
      <c r="Z22" s="50">
        <f>Details!J$54</f>
        <v>0</v>
      </c>
      <c r="AA22" s="51">
        <f>Details!J$68</f>
        <v>0</v>
      </c>
      <c r="AB22" s="51">
        <f>Details!J$77</f>
        <v>0</v>
      </c>
      <c r="AC22" s="84">
        <f>((V22*$V$5)+(W22*$W$5)+(X22*$X$5)+(Y22*$Y$5)+(Z22*$Z$5)+(AA22*$AA$5)+(AB22*$AB$5))*10</f>
        <v>0</v>
      </c>
      <c r="AD22" s="232"/>
      <c r="AE22" s="228"/>
      <c r="AF22" s="208"/>
    </row>
    <row r="23" spans="3:32" ht="6.95" customHeight="1" thickBot="1">
      <c r="C23" s="74"/>
      <c r="D23" s="75"/>
      <c r="E23" s="76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09"/>
      <c r="S23" s="77"/>
      <c r="T23" s="101"/>
      <c r="U23" s="79"/>
      <c r="V23" s="80"/>
      <c r="W23" s="80"/>
      <c r="X23" s="80"/>
      <c r="Y23" s="80"/>
      <c r="Z23" s="80"/>
      <c r="AA23" s="80"/>
      <c r="AB23" s="81"/>
      <c r="AC23" s="82"/>
      <c r="AD23" s="112"/>
      <c r="AE23" s="100"/>
      <c r="AF23" s="83"/>
    </row>
    <row r="24" spans="3:32" ht="15" customHeight="1">
      <c r="C24" s="192">
        <v>6</v>
      </c>
      <c r="D24" s="233" t="s">
        <v>42</v>
      </c>
      <c r="E24" s="168" t="s">
        <v>43</v>
      </c>
      <c r="F24" s="222">
        <f>(W24*$AC$5*100)+((W25*$AD$5)*10)</f>
        <v>52.5</v>
      </c>
      <c r="G24" s="168" t="str">
        <f>IF(AND(F24&gt;55, F24&lt;66), "B",
IF(AND(F24&gt;65, F24&lt;77), "I",
IF(AND(F24&gt;76, F24&lt;86), "A",
IF(F24&gt;85, "L","NA"))))</f>
        <v>NA</v>
      </c>
      <c r="H24" s="222">
        <f>(X24*$AC$5*100)+((X25*$AD$5)*10)</f>
        <v>42.75</v>
      </c>
      <c r="I24" s="168" t="str">
        <f>IF(AND(H24&gt;55, H24&lt;66), "B",
IF(AND(H24&gt;65, H24&lt;77), "I",
IF(AND(H24&gt;76, H24&lt;86), "A",
IF(H24&gt;85, "L","NA"))))</f>
        <v>NA</v>
      </c>
      <c r="J24" s="222">
        <f>(Y24*$AC$5*100)+((Y25*$AD$5)*10)</f>
        <v>54.750000000000007</v>
      </c>
      <c r="K24" s="168" t="str">
        <f>IF(AND(J24&gt;55, J24&lt;66), "B",
IF(AND(J24&gt;65, J24&lt;77), "I",
IF(AND(J24&gt;76, J24&lt;86), "A",
IF(J24&gt;85, "L","NA"))))</f>
        <v>NA</v>
      </c>
      <c r="L24" s="222">
        <f>(Z24*$AC$5*100)+((Z25*$AD$5)*10)</f>
        <v>60</v>
      </c>
      <c r="M24" s="168" t="str">
        <f>IF(AND(L24&gt;55, L24&lt;66), "B",
IF(AND(L24&gt;65, L24&lt;77), "I",
IF(AND(L24&gt;76, L24&lt;86), "A",
IF(L24&gt;85, "L","NA"))))</f>
        <v>B</v>
      </c>
      <c r="N24" s="222">
        <f>(AA24*$AC$5*100)+((AA25*$AD$5)*10)</f>
        <v>0</v>
      </c>
      <c r="O24" s="168" t="str">
        <f>IF(AND(N24&gt;55, N24&lt;66), "B",
IF(AND(N24&gt;65, N24&lt;77), "I",
IF(AND(N24&gt;76, N24&lt;86), "A",
IF(N24&gt;85, "L","NA"))))</f>
        <v>NA</v>
      </c>
      <c r="P24" s="222">
        <f>(AB24*$AC$5*100)+((AB25*$AD$5)*10)</f>
        <v>0</v>
      </c>
      <c r="Q24" s="168" t="str">
        <f>IF(AND(P24&gt;55, P24&lt;66), "B",
IF(AND(P24&gt;65, P24&lt;77), "I",
IF(AND(P24&gt;76, P24&lt;86), "A",
IF(P24&gt;85, "L","NA"))))</f>
        <v>NA</v>
      </c>
      <c r="R24" s="168" t="str">
        <f t="shared" ref="R24" si="5">IF(AND(AE24&gt;55, AE24&lt;66), "BEGINNER",
IF(AND(AE24&gt;65, AE24&lt;77), "INTERMEDIATE",
IF(AND(AE24&gt;76, AE24&lt;86), "ADVANCED",
IF(AE24&gt;85, "LEAD","NA"))))</f>
        <v>NA</v>
      </c>
      <c r="S24" s="92"/>
      <c r="T24" s="219">
        <v>0</v>
      </c>
      <c r="U24" s="11" t="s">
        <v>32</v>
      </c>
      <c r="V24" s="95">
        <f>AVERAGE(W24:AB24)</f>
        <v>0</v>
      </c>
      <c r="W24" s="57">
        <f>Details!K$13</f>
        <v>0</v>
      </c>
      <c r="X24" s="57">
        <f>Details!K$27</f>
        <v>0</v>
      </c>
      <c r="Y24" s="57">
        <f>Details!K$41</f>
        <v>0</v>
      </c>
      <c r="Z24" s="57">
        <f>Details!K$55</f>
        <v>0</v>
      </c>
      <c r="AA24" s="58">
        <f>Details!K$69</f>
        <v>0</v>
      </c>
      <c r="AB24" s="58">
        <f>Details!K$78</f>
        <v>0</v>
      </c>
      <c r="AC24" s="90">
        <f>((V24*$V$5)+(W24*$W$5)+(X24*$X$5)+(Y24*$Y$5)+(Z24*$Z$5)+(AA24*$AA$5)+(AB24*$AB$5))*100</f>
        <v>0</v>
      </c>
      <c r="AD24" s="224">
        <f>(AC24*$AC$5)+(AC25*$AD$5)</f>
        <v>39</v>
      </c>
      <c r="AE24" s="229">
        <f>AD24+(T24*T$5)</f>
        <v>39</v>
      </c>
      <c r="AF24" s="209"/>
    </row>
    <row r="25" spans="3:32" ht="15" customHeight="1" thickBot="1">
      <c r="C25" s="193"/>
      <c r="D25" s="234"/>
      <c r="E25" s="183"/>
      <c r="F25" s="223"/>
      <c r="G25" s="169"/>
      <c r="H25" s="223"/>
      <c r="I25" s="169"/>
      <c r="J25" s="223"/>
      <c r="K25" s="169"/>
      <c r="L25" s="223"/>
      <c r="M25" s="169"/>
      <c r="N25" s="223"/>
      <c r="O25" s="169"/>
      <c r="P25" s="223"/>
      <c r="Q25" s="169"/>
      <c r="R25" s="169"/>
      <c r="S25" s="93"/>
      <c r="T25" s="220"/>
      <c r="U25" s="108" t="s">
        <v>33</v>
      </c>
      <c r="V25" s="96">
        <f>AVERAGE(W25:AB25)</f>
        <v>4.666666666666667</v>
      </c>
      <c r="W25" s="50">
        <f>Details!K$12</f>
        <v>7</v>
      </c>
      <c r="X25" s="50">
        <f>Details!K$26</f>
        <v>5.7</v>
      </c>
      <c r="Y25" s="50">
        <f>Details!K$40</f>
        <v>7.3000000000000007</v>
      </c>
      <c r="Z25" s="50">
        <f>Details!K$54</f>
        <v>8</v>
      </c>
      <c r="AA25" s="51">
        <f>Details!K$68</f>
        <v>0</v>
      </c>
      <c r="AB25" s="51">
        <f>Details!K$77</f>
        <v>0</v>
      </c>
      <c r="AC25" s="91">
        <f>((V25*$V$5)+(W25*$W$5)+(X25*$X$5)+(Y25*$Y$5)+(Z25*$Z$5)+(AA25*$AA$5)+(AB25*$AB$5))*10</f>
        <v>52</v>
      </c>
      <c r="AD25" s="225"/>
      <c r="AE25" s="230"/>
      <c r="AF25" s="210"/>
    </row>
    <row r="26" spans="3:32" ht="8.1" customHeight="1" thickBot="1">
      <c r="C26" s="74"/>
      <c r="D26" s="75"/>
      <c r="E26" s="76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09"/>
      <c r="S26" s="77"/>
      <c r="T26" s="101"/>
      <c r="U26" s="79"/>
      <c r="V26" s="80"/>
      <c r="W26" s="80"/>
      <c r="X26" s="80"/>
      <c r="Y26" s="80"/>
      <c r="Z26" s="80"/>
      <c r="AA26" s="80"/>
      <c r="AB26" s="81"/>
      <c r="AC26" s="82"/>
      <c r="AD26" s="112"/>
      <c r="AE26" s="100"/>
      <c r="AF26" s="83"/>
    </row>
    <row r="27" spans="3:32">
      <c r="C27" s="172">
        <v>7</v>
      </c>
      <c r="D27" s="186" t="s">
        <v>36</v>
      </c>
      <c r="E27" s="186" t="s">
        <v>44</v>
      </c>
      <c r="F27" s="212">
        <f>(W27*$AC$5*100)+((W28*$AD$5)*10)</f>
        <v>65</v>
      </c>
      <c r="G27" s="170" t="str">
        <f>IF(AND(F27&gt;55, F27&lt;66), "B",
IF(AND(F27&gt;65, F27&lt;77), "I",
IF(AND(F27&gt;76, F27&lt;86), "A",
IF(F27&gt;85, "L","NA"))))</f>
        <v>B</v>
      </c>
      <c r="H27" s="212">
        <f>(X27*$AC$5*100)+((X28*$AD$5)*10)</f>
        <v>0</v>
      </c>
      <c r="I27" s="170" t="str">
        <f>IF(AND(H27&gt;55, H27&lt;66), "B",
IF(AND(H27&gt;65, H27&lt;77), "I",
IF(AND(H27&gt;76, H27&lt;86), "A",
IF(H27&gt;85, "L","NA"))))</f>
        <v>NA</v>
      </c>
      <c r="J27" s="212">
        <f>(Y27*$AC$5*100)+((Y28*$AD$5)*10)</f>
        <v>0</v>
      </c>
      <c r="K27" s="170" t="str">
        <f>IF(AND(J27&gt;55, J27&lt;66), "B",
IF(AND(J27&gt;65, J27&lt;77), "I",
IF(AND(J27&gt;76, J27&lt;86), "A",
IF(J27&gt;85, "L","NA"))))</f>
        <v>NA</v>
      </c>
      <c r="L27" s="212">
        <f>(Z27*$AC$5*100)+((Z28*$AD$5)*10)</f>
        <v>0</v>
      </c>
      <c r="M27" s="170" t="str">
        <f>IF(AND(L27&gt;55, L27&lt;66), "B",
IF(AND(L27&gt;65, L27&lt;77), "I",
IF(AND(L27&gt;76, L27&lt;86), "A",
IF(L27&gt;85, "L","NA"))))</f>
        <v>NA</v>
      </c>
      <c r="N27" s="212">
        <f>(AA27*$AC$5*100)+((AA28*$AD$5)*10)</f>
        <v>0</v>
      </c>
      <c r="O27" s="170" t="str">
        <f>IF(AND(N27&gt;55, N27&lt;66), "B",
IF(AND(N27&gt;65, N27&lt;77), "I",
IF(AND(N27&gt;76, N27&lt;86), "A",
IF(N27&gt;85, "L","NA"))))</f>
        <v>NA</v>
      </c>
      <c r="P27" s="212">
        <f>(AB27*$AC$5*100)+((AB28*$AD$5)*10)</f>
        <v>0</v>
      </c>
      <c r="Q27" s="170" t="str">
        <f>IF(AND(P27&gt;55, P27&lt;66), "B",
IF(AND(P27&gt;65, P27&lt;77), "I",
IF(AND(P27&gt;76, P27&lt;86), "A",
IF(P27&gt;85, "L","NA"))))</f>
        <v>NA</v>
      </c>
      <c r="R27" s="205" t="str">
        <f t="shared" ref="R27" si="6">IF(AND(AE27&gt;55, AE27&lt;66), "BEGINNER",
IF(AND(AE27&gt;65, AE27&lt;77), "INTERMEDIATE",
IF(AND(AE27&gt;76, AE27&lt;86), "ADVANCED",
IF(AE27&gt;85, "LEAD","NA"))))</f>
        <v>NA</v>
      </c>
      <c r="S27" s="196"/>
      <c r="T27" s="198">
        <v>0</v>
      </c>
      <c r="U27" s="11" t="s">
        <v>32</v>
      </c>
      <c r="V27" s="95">
        <f>AVERAGE(W27:AB27)</f>
        <v>0.13333333333333333</v>
      </c>
      <c r="W27" s="57">
        <f>Details!L$13</f>
        <v>0.8</v>
      </c>
      <c r="X27" s="57">
        <f>Details!L$27</f>
        <v>0</v>
      </c>
      <c r="Y27" s="57">
        <f>Details!L$41</f>
        <v>0</v>
      </c>
      <c r="Z27" s="57">
        <f>Details!L$55</f>
        <v>0</v>
      </c>
      <c r="AA27" s="58">
        <f>Details!L$69</f>
        <v>0</v>
      </c>
      <c r="AB27" s="58">
        <f>Details!L$78</f>
        <v>0</v>
      </c>
      <c r="AC27" s="6">
        <f>((V27*$V$5)+(W27*$W$5)+(X27*$X$5)+(Y27*$Y$5)+(Z27*$Z$5)+(AA27*$AA$5)+(AB27*$AB$5))*100</f>
        <v>16.000000000000004</v>
      </c>
      <c r="AD27" s="231">
        <f>(AC27*$AC$5)+(AC28*$AD$5)</f>
        <v>13.000000000000004</v>
      </c>
      <c r="AE27" s="227">
        <f>AD27+(T27*T$5)</f>
        <v>13.000000000000004</v>
      </c>
      <c r="AF27" s="207"/>
    </row>
    <row r="28" spans="3:32" ht="15" thickBot="1">
      <c r="C28" s="173"/>
      <c r="D28" s="191"/>
      <c r="E28" s="187"/>
      <c r="F28" s="213"/>
      <c r="G28" s="214"/>
      <c r="H28" s="213"/>
      <c r="I28" s="214"/>
      <c r="J28" s="213"/>
      <c r="K28" s="214"/>
      <c r="L28" s="213"/>
      <c r="M28" s="214"/>
      <c r="N28" s="213"/>
      <c r="O28" s="214"/>
      <c r="P28" s="213"/>
      <c r="Q28" s="214"/>
      <c r="R28" s="206"/>
      <c r="S28" s="197"/>
      <c r="T28" s="199"/>
      <c r="U28" s="108" t="s">
        <v>33</v>
      </c>
      <c r="V28" s="96">
        <f>AVERAGE(W28:AB28)</f>
        <v>1</v>
      </c>
      <c r="W28" s="50">
        <f>Details!L$12</f>
        <v>6</v>
      </c>
      <c r="X28" s="50">
        <f>Details!L$26</f>
        <v>0</v>
      </c>
      <c r="Y28" s="50">
        <f>Details!L$40</f>
        <v>0</v>
      </c>
      <c r="Z28" s="50">
        <f>Details!L$54</f>
        <v>0</v>
      </c>
      <c r="AA28" s="51">
        <f>Details!L$68</f>
        <v>0</v>
      </c>
      <c r="AB28" s="51">
        <f>Details!L$77</f>
        <v>0</v>
      </c>
      <c r="AC28" s="84">
        <f>((V28*$V$5)+(W28*$W$5)+(X28*$X$5)+(Y28*$Y$5)+(Z28*$Z$5)+(AA28*$AA$5)+(AB28*$AB$5))*10</f>
        <v>12.000000000000002</v>
      </c>
      <c r="AD28" s="232"/>
      <c r="AE28" s="228"/>
      <c r="AF28" s="208"/>
    </row>
    <row r="29" spans="3:32" ht="5.0999999999999996" customHeight="1" thickBot="1">
      <c r="C29" s="74"/>
      <c r="D29" s="75"/>
      <c r="E29" s="76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09"/>
      <c r="S29" s="77"/>
      <c r="T29" s="101"/>
      <c r="U29" s="79"/>
      <c r="V29" s="80"/>
      <c r="W29" s="80"/>
      <c r="X29" s="80"/>
      <c r="Y29" s="80"/>
      <c r="Z29" s="80"/>
      <c r="AA29" s="80"/>
      <c r="AB29" s="81"/>
      <c r="AC29" s="82"/>
      <c r="AD29" s="112"/>
      <c r="AE29" s="100"/>
      <c r="AF29" s="83"/>
    </row>
    <row r="30" spans="3:32">
      <c r="C30" s="192">
        <v>8</v>
      </c>
      <c r="D30" s="194" t="s">
        <v>38</v>
      </c>
      <c r="E30" s="168" t="s">
        <v>45</v>
      </c>
      <c r="F30" s="222">
        <f>(W30*$AC$5*100)+((W31*$AD$5)*10)</f>
        <v>0</v>
      </c>
      <c r="G30" s="168" t="str">
        <f>IF(AND(F30&gt;55, F30&lt;66), "B",
IF(AND(F30&gt;65, F30&lt;77), "I",
IF(AND(F30&gt;76, F30&lt;86), "A",
IF(F30&gt;85, "L","NA"))))</f>
        <v>NA</v>
      </c>
      <c r="H30" s="222">
        <f>(X30*$AC$5*100)+((X31*$AD$5)*10)</f>
        <v>0</v>
      </c>
      <c r="I30" s="168" t="str">
        <f>IF(AND(H30&gt;55, H30&lt;66), "B",
IF(AND(H30&gt;65, H30&lt;77), "I",
IF(AND(H30&gt;76, H30&lt;86), "A",
IF(H30&gt;85, "L","NA"))))</f>
        <v>NA</v>
      </c>
      <c r="J30" s="222">
        <f>(Y30*$AC$5*100)+((Y31*$AD$5)*10)</f>
        <v>0</v>
      </c>
      <c r="K30" s="168" t="str">
        <f>IF(AND(J30&gt;55, J30&lt;66), "B",
IF(AND(J30&gt;65, J30&lt;77), "I",
IF(AND(J30&gt;76, J30&lt;86), "A",
IF(J30&gt;85, "L","NA"))))</f>
        <v>NA</v>
      </c>
      <c r="L30" s="222">
        <f>(Z30*$AC$5*100)+((Z31*$AD$5)*10)</f>
        <v>0</v>
      </c>
      <c r="M30" s="168" t="str">
        <f>IF(AND(L30&gt;55, L30&lt;66), "B",
IF(AND(L30&gt;65, L30&lt;77), "I",
IF(AND(L30&gt;76, L30&lt;86), "A",
IF(L30&gt;85, "L","NA"))))</f>
        <v>NA</v>
      </c>
      <c r="N30" s="222">
        <f>(AA30*$AC$5*100)+((AA31*$AD$5)*10)</f>
        <v>0</v>
      </c>
      <c r="O30" s="168" t="str">
        <f>IF(AND(N30&gt;55, N30&lt;66), "B",
IF(AND(N30&gt;65, N30&lt;77), "I",
IF(AND(N30&gt;76, N30&lt;86), "A",
IF(N30&gt;85, "L","NA"))))</f>
        <v>NA</v>
      </c>
      <c r="P30" s="222">
        <f>(AB30*$AC$5*100)+((AB31*$AD$5)*10)</f>
        <v>0</v>
      </c>
      <c r="Q30" s="168" t="str">
        <f>IF(AND(P30&gt;55, P30&lt;66), "B",
IF(AND(P30&gt;65, P30&lt;77), "I",
IF(AND(P30&gt;76, P30&lt;86), "A",
IF(P30&gt;85, "L","NA"))))</f>
        <v>NA</v>
      </c>
      <c r="R30" s="168" t="str">
        <f t="shared" ref="R30" si="7">IF(AND(AE30&gt;55, AE30&lt;66), "BEGINNER",
IF(AND(AE30&gt;65, AE30&lt;77), "INTERMEDIATE",
IF(AND(AE30&gt;76, AE30&lt;86), "ADVANCED",
IF(AE30&gt;85, "LEAD","NA"))))</f>
        <v>NA</v>
      </c>
      <c r="S30" s="226"/>
      <c r="T30" s="219">
        <v>0</v>
      </c>
      <c r="U30" s="11" t="s">
        <v>32</v>
      </c>
      <c r="V30" s="95">
        <f>AVERAGE(W30:AB30)</f>
        <v>0</v>
      </c>
      <c r="W30" s="57">
        <f>Details!M$13</f>
        <v>0</v>
      </c>
      <c r="X30" s="57">
        <f>Details!M$27</f>
        <v>0</v>
      </c>
      <c r="Y30" s="57">
        <f>Details!M$41</f>
        <v>0</v>
      </c>
      <c r="Z30" s="57">
        <f>Details!M$55</f>
        <v>0</v>
      </c>
      <c r="AA30" s="58">
        <f>Details!M$69</f>
        <v>0</v>
      </c>
      <c r="AB30" s="58">
        <f>Details!M$78</f>
        <v>0</v>
      </c>
      <c r="AC30" s="90">
        <f>((V30*$V$5)+(W30*$W$5)+(X30*$X$5)+(Y30*$Y$5)+(Z30*$Z$5)+(AA30*$AA$5)+(AB30*$AB$5))*100</f>
        <v>0</v>
      </c>
      <c r="AD30" s="224">
        <f>(AC30*$AC$5)+(AC31*$AD$5)</f>
        <v>0</v>
      </c>
      <c r="AE30" s="229">
        <f>AD30+(T30*T$5)</f>
        <v>0</v>
      </c>
      <c r="AF30" s="209"/>
    </row>
    <row r="31" spans="3:32" ht="15" thickBot="1">
      <c r="C31" s="193"/>
      <c r="D31" s="195"/>
      <c r="E31" s="183"/>
      <c r="F31" s="223"/>
      <c r="G31" s="169"/>
      <c r="H31" s="223"/>
      <c r="I31" s="169"/>
      <c r="J31" s="223"/>
      <c r="K31" s="169"/>
      <c r="L31" s="223"/>
      <c r="M31" s="169"/>
      <c r="N31" s="223"/>
      <c r="O31" s="169"/>
      <c r="P31" s="223"/>
      <c r="Q31" s="169"/>
      <c r="R31" s="169"/>
      <c r="S31" s="216"/>
      <c r="T31" s="220"/>
      <c r="U31" s="108" t="s">
        <v>33</v>
      </c>
      <c r="V31" s="96">
        <f>AVERAGE(W31:AB31)</f>
        <v>0</v>
      </c>
      <c r="W31" s="50">
        <f>Details!M$12</f>
        <v>0</v>
      </c>
      <c r="X31" s="50">
        <f>Details!M$26</f>
        <v>0</v>
      </c>
      <c r="Y31" s="50">
        <f>Details!M$40</f>
        <v>0</v>
      </c>
      <c r="Z31" s="50">
        <f>Details!M$54</f>
        <v>0</v>
      </c>
      <c r="AA31" s="51">
        <f>Details!M$68</f>
        <v>0</v>
      </c>
      <c r="AB31" s="51">
        <f>Details!M$77</f>
        <v>0</v>
      </c>
      <c r="AC31" s="91">
        <f>((V31*$V$5)+(W31*$W$5)+(X31*$X$5)+(Y31*$Y$5)+(Z31*$Z$5)+(AA31*$AA$5)+(AB31*$AB$5))*10</f>
        <v>0</v>
      </c>
      <c r="AD31" s="225"/>
      <c r="AE31" s="230"/>
      <c r="AF31" s="210"/>
    </row>
    <row r="32" spans="3:32" ht="6.95" customHeight="1" thickBot="1">
      <c r="C32" s="74"/>
      <c r="D32" s="75"/>
      <c r="E32" s="76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09"/>
      <c r="S32" s="77"/>
      <c r="T32" s="101"/>
      <c r="U32" s="79"/>
      <c r="V32" s="80"/>
      <c r="W32" s="80"/>
      <c r="X32" s="80"/>
      <c r="Y32" s="80"/>
      <c r="Z32" s="80"/>
      <c r="AA32" s="80"/>
      <c r="AB32" s="81"/>
      <c r="AC32" s="82"/>
      <c r="AD32" s="112"/>
      <c r="AE32" s="100"/>
      <c r="AF32" s="83"/>
    </row>
    <row r="33" spans="3:32">
      <c r="C33" s="172">
        <v>9</v>
      </c>
      <c r="D33" s="170" t="s">
        <v>40</v>
      </c>
      <c r="E33" s="186" t="s">
        <v>46</v>
      </c>
      <c r="F33" s="212">
        <f>(W33*$AC$5*100)+((W34*$AD$5)*10)</f>
        <v>45</v>
      </c>
      <c r="G33" s="170" t="str">
        <f>IF(AND(F33&gt;55, F33&lt;66), "B",
IF(AND(F33&gt;65, F33&lt;77), "I",
IF(AND(F33&gt;76, F33&lt;86), "A",
IF(F33&gt;85, "L","NA"))))</f>
        <v>NA</v>
      </c>
      <c r="H33" s="212">
        <f>(X33*$AC$5*100)+((X34*$AD$5)*10)</f>
        <v>44.25</v>
      </c>
      <c r="I33" s="170" t="str">
        <f>IF(AND(H33&gt;55, H33&lt;66), "B",
IF(AND(H33&gt;65, H33&lt;77), "I",
IF(AND(H33&gt;76, H33&lt;86), "A",
IF(H33&gt;85, "L","NA"))))</f>
        <v>NA</v>
      </c>
      <c r="J33" s="212">
        <f>(Y33*$AC$5*100)+((Y34*$AD$5)*10)</f>
        <v>0</v>
      </c>
      <c r="K33" s="170" t="str">
        <f>IF(AND(J33&gt;55, J33&lt;66), "B",
IF(AND(J33&gt;65, J33&lt;77), "I",
IF(AND(J33&gt;76, J33&lt;86), "A",
IF(J33&gt;85, "L","NA"))))</f>
        <v>NA</v>
      </c>
      <c r="L33" s="212">
        <f>(Z33*$AC$5*100)+((Z34*$AD$5)*10)</f>
        <v>0</v>
      </c>
      <c r="M33" s="170" t="str">
        <f>IF(AND(L33&gt;55, L33&lt;66), "B",
IF(AND(L33&gt;65, L33&lt;77), "I",
IF(AND(L33&gt;76, L33&lt;86), "A",
IF(L33&gt;85, "L","NA"))))</f>
        <v>NA</v>
      </c>
      <c r="N33" s="212">
        <f>(AA33*$AC$5*100)+((AA34*$AD$5)*10)</f>
        <v>0</v>
      </c>
      <c r="O33" s="170" t="str">
        <f>IF(AND(N33&gt;55, N33&lt;66), "B",
IF(AND(N33&gt;65, N33&lt;77), "I",
IF(AND(N33&gt;76, N33&lt;86), "A",
IF(N33&gt;85, "L","NA"))))</f>
        <v>NA</v>
      </c>
      <c r="P33" s="212">
        <f>(AB33*$AC$5*100)+((AB34*$AD$5)*10)</f>
        <v>0</v>
      </c>
      <c r="Q33" s="170" t="str">
        <f>IF(AND(P33&gt;55, P33&lt;66), "B",
IF(AND(P33&gt;65, P33&lt;77), "I",
IF(AND(P33&gt;76, P33&lt;86), "A",
IF(P33&gt;85, "L","NA"))))</f>
        <v>NA</v>
      </c>
      <c r="R33" s="205" t="str">
        <f t="shared" ref="R33" si="8">IF(AND(AE33&gt;55, AE33&lt;66), "BEGINNER",
IF(AND(AE33&gt;65, AE33&lt;77), "INTERMEDIATE",
IF(AND(AE33&gt;76, AE33&lt;86), "ADVANCED",
IF(AE33&gt;85, "LEAD","NA"))))</f>
        <v>NA</v>
      </c>
      <c r="S33" s="196"/>
      <c r="T33" s="198">
        <v>0</v>
      </c>
      <c r="U33" s="11" t="s">
        <v>32</v>
      </c>
      <c r="V33" s="95">
        <f>AVERAGE(W33:AB33)</f>
        <v>0</v>
      </c>
      <c r="W33" s="57">
        <f>Details!N$13</f>
        <v>0</v>
      </c>
      <c r="X33" s="57">
        <f>Details!N$27</f>
        <v>0</v>
      </c>
      <c r="Y33" s="57">
        <f>Details!N$41</f>
        <v>0</v>
      </c>
      <c r="Z33" s="57">
        <f>Details!N$55</f>
        <v>0</v>
      </c>
      <c r="AA33" s="58">
        <f>Details!N$69</f>
        <v>0</v>
      </c>
      <c r="AB33" s="58">
        <f>Details!N$78</f>
        <v>0</v>
      </c>
      <c r="AC33" s="6">
        <f>((V33*$V$5)+(W33*$W$5)+(X33*$X$5)+(Y33*$Y$5)+(Z33*$Z$5)+(AA33*$AA$5)+(AB33*$AB$5))*100</f>
        <v>0</v>
      </c>
      <c r="AD33" s="231">
        <f>(AC33*$AC$5)+(AC34*$AD$5)</f>
        <v>17.849999999999998</v>
      </c>
      <c r="AE33" s="227">
        <f>AD33+(T33*T$5)</f>
        <v>17.849999999999998</v>
      </c>
      <c r="AF33" s="207"/>
    </row>
    <row r="34" spans="3:32" ht="15" thickBot="1">
      <c r="C34" s="173"/>
      <c r="D34" s="171"/>
      <c r="E34" s="187"/>
      <c r="F34" s="213"/>
      <c r="G34" s="214"/>
      <c r="H34" s="213"/>
      <c r="I34" s="214"/>
      <c r="J34" s="213"/>
      <c r="K34" s="214"/>
      <c r="L34" s="213"/>
      <c r="M34" s="214"/>
      <c r="N34" s="213"/>
      <c r="O34" s="214"/>
      <c r="P34" s="213"/>
      <c r="Q34" s="214"/>
      <c r="R34" s="206"/>
      <c r="S34" s="197"/>
      <c r="T34" s="199"/>
      <c r="U34" s="108" t="s">
        <v>33</v>
      </c>
      <c r="V34" s="96">
        <f>AVERAGE(W34:AB34)</f>
        <v>1.9833333333333332</v>
      </c>
      <c r="W34" s="50">
        <f>Details!N$12</f>
        <v>6</v>
      </c>
      <c r="X34" s="50">
        <f>Details!N$26</f>
        <v>5.8999999999999995</v>
      </c>
      <c r="Y34" s="50">
        <f>Details!N$40</f>
        <v>0</v>
      </c>
      <c r="Z34" s="50">
        <f>Details!N$54</f>
        <v>0</v>
      </c>
      <c r="AA34" s="51">
        <f>Details!N$68</f>
        <v>0</v>
      </c>
      <c r="AB34" s="51">
        <f>Details!N$77</f>
        <v>0</v>
      </c>
      <c r="AC34" s="84">
        <f>((V34*$V$5)+(W34*$W$5)+(X34*$X$5)+(Y34*$Y$5)+(Z34*$Z$5)+(AA34*$AA$5)+(AB34*$AB$5))*10</f>
        <v>23.799999999999997</v>
      </c>
      <c r="AD34" s="232"/>
      <c r="AE34" s="228"/>
      <c r="AF34" s="208"/>
    </row>
    <row r="35" spans="3:32" ht="5.0999999999999996" customHeight="1" thickBot="1">
      <c r="C35" s="74"/>
      <c r="D35" s="75"/>
      <c r="E35" s="76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09"/>
      <c r="S35" s="77"/>
      <c r="T35" s="101"/>
      <c r="U35" s="79"/>
      <c r="V35" s="80"/>
      <c r="W35" s="80"/>
      <c r="X35" s="80"/>
      <c r="Y35" s="80"/>
      <c r="Z35" s="80"/>
      <c r="AA35" s="80"/>
      <c r="AB35" s="81"/>
      <c r="AC35" s="82"/>
      <c r="AD35" s="112"/>
      <c r="AE35" s="100"/>
      <c r="AF35" s="83"/>
    </row>
    <row r="36" spans="3:32">
      <c r="C36" s="192">
        <v>10</v>
      </c>
      <c r="D36" s="233" t="s">
        <v>42</v>
      </c>
      <c r="E36" s="168" t="s">
        <v>47</v>
      </c>
      <c r="F36" s="222">
        <f>(W36*$AC$5*100)+((W37*$AD$5)*10)</f>
        <v>45</v>
      </c>
      <c r="G36" s="168" t="str">
        <f>IF(AND(F36&gt;55, F36&lt;66), "B",
IF(AND(F36&gt;65, F36&lt;77), "I",
IF(AND(F36&gt;76, F36&lt;86), "A",
IF(F36&gt;85, "L","NA"))))</f>
        <v>NA</v>
      </c>
      <c r="H36" s="222">
        <f>(X36*$AC$5*100)+((X37*$AD$5)*10)</f>
        <v>37.5</v>
      </c>
      <c r="I36" s="168" t="str">
        <f>IF(AND(H36&gt;55, H36&lt;66), "B",
IF(AND(H36&gt;65, H36&lt;77), "I",
IF(AND(H36&gt;76, H36&lt;86), "A",
IF(H36&gt;85, "L","NA"))))</f>
        <v>NA</v>
      </c>
      <c r="J36" s="222">
        <f>(Y36*$AC$5*100)+((Y37*$AD$5)*10)</f>
        <v>36</v>
      </c>
      <c r="K36" s="168" t="str">
        <f>IF(AND(J36&gt;55, J36&lt;66), "B",
IF(AND(J36&gt;65, J36&lt;77), "I",
IF(AND(J36&gt;76, J36&lt;86), "A",
IF(J36&gt;85, "L","NA"))))</f>
        <v>NA</v>
      </c>
      <c r="L36" s="222">
        <f>(Z36*$AC$5*100)+((Z37*$AD$5)*10)</f>
        <v>45</v>
      </c>
      <c r="M36" s="168" t="str">
        <f>IF(AND(L36&gt;55, L36&lt;66), "B",
IF(AND(L36&gt;65, L36&lt;77), "I",
IF(AND(L36&gt;76, L36&lt;86), "A",
IF(L36&gt;85, "L","NA"))))</f>
        <v>NA</v>
      </c>
      <c r="N36" s="222">
        <f>(AA36*$AC$5*100)+((AA37*$AD$5)*10)</f>
        <v>0</v>
      </c>
      <c r="O36" s="168" t="str">
        <f>IF(AND(N36&gt;55, N36&lt;66), "B",
IF(AND(N36&gt;65, N36&lt;77), "I",
IF(AND(N36&gt;76, N36&lt;86), "A",
IF(N36&gt;85, "L","NA"))))</f>
        <v>NA</v>
      </c>
      <c r="P36" s="222">
        <f>(AB36*$AC$5*100)+((AB37*$AD$5)*10)</f>
        <v>0</v>
      </c>
      <c r="Q36" s="168" t="str">
        <f>IF(AND(P36&gt;55, P36&lt;66), "B",
IF(AND(P36&gt;65, P36&lt;77), "I",
IF(AND(P36&gt;76, P36&lt;86), "A",
IF(P36&gt;85, "L","NA"))))</f>
        <v>NA</v>
      </c>
      <c r="R36" s="168" t="str">
        <f t="shared" ref="R36" si="9">IF(AND(AE36&gt;55, AE36&lt;66), "BEGINNER",
IF(AND(AE36&gt;65, AE36&lt;77), "INTERMEDIATE",
IF(AND(AE36&gt;76, AE36&lt;86), "ADVANCED",
IF(AE36&gt;85, "LEAD","NA"))))</f>
        <v>NA</v>
      </c>
      <c r="S36" s="92"/>
      <c r="T36" s="219">
        <v>0</v>
      </c>
      <c r="U36" s="11" t="s">
        <v>32</v>
      </c>
      <c r="V36" s="95">
        <f>AVERAGE(W36:AB36)</f>
        <v>0</v>
      </c>
      <c r="W36" s="57">
        <f>Details!O$13</f>
        <v>0</v>
      </c>
      <c r="X36" s="57">
        <f>Details!O$27</f>
        <v>0</v>
      </c>
      <c r="Y36" s="57">
        <f>Details!O$41</f>
        <v>0</v>
      </c>
      <c r="Z36" s="57">
        <f>Details!O$55</f>
        <v>0</v>
      </c>
      <c r="AA36" s="58">
        <f>Details!O$69</f>
        <v>0</v>
      </c>
      <c r="AB36" s="58">
        <f>Details!O$78</f>
        <v>0</v>
      </c>
      <c r="AC36" s="90">
        <f>((V36*$V$5)+(W36*$W$5)+(X36*$X$5)+(Y36*$Y$5)+(Z36*$Z$5)+(AA36*$AA$5)+(AB36*$AB$5))*100</f>
        <v>0</v>
      </c>
      <c r="AD36" s="224">
        <f>(AC36*$AC$5)+(AC37*$AD$5)</f>
        <v>30.450000000000006</v>
      </c>
      <c r="AE36" s="229">
        <f>AD36+(T36*T$5)</f>
        <v>30.450000000000006</v>
      </c>
      <c r="AF36" s="209"/>
    </row>
    <row r="37" spans="3:32" ht="15" thickBot="1">
      <c r="C37" s="193"/>
      <c r="D37" s="234"/>
      <c r="E37" s="183"/>
      <c r="F37" s="223"/>
      <c r="G37" s="169"/>
      <c r="H37" s="223"/>
      <c r="I37" s="169"/>
      <c r="J37" s="223"/>
      <c r="K37" s="169"/>
      <c r="L37" s="223"/>
      <c r="M37" s="169"/>
      <c r="N37" s="223"/>
      <c r="O37" s="169"/>
      <c r="P37" s="223"/>
      <c r="Q37" s="169"/>
      <c r="R37" s="169"/>
      <c r="S37" s="93"/>
      <c r="T37" s="220"/>
      <c r="U37" s="108" t="s">
        <v>33</v>
      </c>
      <c r="V37" s="96">
        <f>AVERAGE(W37:AB37)</f>
        <v>3.6333333333333333</v>
      </c>
      <c r="W37" s="50">
        <f>Details!O$12</f>
        <v>6</v>
      </c>
      <c r="X37" s="50">
        <f>Details!O$26</f>
        <v>5</v>
      </c>
      <c r="Y37" s="50">
        <f>Details!O$40</f>
        <v>4.8</v>
      </c>
      <c r="Z37" s="50">
        <f>Details!O$54</f>
        <v>6</v>
      </c>
      <c r="AA37" s="51">
        <f>Details!O$68</f>
        <v>0</v>
      </c>
      <c r="AB37" s="51">
        <f>Details!O$77</f>
        <v>0</v>
      </c>
      <c r="AC37" s="91">
        <f>((V37*$V$5)+(W37*$W$5)+(X37*$X$5)+(Y37*$Y$5)+(Z37*$Z$5)+(AA37*$AA$5)+(AB37*$AB$5))*10</f>
        <v>40.600000000000009</v>
      </c>
      <c r="AD37" s="225"/>
      <c r="AE37" s="230"/>
      <c r="AF37" s="210"/>
    </row>
    <row r="38" spans="3:32" ht="6" customHeight="1" thickBot="1">
      <c r="C38" s="74"/>
      <c r="D38" s="75"/>
      <c r="E38" s="76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09"/>
      <c r="S38" s="77"/>
      <c r="T38" s="101"/>
      <c r="U38" s="79"/>
      <c r="V38" s="80"/>
      <c r="W38" s="80"/>
      <c r="X38" s="80"/>
      <c r="Y38" s="80"/>
      <c r="Z38" s="80"/>
      <c r="AA38" s="80"/>
      <c r="AB38" s="81"/>
      <c r="AC38" s="82"/>
      <c r="AD38" s="112"/>
      <c r="AE38" s="100"/>
      <c r="AF38" s="83"/>
    </row>
    <row r="39" spans="3:32">
      <c r="C39" s="172">
        <v>11</v>
      </c>
      <c r="D39" s="186" t="s">
        <v>30</v>
      </c>
      <c r="E39" s="186" t="s">
        <v>48</v>
      </c>
      <c r="F39" s="212">
        <f>(W39*$AC$5*100)+((W40*$AD$5)*10)</f>
        <v>65</v>
      </c>
      <c r="G39" s="170" t="str">
        <f>IF(AND(F39&gt;55, F39&lt;66), "B",
IF(AND(F39&gt;65, F39&lt;77), "I",
IF(AND(F39&gt;76, F39&lt;86), "A",
IF(F39&gt;85, "L","NA"))))</f>
        <v>B</v>
      </c>
      <c r="H39" s="212">
        <f>(X39*$AC$5*100)+((X40*$AD$5)*10)</f>
        <v>0</v>
      </c>
      <c r="I39" s="170" t="str">
        <f>IF(AND(H39&gt;55, H39&lt;66), "B",
IF(AND(H39&gt;65, H39&lt;77), "I",
IF(AND(H39&gt;76, H39&lt;86), "A",
IF(H39&gt;85, "L","NA"))))</f>
        <v>NA</v>
      </c>
      <c r="J39" s="212">
        <f>(Y39*$AC$5*100)+((Y40*$AD$5)*10)</f>
        <v>0</v>
      </c>
      <c r="K39" s="170" t="str">
        <f>IF(AND(J39&gt;55, J39&lt;66), "B",
IF(AND(J39&gt;65, J39&lt;77), "I",
IF(AND(J39&gt;76, J39&lt;86), "A",
IF(J39&gt;85, "L","NA"))))</f>
        <v>NA</v>
      </c>
      <c r="L39" s="212">
        <f>(Z39*$AC$5*100)+((Z40*$AD$5)*10)</f>
        <v>0</v>
      </c>
      <c r="M39" s="170" t="str">
        <f>IF(AND(L39&gt;55, L39&lt;66), "B",
IF(AND(L39&gt;65, L39&lt;77), "I",
IF(AND(L39&gt;76, L39&lt;86), "A",
IF(L39&gt;85, "L","NA"))))</f>
        <v>NA</v>
      </c>
      <c r="N39" s="212">
        <f>(AA39*$AC$5*100)+((AA40*$AD$5)*10)</f>
        <v>0</v>
      </c>
      <c r="O39" s="170" t="str">
        <f>IF(AND(N39&gt;55, N39&lt;66), "B",
IF(AND(N39&gt;65, N39&lt;77), "I",
IF(AND(N39&gt;76, N39&lt;86), "A",
IF(N39&gt;85, "L","NA"))))</f>
        <v>NA</v>
      </c>
      <c r="P39" s="212">
        <f>(AB39*$AC$5*100)+((AB40*$AD$5)*10)</f>
        <v>0</v>
      </c>
      <c r="Q39" s="170" t="str">
        <f>IF(AND(P39&gt;55, P39&lt;66), "B",
IF(AND(P39&gt;65, P39&lt;77), "I",
IF(AND(P39&gt;76, P39&lt;86), "A",
IF(P39&gt;85, "L","NA"))))</f>
        <v>NA</v>
      </c>
      <c r="R39" s="205" t="str">
        <f t="shared" ref="R39" si="10">IF(AND(AE39&gt;55, AE39&lt;66), "BEGINNER",
IF(AND(AE39&gt;65, AE39&lt;77), "INTERMEDIATE",
IF(AND(AE39&gt;76, AE39&lt;86), "ADVANCED",
IF(AE39&gt;85, "LEAD","NA"))))</f>
        <v>NA</v>
      </c>
      <c r="S39" s="196"/>
      <c r="T39" s="198">
        <v>0</v>
      </c>
      <c r="U39" s="11" t="s">
        <v>32</v>
      </c>
      <c r="V39" s="95">
        <f>AVERAGE(W39:AB39)</f>
        <v>0.13333333333333333</v>
      </c>
      <c r="W39" s="57">
        <f>Details!P$13</f>
        <v>0.8</v>
      </c>
      <c r="X39" s="57">
        <f>Details!P$27</f>
        <v>0</v>
      </c>
      <c r="Y39" s="57">
        <f>Details!P$41</f>
        <v>0</v>
      </c>
      <c r="Z39" s="57">
        <f>Details!P$55</f>
        <v>0</v>
      </c>
      <c r="AA39" s="58">
        <f>Details!P$69</f>
        <v>0</v>
      </c>
      <c r="AB39" s="58">
        <f>Details!P$78</f>
        <v>0</v>
      </c>
      <c r="AC39" s="6">
        <f>((V39*$V$5)+(W39*$W$5)+(X39*$X$5)+(Y39*$Y$5)+(Z39*$Z$5)+(AA39*$AA$5)+(AB39*$AB$5))*100</f>
        <v>16.000000000000004</v>
      </c>
      <c r="AD39" s="231">
        <f>(AC39*$AC$5)+(AC40*$AD$5)</f>
        <v>13.000000000000004</v>
      </c>
      <c r="AE39" s="227">
        <f>AD39+(T39*T$5)</f>
        <v>13.000000000000004</v>
      </c>
      <c r="AF39" s="207"/>
    </row>
    <row r="40" spans="3:32" ht="15" thickBot="1">
      <c r="C40" s="173"/>
      <c r="D40" s="191"/>
      <c r="E40" s="187"/>
      <c r="F40" s="213"/>
      <c r="G40" s="214"/>
      <c r="H40" s="213"/>
      <c r="I40" s="214"/>
      <c r="J40" s="213"/>
      <c r="K40" s="214"/>
      <c r="L40" s="213"/>
      <c r="M40" s="214"/>
      <c r="N40" s="213"/>
      <c r="O40" s="214"/>
      <c r="P40" s="213"/>
      <c r="Q40" s="214"/>
      <c r="R40" s="206"/>
      <c r="S40" s="197"/>
      <c r="T40" s="199"/>
      <c r="U40" s="108" t="s">
        <v>33</v>
      </c>
      <c r="V40" s="96">
        <f>AVERAGE(W40:AB40)</f>
        <v>1</v>
      </c>
      <c r="W40" s="50">
        <f>Details!P$12</f>
        <v>6</v>
      </c>
      <c r="X40" s="50">
        <f>Details!P$26</f>
        <v>0</v>
      </c>
      <c r="Y40" s="50">
        <f>Details!P$40</f>
        <v>0</v>
      </c>
      <c r="Z40" s="50">
        <f>Details!P$54</f>
        <v>0</v>
      </c>
      <c r="AA40" s="51">
        <f>Details!P$68</f>
        <v>0</v>
      </c>
      <c r="AB40" s="51">
        <f>Details!P$77</f>
        <v>0</v>
      </c>
      <c r="AC40" s="84">
        <f>((V40*$V$5)+(W40*$W$5)+(X40*$X$5)+(Y40*$Y$5)+(Z40*$Z$5)+(AA40*$AA$5)+(AB40*$AB$5))*10</f>
        <v>12.000000000000002</v>
      </c>
      <c r="AD40" s="232"/>
      <c r="AE40" s="228"/>
      <c r="AF40" s="208"/>
    </row>
    <row r="41" spans="3:32" ht="5.0999999999999996" customHeight="1" thickBot="1">
      <c r="C41" s="74"/>
      <c r="D41" s="75"/>
      <c r="E41" s="76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09"/>
      <c r="S41" s="77"/>
      <c r="T41" s="101"/>
      <c r="U41" s="79"/>
      <c r="V41" s="80"/>
      <c r="W41" s="80"/>
      <c r="X41" s="80"/>
      <c r="Y41" s="80"/>
      <c r="Z41" s="80"/>
      <c r="AA41" s="80"/>
      <c r="AB41" s="81"/>
      <c r="AC41" s="82"/>
      <c r="AD41" s="112"/>
      <c r="AE41" s="100"/>
      <c r="AF41" s="83"/>
    </row>
    <row r="42" spans="3:32">
      <c r="C42" s="192">
        <v>12</v>
      </c>
      <c r="D42" s="182" t="s">
        <v>34</v>
      </c>
      <c r="E42" s="168" t="s">
        <v>49</v>
      </c>
      <c r="F42" s="222">
        <f>(W42*$AC$5*100)+((W43*$AD$5)*10)</f>
        <v>52.5</v>
      </c>
      <c r="G42" s="168" t="str">
        <f>IF(AND(F42&gt;55, F42&lt;66), "B",
IF(AND(F42&gt;65, F42&lt;77), "I",
IF(AND(F42&gt;76, F42&lt;86), "A",
IF(F42&gt;85, "L","NA"))))</f>
        <v>NA</v>
      </c>
      <c r="H42" s="222">
        <f>(X42*$AC$5*100)+((X43*$AD$5)*10)</f>
        <v>0</v>
      </c>
      <c r="I42" s="168" t="str">
        <f>IF(AND(H42&gt;55, H42&lt;66), "B",
IF(AND(H42&gt;65, H42&lt;77), "I",
IF(AND(H42&gt;76, H42&lt;86), "A",
IF(H42&gt;85, "L","NA"))))</f>
        <v>NA</v>
      </c>
      <c r="J42" s="222">
        <f>(Y42*$AC$5*100)+((Y43*$AD$5)*10)</f>
        <v>0</v>
      </c>
      <c r="K42" s="168" t="str">
        <f>IF(AND(J42&gt;55, J42&lt;66), "B",
IF(AND(J42&gt;65, J42&lt;77), "I",
IF(AND(J42&gt;76, J42&lt;86), "A",
IF(J42&gt;85, "L","NA"))))</f>
        <v>NA</v>
      </c>
      <c r="L42" s="222">
        <f>(Z42*$AC$5*100)+((Z43*$AD$5)*10)</f>
        <v>0</v>
      </c>
      <c r="M42" s="168" t="str">
        <f>IF(AND(L42&gt;55, L42&lt;66), "B",
IF(AND(L42&gt;65, L42&lt;77), "I",
IF(AND(L42&gt;76, L42&lt;86), "A",
IF(L42&gt;85, "L","NA"))))</f>
        <v>NA</v>
      </c>
      <c r="N42" s="222">
        <f>(AA42*$AC$5*100)+((AA43*$AD$5)*10)</f>
        <v>0</v>
      </c>
      <c r="O42" s="168" t="str">
        <f>IF(AND(N42&gt;55, N42&lt;66), "B",
IF(AND(N42&gt;65, N42&lt;77), "I",
IF(AND(N42&gt;76, N42&lt;86), "A",
IF(N42&gt;85, "L","NA"))))</f>
        <v>NA</v>
      </c>
      <c r="P42" s="222">
        <f>(AB42*$AC$5*100)+((AB43*$AD$5)*10)</f>
        <v>0</v>
      </c>
      <c r="Q42" s="168" t="str">
        <f>IF(AND(P42&gt;55, P42&lt;66), "B",
IF(AND(P42&gt;65, P42&lt;77), "I",
IF(AND(P42&gt;76, P42&lt;86), "A",
IF(P42&gt;85, "L","NA"))))</f>
        <v>NA</v>
      </c>
      <c r="R42" s="168" t="str">
        <f t="shared" ref="R42" si="11">IF(AND(AE42&gt;55, AE42&lt;66), "BEGINNER",
IF(AND(AE42&gt;65, AE42&lt;77), "INTERMEDIATE",
IF(AND(AE42&gt;76, AE42&lt;86), "ADVANCED",
IF(AE42&gt;85, "LEAD","NA"))))</f>
        <v>NA</v>
      </c>
      <c r="S42" s="215"/>
      <c r="T42" s="219">
        <v>0</v>
      </c>
      <c r="U42" s="11" t="s">
        <v>32</v>
      </c>
      <c r="V42" s="95">
        <f>AVERAGE(W42:AB42)</f>
        <v>0</v>
      </c>
      <c r="W42" s="57">
        <f>Details!Q$13</f>
        <v>0</v>
      </c>
      <c r="X42" s="57">
        <f>Details!Q$27</f>
        <v>0</v>
      </c>
      <c r="Y42" s="57">
        <f>Details!Q$41</f>
        <v>0</v>
      </c>
      <c r="Z42" s="57">
        <f>Details!Q$55</f>
        <v>0</v>
      </c>
      <c r="AA42" s="58">
        <f>Details!Q$69</f>
        <v>0</v>
      </c>
      <c r="AB42" s="58">
        <f>Details!Q$78</f>
        <v>0</v>
      </c>
      <c r="AC42" s="90">
        <f>((V42*$V$5)+(W42*$W$5)+(X42*$X$5)+(Y42*$Y$5)+(Z42*$Z$5)+(AA42*$AA$5)+(AB42*$AB$5))*100</f>
        <v>0</v>
      </c>
      <c r="AD42" s="224">
        <f>(AC42*$AC$5)+(AC43*$AD$5)</f>
        <v>10.500000000000002</v>
      </c>
      <c r="AE42" s="229">
        <f>AD42+(T42*T$5)</f>
        <v>10.500000000000002</v>
      </c>
      <c r="AF42" s="209"/>
    </row>
    <row r="43" spans="3:32" ht="15" thickBot="1">
      <c r="C43" s="193"/>
      <c r="D43" s="183"/>
      <c r="E43" s="183"/>
      <c r="F43" s="223"/>
      <c r="G43" s="169"/>
      <c r="H43" s="223"/>
      <c r="I43" s="169"/>
      <c r="J43" s="223"/>
      <c r="K43" s="169"/>
      <c r="L43" s="223"/>
      <c r="M43" s="169"/>
      <c r="N43" s="223"/>
      <c r="O43" s="169"/>
      <c r="P43" s="223"/>
      <c r="Q43" s="169"/>
      <c r="R43" s="169"/>
      <c r="S43" s="216"/>
      <c r="T43" s="220"/>
      <c r="U43" s="108" t="s">
        <v>33</v>
      </c>
      <c r="V43" s="96">
        <f>AVERAGE(W43:AB43)</f>
        <v>1.1666666666666667</v>
      </c>
      <c r="W43" s="50">
        <f>Details!Q$12</f>
        <v>7</v>
      </c>
      <c r="X43" s="50">
        <f>Details!Q$26</f>
        <v>0</v>
      </c>
      <c r="Y43" s="50">
        <f>Details!Q$40</f>
        <v>0</v>
      </c>
      <c r="Z43" s="50">
        <f>Details!Q$54</f>
        <v>0</v>
      </c>
      <c r="AA43" s="51">
        <f>Details!Q$68</f>
        <v>0</v>
      </c>
      <c r="AB43" s="51">
        <f>Details!Q$77</f>
        <v>0</v>
      </c>
      <c r="AC43" s="91">
        <f>((V43*$V$5)+(W43*$W$5)+(X43*$X$5)+(Y43*$Y$5)+(Z43*$Z$5)+(AA43*$AA$5)+(AB43*$AB$5))*10</f>
        <v>14.000000000000002</v>
      </c>
      <c r="AD43" s="225"/>
      <c r="AE43" s="230"/>
      <c r="AF43" s="210"/>
    </row>
    <row r="44" spans="3:32" ht="5.0999999999999996" customHeight="1" thickBot="1">
      <c r="C44" s="74"/>
      <c r="D44" s="75"/>
      <c r="E44" s="76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09"/>
      <c r="S44" s="77"/>
      <c r="T44" s="101"/>
      <c r="U44" s="79"/>
      <c r="V44" s="80"/>
      <c r="W44" s="80"/>
      <c r="X44" s="80"/>
      <c r="Y44" s="80"/>
      <c r="Z44" s="80"/>
      <c r="AA44" s="80"/>
      <c r="AB44" s="81"/>
      <c r="AC44" s="82"/>
      <c r="AD44" s="112"/>
      <c r="AE44" s="100"/>
      <c r="AF44" s="83"/>
    </row>
    <row r="45" spans="3:32">
      <c r="C45" s="172">
        <v>13</v>
      </c>
      <c r="D45" s="186" t="s">
        <v>36</v>
      </c>
      <c r="E45" s="186" t="s">
        <v>50</v>
      </c>
      <c r="F45" s="212">
        <f>(W45*$AC$5*100)+((W46*$AD$5)*10)</f>
        <v>48.75</v>
      </c>
      <c r="G45" s="170" t="str">
        <f>IF(AND(F45&gt;55, F45&lt;66), "B",
IF(AND(F45&gt;65, F45&lt;77), "I",
IF(AND(F45&gt;76, F45&lt;86), "A",
IF(F45&gt;85, "L","NA"))))</f>
        <v>NA</v>
      </c>
      <c r="H45" s="212">
        <f>(X45*$AC$5*100)+((X46*$AD$5)*10)</f>
        <v>52.5</v>
      </c>
      <c r="I45" s="170" t="str">
        <f>IF(AND(H45&gt;55, H45&lt;66), "B",
IF(AND(H45&gt;65, H45&lt;77), "I",
IF(AND(H45&gt;76, H45&lt;86), "A",
IF(H45&gt;85, "L","NA"))))</f>
        <v>NA</v>
      </c>
      <c r="J45" s="212">
        <f>(Y45*$AC$5*100)+((Y46*$AD$5)*10)</f>
        <v>52.5</v>
      </c>
      <c r="K45" s="170" t="str">
        <f>IF(AND(J45&gt;55, J45&lt;66), "B",
IF(AND(J45&gt;65, J45&lt;77), "I",
IF(AND(J45&gt;76, J45&lt;86), "A",
IF(J45&gt;85, "L","NA"))))</f>
        <v>NA</v>
      </c>
      <c r="L45" s="212">
        <f>(Z45*$AC$5*100)+((Z46*$AD$5)*10)</f>
        <v>46.499999999999993</v>
      </c>
      <c r="M45" s="170" t="str">
        <f>IF(AND(L45&gt;55, L45&lt;66), "B",
IF(AND(L45&gt;65, L45&lt;77), "I",
IF(AND(L45&gt;76, L45&lt;86), "A",
IF(L45&gt;85, "L","NA"))))</f>
        <v>NA</v>
      </c>
      <c r="N45" s="212">
        <f>(AA45*$AC$5*100)+((AA46*$AD$5)*10)</f>
        <v>0</v>
      </c>
      <c r="O45" s="170" t="str">
        <f>IF(AND(N45&gt;55, N45&lt;66), "B",
IF(AND(N45&gt;65, N45&lt;77), "I",
IF(AND(N45&gt;76, N45&lt;86), "A",
IF(N45&gt;85, "L","NA"))))</f>
        <v>NA</v>
      </c>
      <c r="P45" s="212">
        <f>(AB45*$AC$5*100)+((AB46*$AD$5)*10)</f>
        <v>0</v>
      </c>
      <c r="Q45" s="170" t="str">
        <f>IF(AND(P45&gt;55, P45&lt;66), "B",
IF(AND(P45&gt;65, P45&lt;77), "I",
IF(AND(P45&gt;76, P45&lt;86), "A",
IF(P45&gt;85, "L","NA"))))</f>
        <v>NA</v>
      </c>
      <c r="R45" s="205" t="str">
        <f t="shared" ref="R45" si="12">IF(AND(AE45&gt;55, AE45&lt;66), "BEGINNER",
IF(AND(AE45&gt;65, AE45&lt;77), "INTERMEDIATE",
IF(AND(AE45&gt;76, AE45&lt;86), "ADVANCED",
IF(AE45&gt;85, "LEAD","NA"))))</f>
        <v>NA</v>
      </c>
      <c r="S45" s="196"/>
      <c r="T45" s="198">
        <v>0</v>
      </c>
      <c r="U45" s="11" t="s">
        <v>32</v>
      </c>
      <c r="V45" s="95">
        <f>AVERAGE(W45:AB45)</f>
        <v>0</v>
      </c>
      <c r="W45" s="57">
        <f>Details!R$13</f>
        <v>0</v>
      </c>
      <c r="X45" s="57">
        <f>Details!R$27</f>
        <v>0</v>
      </c>
      <c r="Y45" s="57">
        <f>Details!R$41</f>
        <v>0</v>
      </c>
      <c r="Z45" s="57">
        <f>Details!R$55</f>
        <v>0</v>
      </c>
      <c r="AA45" s="58">
        <f>Details!R$69</f>
        <v>0</v>
      </c>
      <c r="AB45" s="58">
        <f>Details!R$78</f>
        <v>0</v>
      </c>
      <c r="AC45" s="6">
        <f>((V45*$V$5)+(W45*$W$5)+(X45*$X$5)+(Y45*$Y$5)+(Z45*$Z$5)+(AA45*$AA$5)+(AB45*$AB$5))*100</f>
        <v>0</v>
      </c>
      <c r="AD45" s="231">
        <f>(AC45*$AC$5)+(AC46*$AD$5)</f>
        <v>37.725000000000001</v>
      </c>
      <c r="AE45" s="227">
        <f>AD45+(T45*T$5)</f>
        <v>37.725000000000001</v>
      </c>
      <c r="AF45" s="207"/>
    </row>
    <row r="46" spans="3:32" ht="15" thickBot="1">
      <c r="C46" s="173"/>
      <c r="D46" s="191"/>
      <c r="E46" s="187"/>
      <c r="F46" s="213"/>
      <c r="G46" s="214"/>
      <c r="H46" s="213"/>
      <c r="I46" s="214"/>
      <c r="J46" s="213"/>
      <c r="K46" s="214"/>
      <c r="L46" s="213"/>
      <c r="M46" s="214"/>
      <c r="N46" s="213"/>
      <c r="O46" s="214"/>
      <c r="P46" s="213"/>
      <c r="Q46" s="214"/>
      <c r="R46" s="206"/>
      <c r="S46" s="197"/>
      <c r="T46" s="199"/>
      <c r="U46" s="108" t="s">
        <v>33</v>
      </c>
      <c r="V46" s="96">
        <f>AVERAGE(W46:AB46)</f>
        <v>4.45</v>
      </c>
      <c r="W46" s="50">
        <f>Details!R$12</f>
        <v>6.5</v>
      </c>
      <c r="X46" s="50">
        <f>Details!R$26</f>
        <v>7</v>
      </c>
      <c r="Y46" s="50">
        <f>Details!R$40</f>
        <v>7</v>
      </c>
      <c r="Z46" s="50">
        <f>Details!R$54</f>
        <v>6.1999999999999993</v>
      </c>
      <c r="AA46" s="51">
        <f>Details!R$68</f>
        <v>0</v>
      </c>
      <c r="AB46" s="51">
        <f>Details!R$77</f>
        <v>0</v>
      </c>
      <c r="AC46" s="84">
        <f>((V46*$V$5)+(W46*$W$5)+(X46*$X$5)+(Y46*$Y$5)+(Z46*$Z$5)+(AA46*$AA$5)+(AB46*$AB$5))*10</f>
        <v>50.300000000000004</v>
      </c>
      <c r="AD46" s="232"/>
      <c r="AE46" s="228"/>
      <c r="AF46" s="208"/>
    </row>
    <row r="47" spans="3:32" ht="6.95" customHeight="1" thickBot="1">
      <c r="C47" s="74"/>
      <c r="D47" s="75"/>
      <c r="E47" s="76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09"/>
      <c r="S47" s="77"/>
      <c r="T47" s="101"/>
      <c r="U47" s="79"/>
      <c r="V47" s="80"/>
      <c r="W47" s="80"/>
      <c r="X47" s="80"/>
      <c r="Y47" s="80"/>
      <c r="Z47" s="80"/>
      <c r="AA47" s="80"/>
      <c r="AB47" s="81"/>
      <c r="AC47" s="82"/>
      <c r="AD47" s="112"/>
      <c r="AE47" s="100"/>
      <c r="AF47" s="83"/>
    </row>
    <row r="48" spans="3:32">
      <c r="C48" s="192">
        <v>14</v>
      </c>
      <c r="D48" s="194" t="s">
        <v>38</v>
      </c>
      <c r="E48" s="168" t="s">
        <v>51</v>
      </c>
      <c r="F48" s="222">
        <f>(W48*$AC$5*100)+((W49*$AD$5)*10)</f>
        <v>52.5</v>
      </c>
      <c r="G48" s="168" t="str">
        <f>IF(AND(F48&gt;55, F48&lt;66), "B",
IF(AND(F48&gt;65, F48&lt;77), "I",
IF(AND(F48&gt;76, F48&lt;86), "A",
IF(F48&gt;85, "L","NA"))))</f>
        <v>NA</v>
      </c>
      <c r="H48" s="222">
        <f>(X48*$AC$5*100)+((X49*$AD$5)*10)</f>
        <v>45.749999999999993</v>
      </c>
      <c r="I48" s="168" t="str">
        <f>IF(AND(H48&gt;55, H48&lt;66), "B",
IF(AND(H48&gt;65, H48&lt;77), "I",
IF(AND(H48&gt;76, H48&lt;86), "A",
IF(H48&gt;85, "L","NA"))))</f>
        <v>NA</v>
      </c>
      <c r="J48" s="222">
        <f>(Y48*$AC$5*100)+((Y49*$AD$5)*10)</f>
        <v>0</v>
      </c>
      <c r="K48" s="168" t="str">
        <f>IF(AND(J48&gt;55, J48&lt;66), "B",
IF(AND(J48&gt;65, J48&lt;77), "I",
IF(AND(J48&gt;76, J48&lt;86), "A",
IF(J48&gt;85, "L","NA"))))</f>
        <v>NA</v>
      </c>
      <c r="L48" s="222">
        <f>(Z48*$AC$5*100)+((Z49*$AD$5)*10)</f>
        <v>0</v>
      </c>
      <c r="M48" s="168" t="str">
        <f>IF(AND(L48&gt;55, L48&lt;66), "B",
IF(AND(L48&gt;65, L48&lt;77), "I",
IF(AND(L48&gt;76, L48&lt;86), "A",
IF(L48&gt;85, "L","NA"))))</f>
        <v>NA</v>
      </c>
      <c r="N48" s="222">
        <f>(AA48*$AC$5*100)+((AA49*$AD$5)*10)</f>
        <v>0</v>
      </c>
      <c r="O48" s="168" t="str">
        <f>IF(AND(N48&gt;55, N48&lt;66), "B",
IF(AND(N48&gt;65, N48&lt;77), "I",
IF(AND(N48&gt;76, N48&lt;86), "A",
IF(N48&gt;85, "L","NA"))))</f>
        <v>NA</v>
      </c>
      <c r="P48" s="222">
        <f>(AB48*$AC$5*100)+((AB49*$AD$5)*10)</f>
        <v>0</v>
      </c>
      <c r="Q48" s="168" t="str">
        <f>IF(AND(P48&gt;55, P48&lt;66), "B",
IF(AND(P48&gt;65, P48&lt;77), "I",
IF(AND(P48&gt;76, P48&lt;86), "A",
IF(P48&gt;85, "L","NA"))))</f>
        <v>NA</v>
      </c>
      <c r="R48" s="168" t="str">
        <f t="shared" ref="R48" si="13">IF(AND(AE48&gt;55, AE48&lt;66), "BEGINNER",
IF(AND(AE48&gt;65, AE48&lt;77), "INTERMEDIATE",
IF(AND(AE48&gt;76, AE48&lt;86), "ADVANCED",
IF(AE48&gt;85, "LEAD","NA"))))</f>
        <v>NA</v>
      </c>
      <c r="S48" s="226"/>
      <c r="T48" s="219">
        <v>0</v>
      </c>
      <c r="U48" s="11" t="s">
        <v>32</v>
      </c>
      <c r="V48" s="95">
        <f>AVERAGE(W48:AB48)</f>
        <v>0</v>
      </c>
      <c r="W48" s="57">
        <f>Details!S$13</f>
        <v>0</v>
      </c>
      <c r="X48" s="57">
        <f>Details!S$27</f>
        <v>0</v>
      </c>
      <c r="Y48" s="57">
        <f>Details!S$41</f>
        <v>0</v>
      </c>
      <c r="Z48" s="57">
        <f>Details!S$55</f>
        <v>0</v>
      </c>
      <c r="AA48" s="58">
        <f>Details!S$69</f>
        <v>0</v>
      </c>
      <c r="AB48" s="58">
        <f>Details!S$78</f>
        <v>0</v>
      </c>
      <c r="AC48" s="90">
        <f>((V48*$V$5)+(W48*$W$5)+(X48*$X$5)+(Y48*$Y$5)+(Z48*$Z$5)+(AA48*$AA$5)+(AB48*$AB$5))*100</f>
        <v>0</v>
      </c>
      <c r="AD48" s="224">
        <f>(AC48*$AC$5)+(AC49*$AD$5)</f>
        <v>19.650000000000002</v>
      </c>
      <c r="AE48" s="229">
        <f>AD48+(T48*T$5)</f>
        <v>19.650000000000002</v>
      </c>
      <c r="AF48" s="209"/>
    </row>
    <row r="49" spans="3:32" ht="15" thickBot="1">
      <c r="C49" s="193"/>
      <c r="D49" s="195"/>
      <c r="E49" s="183"/>
      <c r="F49" s="223"/>
      <c r="G49" s="169"/>
      <c r="H49" s="223"/>
      <c r="I49" s="169"/>
      <c r="J49" s="223"/>
      <c r="K49" s="169"/>
      <c r="L49" s="223"/>
      <c r="M49" s="169"/>
      <c r="N49" s="223"/>
      <c r="O49" s="169"/>
      <c r="P49" s="223"/>
      <c r="Q49" s="169"/>
      <c r="R49" s="169"/>
      <c r="S49" s="216"/>
      <c r="T49" s="220"/>
      <c r="U49" s="108" t="s">
        <v>33</v>
      </c>
      <c r="V49" s="96">
        <f>AVERAGE(W49:AB49)</f>
        <v>2.1833333333333331</v>
      </c>
      <c r="W49" s="50">
        <f>Details!S$12</f>
        <v>7</v>
      </c>
      <c r="X49" s="50">
        <f>Details!S$26</f>
        <v>6.1</v>
      </c>
      <c r="Y49" s="50">
        <f>Details!S$40</f>
        <v>0</v>
      </c>
      <c r="Z49" s="50">
        <f>Details!S$54</f>
        <v>0</v>
      </c>
      <c r="AA49" s="51">
        <f>Details!S$68</f>
        <v>0</v>
      </c>
      <c r="AB49" s="51">
        <f>Details!S$77</f>
        <v>0</v>
      </c>
      <c r="AC49" s="91">
        <f>((V49*$V$5)+(W49*$W$5)+(X49*$X$5)+(Y49*$Y$5)+(Z49*$Z$5)+(AA49*$AA$5)+(AB49*$AB$5))*10</f>
        <v>26.200000000000003</v>
      </c>
      <c r="AD49" s="225"/>
      <c r="AE49" s="230"/>
      <c r="AF49" s="210"/>
    </row>
    <row r="50" spans="3:32" ht="6" customHeight="1" thickBot="1">
      <c r="C50" s="74"/>
      <c r="D50" s="75"/>
      <c r="E50" s="76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09"/>
      <c r="S50" s="77"/>
      <c r="T50" s="101"/>
      <c r="U50" s="79"/>
      <c r="V50" s="80"/>
      <c r="W50" s="80"/>
      <c r="X50" s="80"/>
      <c r="Y50" s="80"/>
      <c r="Z50" s="80"/>
      <c r="AA50" s="80"/>
      <c r="AB50" s="81"/>
      <c r="AC50" s="82"/>
      <c r="AD50" s="112"/>
      <c r="AE50" s="100"/>
      <c r="AF50" s="83"/>
    </row>
    <row r="51" spans="3:32">
      <c r="C51" s="172">
        <v>15</v>
      </c>
      <c r="D51" s="170" t="s">
        <v>40</v>
      </c>
      <c r="E51" s="186" t="s">
        <v>52</v>
      </c>
      <c r="F51" s="212">
        <f>(W51*$AC$5*100)+((W52*$AD$5)*10)</f>
        <v>60</v>
      </c>
      <c r="G51" s="170" t="str">
        <f>IF(AND(F51&gt;55, F51&lt;66), "B",
IF(AND(F51&gt;65, F51&lt;77), "I",
IF(AND(F51&gt;76, F51&lt;86), "A",
IF(F51&gt;85, "L","NA"))))</f>
        <v>B</v>
      </c>
      <c r="H51" s="212">
        <f>(X51*$AC$5*100)+((X52*$AD$5)*10)</f>
        <v>52.5</v>
      </c>
      <c r="I51" s="170" t="str">
        <f>IF(AND(H51&gt;55, H51&lt;66), "B",
IF(AND(H51&gt;65, H51&lt;77), "I",
IF(AND(H51&gt;76, H51&lt;86), "A",
IF(H51&gt;85, "L","NA"))))</f>
        <v>NA</v>
      </c>
      <c r="J51" s="212">
        <f>(Y51*$AC$5*100)+((Y52*$AD$5)*10)</f>
        <v>67.5</v>
      </c>
      <c r="K51" s="170" t="str">
        <f>IF(AND(J51&gt;55, J51&lt;66), "B",
IF(AND(J51&gt;65, J51&lt;77), "I",
IF(AND(J51&gt;76, J51&lt;86), "A",
IF(J51&gt;85, "L","NA"))))</f>
        <v>I</v>
      </c>
      <c r="L51" s="212">
        <f>(Z51*$AC$5*100)+((Z52*$AD$5)*10)</f>
        <v>60</v>
      </c>
      <c r="M51" s="170" t="str">
        <f>IF(AND(L51&gt;55, L51&lt;66), "B",
IF(AND(L51&gt;65, L51&lt;77), "I",
IF(AND(L51&gt;76, L51&lt;86), "A",
IF(L51&gt;85, "L","NA"))))</f>
        <v>B</v>
      </c>
      <c r="N51" s="212">
        <f>(AA51*$AC$5*100)+((AA52*$AD$5)*10)</f>
        <v>59.25</v>
      </c>
      <c r="O51" s="170" t="str">
        <f>IF(AND(N51&gt;55, N51&lt;66), "B",
IF(AND(N51&gt;65, N51&lt;77), "I",
IF(AND(N51&gt;76, N51&lt;86), "A",
IF(N51&gt;85, "L","NA"))))</f>
        <v>B</v>
      </c>
      <c r="P51" s="212">
        <f>(AB51*$AC$5*100)+((AB52*$AD$5)*10)</f>
        <v>65.25</v>
      </c>
      <c r="Q51" s="170" t="str">
        <f>IF(AND(P51&gt;55, P51&lt;66), "B",
IF(AND(P51&gt;65, P51&lt;77), "I",
IF(AND(P51&gt;76, P51&lt;86), "A",
IF(P51&gt;85, "L","NA"))))</f>
        <v>B</v>
      </c>
      <c r="R51" s="205" t="str">
        <f t="shared" ref="R51" si="14">IF(AND(AE51&gt;55, AE51&lt;66), "BEGINNER",
IF(AND(AE51&gt;65, AE51&lt;77), "INTERMEDIATE",
IF(AND(AE51&gt;76, AE51&lt;86), "ADVANCED",
IF(AE51&gt;85, "LEAD","NA"))))</f>
        <v>BEGINNER</v>
      </c>
      <c r="S51" s="196"/>
      <c r="T51" s="198">
        <v>0</v>
      </c>
      <c r="U51" s="11" t="s">
        <v>32</v>
      </c>
      <c r="V51" s="95">
        <f>AVERAGE(W51:AB51)</f>
        <v>0</v>
      </c>
      <c r="W51" s="57">
        <f>Details!T$13</f>
        <v>0</v>
      </c>
      <c r="X51" s="57">
        <f>Details!T$27</f>
        <v>0</v>
      </c>
      <c r="Y51" s="57">
        <f>Details!T$41</f>
        <v>0</v>
      </c>
      <c r="Z51" s="57">
        <f>Details!T$55</f>
        <v>0</v>
      </c>
      <c r="AA51" s="58">
        <f>Details!T$69</f>
        <v>0</v>
      </c>
      <c r="AB51" s="58">
        <f>Details!T$78</f>
        <v>0</v>
      </c>
      <c r="AC51" s="6">
        <f>((V51*$V$5)+(W51*$W$5)+(X51*$X$5)+(Y51*$Y$5)+(Z51*$Z$5)+(AA51*$AA$5)+(AB51*$AB$5))*100</f>
        <v>0</v>
      </c>
      <c r="AD51" s="231">
        <f>(AC51*$AC$5)+(AC52*$AD$5)</f>
        <v>60.412499999999994</v>
      </c>
      <c r="AE51" s="227">
        <f>AD51+(T51*T$5)</f>
        <v>60.412499999999994</v>
      </c>
      <c r="AF51" s="207"/>
    </row>
    <row r="52" spans="3:32" ht="15" thickBot="1">
      <c r="C52" s="173"/>
      <c r="D52" s="171"/>
      <c r="E52" s="187"/>
      <c r="F52" s="213"/>
      <c r="G52" s="214"/>
      <c r="H52" s="213"/>
      <c r="I52" s="214"/>
      <c r="J52" s="213"/>
      <c r="K52" s="214"/>
      <c r="L52" s="213"/>
      <c r="M52" s="214"/>
      <c r="N52" s="213"/>
      <c r="O52" s="214"/>
      <c r="P52" s="213"/>
      <c r="Q52" s="214"/>
      <c r="R52" s="206"/>
      <c r="S52" s="197"/>
      <c r="T52" s="199"/>
      <c r="U52" s="108" t="s">
        <v>33</v>
      </c>
      <c r="V52" s="96">
        <f>AVERAGE(W52:AB52)</f>
        <v>8.1</v>
      </c>
      <c r="W52" s="50">
        <f>Details!T$12</f>
        <v>8</v>
      </c>
      <c r="X52" s="50">
        <f>Details!T$26</f>
        <v>7</v>
      </c>
      <c r="Y52" s="50">
        <f>Details!T$40</f>
        <v>9</v>
      </c>
      <c r="Z52" s="50">
        <f>Details!T$54</f>
        <v>8</v>
      </c>
      <c r="AA52" s="51">
        <f>Details!T$68</f>
        <v>7.8999999999999995</v>
      </c>
      <c r="AB52" s="51">
        <f>Details!T$77</f>
        <v>8.6999999999999993</v>
      </c>
      <c r="AC52" s="84">
        <f>((V52*$V$5)+(W52*$W$5)+(X52*$X$5)+(Y52*$Y$5)+(Z52*$Z$5)+(AA52*$AA$5)+(AB52*$AB$5))*10</f>
        <v>80.55</v>
      </c>
      <c r="AD52" s="232"/>
      <c r="AE52" s="228"/>
      <c r="AF52" s="208"/>
    </row>
    <row r="53" spans="3:32" ht="6" customHeight="1" thickBot="1">
      <c r="C53" s="74"/>
      <c r="D53" s="75"/>
      <c r="E53" s="76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09"/>
      <c r="S53" s="77"/>
      <c r="T53" s="101"/>
      <c r="U53" s="79"/>
      <c r="V53" s="80"/>
      <c r="W53" s="80"/>
      <c r="X53" s="80"/>
      <c r="Y53" s="80"/>
      <c r="Z53" s="80"/>
      <c r="AA53" s="80"/>
      <c r="AB53" s="81"/>
      <c r="AC53" s="82"/>
      <c r="AD53" s="112"/>
      <c r="AE53" s="100"/>
      <c r="AF53" s="83"/>
    </row>
    <row r="54" spans="3:32">
      <c r="C54" s="192">
        <v>16</v>
      </c>
      <c r="D54" s="233" t="s">
        <v>42</v>
      </c>
      <c r="E54" s="168" t="s">
        <v>53</v>
      </c>
      <c r="F54" s="222">
        <f>(W54*$AC$5*100)+((W55*$AD$5)*10)</f>
        <v>0</v>
      </c>
      <c r="G54" s="168" t="str">
        <f>IF(AND(F54&gt;55, F54&lt;66), "B",
IF(AND(F54&gt;65, F54&lt;77), "I",
IF(AND(F54&gt;76, F54&lt;86), "A",
IF(F54&gt;85, "L","NA"))))</f>
        <v>NA</v>
      </c>
      <c r="H54" s="222">
        <f>(X54*$AC$5*100)+((X55*$AD$5)*10)</f>
        <v>0</v>
      </c>
      <c r="I54" s="168" t="str">
        <f>IF(AND(H54&gt;55, H54&lt;66), "B",
IF(AND(H54&gt;65, H54&lt;77), "I",
IF(AND(H54&gt;76, H54&lt;86), "A",
IF(H54&gt;85, "L","NA"))))</f>
        <v>NA</v>
      </c>
      <c r="J54" s="222">
        <f>(Y54*$AC$5*100)+((Y55*$AD$5)*10)</f>
        <v>0</v>
      </c>
      <c r="K54" s="168" t="str">
        <f>IF(AND(J54&gt;55, J54&lt;66), "B",
IF(AND(J54&gt;65, J54&lt;77), "I",
IF(AND(J54&gt;76, J54&lt;86), "A",
IF(J54&gt;85, "L","NA"))))</f>
        <v>NA</v>
      </c>
      <c r="L54" s="222">
        <f>(Z54*$AC$5*100)+((Z55*$AD$5)*10)</f>
        <v>0</v>
      </c>
      <c r="M54" s="168" t="str">
        <f>IF(AND(L54&gt;55, L54&lt;66), "B",
IF(AND(L54&gt;65, L54&lt;77), "I",
IF(AND(L54&gt;76, L54&lt;86), "A",
IF(L54&gt;85, "L","NA"))))</f>
        <v>NA</v>
      </c>
      <c r="N54" s="222">
        <f>(AA54*$AC$5*100)+((AA55*$AD$5)*10)</f>
        <v>0</v>
      </c>
      <c r="O54" s="168" t="str">
        <f>IF(AND(N54&gt;55, N54&lt;66), "B",
IF(AND(N54&gt;65, N54&lt;77), "I",
IF(AND(N54&gt;76, N54&lt;86), "A",
IF(N54&gt;85, "L","NA"))))</f>
        <v>NA</v>
      </c>
      <c r="P54" s="222">
        <f>(AB54*$AC$5*100)+((AB55*$AD$5)*10)</f>
        <v>0</v>
      </c>
      <c r="Q54" s="168" t="str">
        <f>IF(AND(P54&gt;55, P54&lt;66), "B",
IF(AND(P54&gt;65, P54&lt;77), "I",
IF(AND(P54&gt;76, P54&lt;86), "A",
IF(P54&gt;85, "L","NA"))))</f>
        <v>NA</v>
      </c>
      <c r="R54" s="168" t="str">
        <f t="shared" ref="R54" si="15">IF(AND(AE54&gt;55, AE54&lt;66), "BEGINNER",
IF(AND(AE54&gt;65, AE54&lt;77), "INTERMEDIATE",
IF(AND(AE54&gt;76, AE54&lt;86), "ADVANCED",
IF(AE54&gt;85, "LEAD","NA"))))</f>
        <v>NA</v>
      </c>
      <c r="S54" s="92"/>
      <c r="T54" s="219">
        <v>0</v>
      </c>
      <c r="U54" s="11" t="s">
        <v>32</v>
      </c>
      <c r="V54" s="95">
        <f>AVERAGE(W54:AB54)</f>
        <v>0</v>
      </c>
      <c r="W54" s="57">
        <f>Details!U$13</f>
        <v>0</v>
      </c>
      <c r="X54" s="57">
        <f>Details!U$27</f>
        <v>0</v>
      </c>
      <c r="Y54" s="57">
        <f>Details!U$41</f>
        <v>0</v>
      </c>
      <c r="Z54" s="57">
        <f>Details!U$55</f>
        <v>0</v>
      </c>
      <c r="AA54" s="58">
        <f>Details!U$69</f>
        <v>0</v>
      </c>
      <c r="AB54" s="58">
        <f>Details!U$78</f>
        <v>0</v>
      </c>
      <c r="AC54" s="90">
        <f>((V54*$V$5)+(W54*$W$5)+(X54*$X$5)+(Y54*$Y$5)+(Z54*$Z$5)+(AA54*$AA$5)+(AB54*$AB$5))*100</f>
        <v>0</v>
      </c>
      <c r="AD54" s="224">
        <f>(AC54*$AC$5)+(AC55*$AD$5)</f>
        <v>0</v>
      </c>
      <c r="AE54" s="229">
        <f>AD54+(T54*T$5)</f>
        <v>0</v>
      </c>
      <c r="AF54" s="209"/>
    </row>
    <row r="55" spans="3:32" ht="15" thickBot="1">
      <c r="C55" s="193"/>
      <c r="D55" s="234"/>
      <c r="E55" s="183"/>
      <c r="F55" s="223"/>
      <c r="G55" s="169"/>
      <c r="H55" s="223"/>
      <c r="I55" s="169"/>
      <c r="J55" s="223"/>
      <c r="K55" s="169"/>
      <c r="L55" s="223"/>
      <c r="M55" s="169"/>
      <c r="N55" s="223"/>
      <c r="O55" s="169"/>
      <c r="P55" s="223"/>
      <c r="Q55" s="169"/>
      <c r="R55" s="169"/>
      <c r="S55" s="93"/>
      <c r="T55" s="220"/>
      <c r="U55" s="108" t="s">
        <v>33</v>
      </c>
      <c r="V55" s="96">
        <f>AVERAGE(W55:AB55)</f>
        <v>0</v>
      </c>
      <c r="W55" s="50">
        <f>Details!U$12</f>
        <v>0</v>
      </c>
      <c r="X55" s="50">
        <f>Details!U$26</f>
        <v>0</v>
      </c>
      <c r="Y55" s="50">
        <f>Details!U$40</f>
        <v>0</v>
      </c>
      <c r="Z55" s="50">
        <f>Details!U$54</f>
        <v>0</v>
      </c>
      <c r="AA55" s="51">
        <f>Details!U$68</f>
        <v>0</v>
      </c>
      <c r="AB55" s="51">
        <f>Details!U$77</f>
        <v>0</v>
      </c>
      <c r="AC55" s="91">
        <f>((V55*$V$5)+(W55*$W$5)+(X55*$X$5)+(Y55*$Y$5)+(Z55*$Z$5)+(AA55*$AA$5)+(AB55*$AB$5))*10</f>
        <v>0</v>
      </c>
      <c r="AD55" s="225"/>
      <c r="AE55" s="230"/>
      <c r="AF55" s="210"/>
    </row>
    <row r="56" spans="3:32" ht="5.0999999999999996" customHeight="1" thickBot="1">
      <c r="C56" s="74"/>
      <c r="D56" s="75"/>
      <c r="E56" s="76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09"/>
      <c r="S56" s="77"/>
      <c r="T56" s="101"/>
      <c r="U56" s="79"/>
      <c r="V56" s="80"/>
      <c r="W56" s="80"/>
      <c r="X56" s="80"/>
      <c r="Y56" s="80"/>
      <c r="Z56" s="80"/>
      <c r="AA56" s="80"/>
      <c r="AB56" s="81"/>
      <c r="AC56" s="82"/>
      <c r="AD56" s="112"/>
      <c r="AE56" s="100"/>
      <c r="AF56" s="83"/>
    </row>
    <row r="57" spans="3:32">
      <c r="C57" s="172">
        <v>17</v>
      </c>
      <c r="D57" s="186" t="s">
        <v>36</v>
      </c>
      <c r="E57" s="186" t="s">
        <v>54</v>
      </c>
      <c r="F57" s="212">
        <f>(W57*$AC$5*100)+((W58*$AD$5)*10)</f>
        <v>0</v>
      </c>
      <c r="G57" s="170" t="str">
        <f>IF(AND(F57&gt;55, F57&lt;66), "B",
IF(AND(F57&gt;65, F57&lt;77), "I",
IF(AND(F57&gt;76, F57&lt;86), "A",
IF(F57&gt;85, "L","NA"))))</f>
        <v>NA</v>
      </c>
      <c r="H57" s="212">
        <f>(X57*$AC$5*100)+((X58*$AD$5)*10)</f>
        <v>0</v>
      </c>
      <c r="I57" s="170" t="str">
        <f>IF(AND(H57&gt;55, H57&lt;66), "B",
IF(AND(H57&gt;65, H57&lt;77), "I",
IF(AND(H57&gt;76, H57&lt;86), "A",
IF(H57&gt;85, "L","NA"))))</f>
        <v>NA</v>
      </c>
      <c r="J57" s="212">
        <f>(Y57*$AC$5*100)+((Y58*$AD$5)*10)</f>
        <v>0</v>
      </c>
      <c r="K57" s="170" t="str">
        <f>IF(AND(J57&gt;55, J57&lt;66), "B",
IF(AND(J57&gt;65, J57&lt;77), "I",
IF(AND(J57&gt;76, J57&lt;86), "A",
IF(J57&gt;85, "L","NA"))))</f>
        <v>NA</v>
      </c>
      <c r="L57" s="212">
        <f>(Z57*$AC$5*100)+((Z58*$AD$5)*10)</f>
        <v>0</v>
      </c>
      <c r="M57" s="170" t="str">
        <f>IF(AND(L57&gt;55, L57&lt;66), "B",
IF(AND(L57&gt;65, L57&lt;77), "I",
IF(AND(L57&gt;76, L57&lt;86), "A",
IF(L57&gt;85, "L","NA"))))</f>
        <v>NA</v>
      </c>
      <c r="N57" s="212">
        <f>(AA57*$AC$5*100)+((AA58*$AD$5)*10)</f>
        <v>0</v>
      </c>
      <c r="O57" s="170" t="str">
        <f>IF(AND(N57&gt;55, N57&lt;66), "B",
IF(AND(N57&gt;65, N57&lt;77), "I",
IF(AND(N57&gt;76, N57&lt;86), "A",
IF(N57&gt;85, "L","NA"))))</f>
        <v>NA</v>
      </c>
      <c r="P57" s="212">
        <f>(AB57*$AC$5*100)+((AB58*$AD$5)*10)</f>
        <v>0</v>
      </c>
      <c r="Q57" s="170" t="str">
        <f>IF(AND(P57&gt;55, P57&lt;66), "B",
IF(AND(P57&gt;65, P57&lt;77), "I",
IF(AND(P57&gt;76, P57&lt;86), "A",
IF(P57&gt;85, "L","NA"))))</f>
        <v>NA</v>
      </c>
      <c r="R57" s="205" t="str">
        <f t="shared" ref="R57" si="16">IF(AND(AE57&gt;55, AE57&lt;66), "BEGINNER",
IF(AND(AE57&gt;65, AE57&lt;77), "INTERMEDIATE",
IF(AND(AE57&gt;76, AE57&lt;86), "ADVANCED",
IF(AE57&gt;85, "LEAD","NA"))))</f>
        <v>NA</v>
      </c>
      <c r="S57" s="196"/>
      <c r="T57" s="198">
        <v>0</v>
      </c>
      <c r="U57" s="11" t="s">
        <v>32</v>
      </c>
      <c r="V57" s="95">
        <f>AVERAGE(W57:AB57)</f>
        <v>0</v>
      </c>
      <c r="W57" s="57">
        <f>Details!V$13</f>
        <v>0</v>
      </c>
      <c r="X57" s="57">
        <f>Details!V$27</f>
        <v>0</v>
      </c>
      <c r="Y57" s="57">
        <f>Details!V$41</f>
        <v>0</v>
      </c>
      <c r="Z57" s="57">
        <f>Details!V$55</f>
        <v>0</v>
      </c>
      <c r="AA57" s="58">
        <f>Details!V$69</f>
        <v>0</v>
      </c>
      <c r="AB57" s="58">
        <f>Details!V$78</f>
        <v>0</v>
      </c>
      <c r="AC57" s="6">
        <f>((V57*$V$5)+(W57*$W$5)+(X57*$X$5)+(Y57*$Y$5)+(Z57*$Z$5)+(AA57*$AA$5)+(AB57*$AB$5))*100</f>
        <v>0</v>
      </c>
      <c r="AD57" s="231">
        <f>(AC57*$AC$5)+(AC58*$AD$5)</f>
        <v>0</v>
      </c>
      <c r="AE57" s="227">
        <f>AD57+(T57*T$5)</f>
        <v>0</v>
      </c>
      <c r="AF57" s="207"/>
    </row>
    <row r="58" spans="3:32" ht="15" thickBot="1">
      <c r="C58" s="173"/>
      <c r="D58" s="191"/>
      <c r="E58" s="187"/>
      <c r="F58" s="213"/>
      <c r="G58" s="214"/>
      <c r="H58" s="213"/>
      <c r="I58" s="214"/>
      <c r="J58" s="213"/>
      <c r="K58" s="214"/>
      <c r="L58" s="213"/>
      <c r="M58" s="214"/>
      <c r="N58" s="213"/>
      <c r="O58" s="214"/>
      <c r="P58" s="213"/>
      <c r="Q58" s="214"/>
      <c r="R58" s="206"/>
      <c r="S58" s="197"/>
      <c r="T58" s="199"/>
      <c r="U58" s="108" t="s">
        <v>33</v>
      </c>
      <c r="V58" s="96">
        <f>AVERAGE(W58:AB58)</f>
        <v>0</v>
      </c>
      <c r="W58" s="50">
        <f>Details!V$12</f>
        <v>0</v>
      </c>
      <c r="X58" s="50">
        <f>Details!V$26</f>
        <v>0</v>
      </c>
      <c r="Y58" s="50">
        <f>Details!V$40</f>
        <v>0</v>
      </c>
      <c r="Z58" s="50">
        <f>Details!V$54</f>
        <v>0</v>
      </c>
      <c r="AA58" s="51">
        <f>Details!V$68</f>
        <v>0</v>
      </c>
      <c r="AB58" s="51">
        <f>Details!V$77</f>
        <v>0</v>
      </c>
      <c r="AC58" s="84">
        <f>((V58*$V$5)+(W58*$W$5)+(X58*$X$5)+(Y58*$Y$5)+(Z58*$Z$5)+(AA58*$AA$5)+(AB58*$AB$5))*10</f>
        <v>0</v>
      </c>
      <c r="AD58" s="232"/>
      <c r="AE58" s="228"/>
      <c r="AF58" s="208"/>
    </row>
    <row r="59" spans="3:32" ht="6.95" customHeight="1" thickBot="1">
      <c r="C59" s="74"/>
      <c r="D59" s="75"/>
      <c r="E59" s="76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09"/>
      <c r="S59" s="77"/>
      <c r="T59" s="101"/>
      <c r="U59" s="79"/>
      <c r="V59" s="80"/>
      <c r="W59" s="80"/>
      <c r="X59" s="80"/>
      <c r="Y59" s="80"/>
      <c r="Z59" s="80"/>
      <c r="AA59" s="80"/>
      <c r="AB59" s="81"/>
      <c r="AC59" s="82"/>
      <c r="AD59" s="112"/>
      <c r="AE59" s="100"/>
      <c r="AF59" s="83"/>
    </row>
    <row r="60" spans="3:32">
      <c r="C60" s="192">
        <v>18</v>
      </c>
      <c r="D60" s="194" t="s">
        <v>38</v>
      </c>
      <c r="E60" s="168" t="s">
        <v>55</v>
      </c>
      <c r="F60" s="222">
        <f>(W60*$AC$5*100)+((W61*$AD$5)*10)</f>
        <v>0</v>
      </c>
      <c r="G60" s="168" t="str">
        <f>IF(AND(F60&gt;55, F60&lt;66), "B",
IF(AND(F60&gt;65, F60&lt;77), "I",
IF(AND(F60&gt;76, F60&lt;86), "A",
IF(F60&gt;85, "L","NA"))))</f>
        <v>NA</v>
      </c>
      <c r="H60" s="222">
        <f>(X60*$AC$5*100)+((X61*$AD$5)*10)</f>
        <v>0</v>
      </c>
      <c r="I60" s="168" t="str">
        <f>IF(AND(H60&gt;55, H60&lt;66), "B",
IF(AND(H60&gt;65, H60&lt;77), "I",
IF(AND(H60&gt;76, H60&lt;86), "A",
IF(H60&gt;85, "L","NA"))))</f>
        <v>NA</v>
      </c>
      <c r="J60" s="222">
        <f>(Y60*$AC$5*100)+((Y61*$AD$5)*10)</f>
        <v>0</v>
      </c>
      <c r="K60" s="168" t="str">
        <f>IF(AND(J60&gt;55, J60&lt;66), "B",
IF(AND(J60&gt;65, J60&lt;77), "I",
IF(AND(J60&gt;76, J60&lt;86), "A",
IF(J60&gt;85, "L","NA"))))</f>
        <v>NA</v>
      </c>
      <c r="L60" s="222">
        <f>(Z60*$AC$5*100)+((Z61*$AD$5)*10)</f>
        <v>0</v>
      </c>
      <c r="M60" s="168" t="str">
        <f>IF(AND(L60&gt;55, L60&lt;66), "B",
IF(AND(L60&gt;65, L60&lt;77), "I",
IF(AND(L60&gt;76, L60&lt;86), "A",
IF(L60&gt;85, "L","NA"))))</f>
        <v>NA</v>
      </c>
      <c r="N60" s="222">
        <f>(AA60*$AC$5*100)+((AA61*$AD$5)*10)</f>
        <v>0</v>
      </c>
      <c r="O60" s="168" t="str">
        <f>IF(AND(N60&gt;55, N60&lt;66), "B",
IF(AND(N60&gt;65, N60&lt;77), "I",
IF(AND(N60&gt;76, N60&lt;86), "A",
IF(N60&gt;85, "L","NA"))))</f>
        <v>NA</v>
      </c>
      <c r="P60" s="222">
        <f>(AB60*$AC$5*100)+((AB61*$AD$5)*10)</f>
        <v>0</v>
      </c>
      <c r="Q60" s="168" t="str">
        <f>IF(AND(P60&gt;55, P60&lt;66), "B",
IF(AND(P60&gt;65, P60&lt;77), "I",
IF(AND(P60&gt;76, P60&lt;86), "A",
IF(P60&gt;85, "L","NA"))))</f>
        <v>NA</v>
      </c>
      <c r="R60" s="168" t="str">
        <f t="shared" ref="R60" si="17">IF(AND(AE60&gt;55, AE60&lt;66), "BEGINNER",
IF(AND(AE60&gt;65, AE60&lt;77), "INTERMEDIATE",
IF(AND(AE60&gt;76, AE60&lt;86), "ADVANCED",
IF(AE60&gt;85, "LEAD","NA"))))</f>
        <v>NA</v>
      </c>
      <c r="S60" s="226"/>
      <c r="T60" s="219">
        <v>0</v>
      </c>
      <c r="U60" s="11" t="s">
        <v>32</v>
      </c>
      <c r="V60" s="95">
        <f>AVERAGE(W60:AB60)</f>
        <v>0</v>
      </c>
      <c r="W60" s="57">
        <f>Details!W$13</f>
        <v>0</v>
      </c>
      <c r="X60" s="57">
        <f>Details!W$27</f>
        <v>0</v>
      </c>
      <c r="Y60" s="57">
        <f>Details!W$41</f>
        <v>0</v>
      </c>
      <c r="Z60" s="57">
        <f>Details!W$55</f>
        <v>0</v>
      </c>
      <c r="AA60" s="58">
        <f>Details!W$69</f>
        <v>0</v>
      </c>
      <c r="AB60" s="58">
        <f>Details!W$78</f>
        <v>0</v>
      </c>
      <c r="AC60" s="90">
        <f>((V60*$V$5)+(W60*$W$5)+(X60*$X$5)+(Y60*$Y$5)+(Z60*$Z$5)+(AA60*$AA$5)+(AB60*$AB$5))*100</f>
        <v>0</v>
      </c>
      <c r="AD60" s="224">
        <f>(AC60*$AC$5)+(AC61*$AD$5)</f>
        <v>0</v>
      </c>
      <c r="AE60" s="229">
        <f>AD60+(T60*T$5)</f>
        <v>0</v>
      </c>
      <c r="AF60" s="209"/>
    </row>
    <row r="61" spans="3:32" ht="15" thickBot="1">
      <c r="C61" s="193"/>
      <c r="D61" s="195"/>
      <c r="E61" s="183"/>
      <c r="F61" s="223"/>
      <c r="G61" s="169"/>
      <c r="H61" s="223"/>
      <c r="I61" s="169"/>
      <c r="J61" s="223"/>
      <c r="K61" s="169"/>
      <c r="L61" s="223"/>
      <c r="M61" s="169"/>
      <c r="N61" s="223"/>
      <c r="O61" s="169"/>
      <c r="P61" s="223"/>
      <c r="Q61" s="169"/>
      <c r="R61" s="169"/>
      <c r="S61" s="216"/>
      <c r="T61" s="220"/>
      <c r="U61" s="108" t="s">
        <v>33</v>
      </c>
      <c r="V61" s="96">
        <f>AVERAGE(W61:AB61)</f>
        <v>0</v>
      </c>
      <c r="W61" s="50">
        <f>Details!W$12</f>
        <v>0</v>
      </c>
      <c r="X61" s="50">
        <f>Details!W$26</f>
        <v>0</v>
      </c>
      <c r="Y61" s="50">
        <f>Details!W$40</f>
        <v>0</v>
      </c>
      <c r="Z61" s="50">
        <f>Details!W$54</f>
        <v>0</v>
      </c>
      <c r="AA61" s="51">
        <f>Details!W$68</f>
        <v>0</v>
      </c>
      <c r="AB61" s="51">
        <f>Details!W$77</f>
        <v>0</v>
      </c>
      <c r="AC61" s="91">
        <f>((V61*$V$5)+(W61*$W$5)+(X61*$X$5)+(Y61*$Y$5)+(Z61*$Z$5)+(AA61*$AA$5)+(AB61*$AB$5))*10</f>
        <v>0</v>
      </c>
      <c r="AD61" s="225"/>
      <c r="AE61" s="230"/>
      <c r="AF61" s="210"/>
    </row>
    <row r="62" spans="3:32" ht="6.95" customHeight="1" thickBot="1">
      <c r="C62" s="74"/>
      <c r="D62" s="75"/>
      <c r="E62" s="76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09"/>
      <c r="S62" s="77"/>
      <c r="T62" s="101"/>
      <c r="U62" s="79"/>
      <c r="V62" s="80"/>
      <c r="W62" s="80"/>
      <c r="X62" s="80"/>
      <c r="Y62" s="80"/>
      <c r="Z62" s="80"/>
      <c r="AA62" s="80"/>
      <c r="AB62" s="81"/>
      <c r="AC62" s="82"/>
      <c r="AD62" s="112"/>
      <c r="AE62" s="100"/>
      <c r="AF62" s="83"/>
    </row>
    <row r="63" spans="3:32" ht="6.95" customHeight="1" thickBot="1">
      <c r="C63" s="74"/>
      <c r="D63" s="75"/>
      <c r="E63" s="76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09"/>
      <c r="S63" s="77"/>
      <c r="T63" s="78"/>
      <c r="U63" s="79"/>
      <c r="V63" s="80"/>
      <c r="W63" s="80"/>
      <c r="X63" s="80"/>
      <c r="Y63" s="80"/>
      <c r="Z63" s="80"/>
      <c r="AA63" s="80"/>
      <c r="AB63" s="81"/>
      <c r="AC63" s="82"/>
      <c r="AD63" s="112"/>
      <c r="AE63" s="100"/>
      <c r="AF63" s="83"/>
    </row>
  </sheetData>
  <mergeCells count="392">
    <mergeCell ref="Q57:Q58"/>
    <mergeCell ref="Q60:Q61"/>
    <mergeCell ref="Q42:Q43"/>
    <mergeCell ref="G45:G46"/>
    <mergeCell ref="I45:I46"/>
    <mergeCell ref="Q45:Q46"/>
    <mergeCell ref="G48:G49"/>
    <mergeCell ref="I48:I49"/>
    <mergeCell ref="K48:K49"/>
    <mergeCell ref="M48:M49"/>
    <mergeCell ref="O48:O49"/>
    <mergeCell ref="Q48:Q49"/>
    <mergeCell ref="K51:K52"/>
    <mergeCell ref="M51:M52"/>
    <mergeCell ref="O51:O52"/>
    <mergeCell ref="G60:G61"/>
    <mergeCell ref="I60:I61"/>
    <mergeCell ref="K60:K61"/>
    <mergeCell ref="M60:M61"/>
    <mergeCell ref="O60:O61"/>
    <mergeCell ref="G54:G55"/>
    <mergeCell ref="I54:I55"/>
    <mergeCell ref="K54:K55"/>
    <mergeCell ref="M54:M55"/>
    <mergeCell ref="C3:AF3"/>
    <mergeCell ref="Q54:Q55"/>
    <mergeCell ref="K36:K37"/>
    <mergeCell ref="M36:M37"/>
    <mergeCell ref="O36:O37"/>
    <mergeCell ref="Q36:Q37"/>
    <mergeCell ref="G39:G40"/>
    <mergeCell ref="I39:I40"/>
    <mergeCell ref="K39:K40"/>
    <mergeCell ref="M39:M40"/>
    <mergeCell ref="O39:O40"/>
    <mergeCell ref="Q39:Q40"/>
    <mergeCell ref="J39:J40"/>
    <mergeCell ref="L39:L40"/>
    <mergeCell ref="N39:N40"/>
    <mergeCell ref="P39:P40"/>
    <mergeCell ref="P21:P22"/>
    <mergeCell ref="Q27:Q28"/>
    <mergeCell ref="G30:G31"/>
    <mergeCell ref="I30:I31"/>
    <mergeCell ref="K30:K31"/>
    <mergeCell ref="M30:M31"/>
    <mergeCell ref="O30:O31"/>
    <mergeCell ref="Q30:Q31"/>
    <mergeCell ref="Q12:Q13"/>
    <mergeCell ref="Q18:Q19"/>
    <mergeCell ref="G21:G22"/>
    <mergeCell ref="I21:I22"/>
    <mergeCell ref="K21:K22"/>
    <mergeCell ref="M21:M22"/>
    <mergeCell ref="O21:O22"/>
    <mergeCell ref="Q21:Q22"/>
    <mergeCell ref="G24:G25"/>
    <mergeCell ref="I24:I25"/>
    <mergeCell ref="K24:K25"/>
    <mergeCell ref="M24:M25"/>
    <mergeCell ref="O24:O25"/>
    <mergeCell ref="Q24:Q25"/>
    <mergeCell ref="N18:N19"/>
    <mergeCell ref="P18:P19"/>
    <mergeCell ref="G18:G19"/>
    <mergeCell ref="I18:I19"/>
    <mergeCell ref="N21:N22"/>
    <mergeCell ref="P12:P13"/>
    <mergeCell ref="F4:G6"/>
    <mergeCell ref="H4:I6"/>
    <mergeCell ref="J4:K6"/>
    <mergeCell ref="L4:M6"/>
    <mergeCell ref="N4:O6"/>
    <mergeCell ref="H12:H13"/>
    <mergeCell ref="J12:J13"/>
    <mergeCell ref="L12:L13"/>
    <mergeCell ref="N12:N13"/>
    <mergeCell ref="L42:L43"/>
    <mergeCell ref="N42:N43"/>
    <mergeCell ref="P42:P43"/>
    <mergeCell ref="G42:G43"/>
    <mergeCell ref="I42:I43"/>
    <mergeCell ref="K42:K43"/>
    <mergeCell ref="M42:M43"/>
    <mergeCell ref="O42:O43"/>
    <mergeCell ref="P4:Q6"/>
    <mergeCell ref="Q9:Q10"/>
    <mergeCell ref="G15:G16"/>
    <mergeCell ref="I15:I16"/>
    <mergeCell ref="K15:K16"/>
    <mergeCell ref="M15:M16"/>
    <mergeCell ref="O15:O16"/>
    <mergeCell ref="Q15:Q16"/>
    <mergeCell ref="G12:G13"/>
    <mergeCell ref="I12:I13"/>
    <mergeCell ref="K12:K13"/>
    <mergeCell ref="M12:M13"/>
    <mergeCell ref="O12:O13"/>
    <mergeCell ref="K18:K19"/>
    <mergeCell ref="M18:M19"/>
    <mergeCell ref="O18:O19"/>
    <mergeCell ref="J51:J52"/>
    <mergeCell ref="L51:L52"/>
    <mergeCell ref="N51:N52"/>
    <mergeCell ref="P51:P52"/>
    <mergeCell ref="K45:K46"/>
    <mergeCell ref="M45:M46"/>
    <mergeCell ref="O45:O46"/>
    <mergeCell ref="O54:O55"/>
    <mergeCell ref="G57:G58"/>
    <mergeCell ref="I57:I58"/>
    <mergeCell ref="K57:K58"/>
    <mergeCell ref="M57:M58"/>
    <mergeCell ref="O57:O58"/>
    <mergeCell ref="L54:L55"/>
    <mergeCell ref="N54:N55"/>
    <mergeCell ref="P54:P55"/>
    <mergeCell ref="G51:G52"/>
    <mergeCell ref="I51:I52"/>
    <mergeCell ref="F15:F16"/>
    <mergeCell ref="H15:H16"/>
    <mergeCell ref="J15:J16"/>
    <mergeCell ref="L15:L16"/>
    <mergeCell ref="N15:N16"/>
    <mergeCell ref="P15:P16"/>
    <mergeCell ref="AE54:AE55"/>
    <mergeCell ref="AF54:AF55"/>
    <mergeCell ref="AD48:AD49"/>
    <mergeCell ref="AE48:AE49"/>
    <mergeCell ref="AF48:AF49"/>
    <mergeCell ref="AD42:AD43"/>
    <mergeCell ref="AE42:AE43"/>
    <mergeCell ref="AF42:AF43"/>
    <mergeCell ref="AE36:AE37"/>
    <mergeCell ref="AF36:AF37"/>
    <mergeCell ref="T33:T34"/>
    <mergeCell ref="AD33:AD34"/>
    <mergeCell ref="AE33:AE34"/>
    <mergeCell ref="AF33:AF34"/>
    <mergeCell ref="AD30:AD31"/>
    <mergeCell ref="AE30:AE31"/>
    <mergeCell ref="AF30:AF31"/>
    <mergeCell ref="T30:T31"/>
    <mergeCell ref="AD60:AD61"/>
    <mergeCell ref="AE60:AE61"/>
    <mergeCell ref="AF60:AF61"/>
    <mergeCell ref="C60:C61"/>
    <mergeCell ref="D60:D61"/>
    <mergeCell ref="E60:E61"/>
    <mergeCell ref="S60:S61"/>
    <mergeCell ref="T60:T61"/>
    <mergeCell ref="R60:R61"/>
    <mergeCell ref="F60:F61"/>
    <mergeCell ref="H60:H61"/>
    <mergeCell ref="J60:J61"/>
    <mergeCell ref="L60:L61"/>
    <mergeCell ref="N60:N61"/>
    <mergeCell ref="P60:P61"/>
    <mergeCell ref="C57:C58"/>
    <mergeCell ref="D57:D58"/>
    <mergeCell ref="E57:E58"/>
    <mergeCell ref="S57:S58"/>
    <mergeCell ref="T57:T58"/>
    <mergeCell ref="AD57:AD58"/>
    <mergeCell ref="AE57:AE58"/>
    <mergeCell ref="AF57:AF58"/>
    <mergeCell ref="C54:C55"/>
    <mergeCell ref="D54:D55"/>
    <mergeCell ref="E54:E55"/>
    <mergeCell ref="T54:T55"/>
    <mergeCell ref="AD54:AD55"/>
    <mergeCell ref="R54:R55"/>
    <mergeCell ref="R57:R58"/>
    <mergeCell ref="F57:F58"/>
    <mergeCell ref="H57:H58"/>
    <mergeCell ref="J57:J58"/>
    <mergeCell ref="L57:L58"/>
    <mergeCell ref="N57:N58"/>
    <mergeCell ref="P57:P58"/>
    <mergeCell ref="F54:F55"/>
    <mergeCell ref="H54:H55"/>
    <mergeCell ref="J54:J55"/>
    <mergeCell ref="C51:C52"/>
    <mergeCell ref="D51:D52"/>
    <mergeCell ref="E51:E52"/>
    <mergeCell ref="S51:S52"/>
    <mergeCell ref="T51:T52"/>
    <mergeCell ref="AD51:AD52"/>
    <mergeCell ref="AE51:AE52"/>
    <mergeCell ref="AF51:AF52"/>
    <mergeCell ref="C48:C49"/>
    <mergeCell ref="D48:D49"/>
    <mergeCell ref="E48:E49"/>
    <mergeCell ref="S48:S49"/>
    <mergeCell ref="T48:T49"/>
    <mergeCell ref="R48:R49"/>
    <mergeCell ref="R51:R52"/>
    <mergeCell ref="F48:F49"/>
    <mergeCell ref="H48:H49"/>
    <mergeCell ref="J48:J49"/>
    <mergeCell ref="L48:L49"/>
    <mergeCell ref="N48:N49"/>
    <mergeCell ref="P48:P49"/>
    <mergeCell ref="Q51:Q52"/>
    <mergeCell ref="F51:F52"/>
    <mergeCell ref="H51:H52"/>
    <mergeCell ref="C45:C46"/>
    <mergeCell ref="D45:D46"/>
    <mergeCell ref="E45:E46"/>
    <mergeCell ref="S45:S46"/>
    <mergeCell ref="T45:T46"/>
    <mergeCell ref="AD45:AD46"/>
    <mergeCell ref="AE45:AE46"/>
    <mergeCell ref="AF45:AF46"/>
    <mergeCell ref="C42:C43"/>
    <mergeCell ref="D42:D43"/>
    <mergeCell ref="E42:E43"/>
    <mergeCell ref="S42:S43"/>
    <mergeCell ref="T42:T43"/>
    <mergeCell ref="R42:R43"/>
    <mergeCell ref="R45:R46"/>
    <mergeCell ref="F45:F46"/>
    <mergeCell ref="H45:H46"/>
    <mergeCell ref="J45:J46"/>
    <mergeCell ref="L45:L46"/>
    <mergeCell ref="N45:N46"/>
    <mergeCell ref="P45:P46"/>
    <mergeCell ref="F42:F43"/>
    <mergeCell ref="H42:H43"/>
    <mergeCell ref="J42:J43"/>
    <mergeCell ref="C39:C40"/>
    <mergeCell ref="D39:D40"/>
    <mergeCell ref="E39:E40"/>
    <mergeCell ref="S39:S40"/>
    <mergeCell ref="T39:T40"/>
    <mergeCell ref="AD39:AD40"/>
    <mergeCell ref="AE39:AE40"/>
    <mergeCell ref="AF39:AF40"/>
    <mergeCell ref="C36:C37"/>
    <mergeCell ref="D36:D37"/>
    <mergeCell ref="E36:E37"/>
    <mergeCell ref="T36:T37"/>
    <mergeCell ref="AD36:AD37"/>
    <mergeCell ref="R39:R40"/>
    <mergeCell ref="F36:F37"/>
    <mergeCell ref="H36:H37"/>
    <mergeCell ref="J36:J37"/>
    <mergeCell ref="L36:L37"/>
    <mergeCell ref="N36:N37"/>
    <mergeCell ref="P36:P37"/>
    <mergeCell ref="F39:F40"/>
    <mergeCell ref="H39:H40"/>
    <mergeCell ref="G36:G37"/>
    <mergeCell ref="I36:I37"/>
    <mergeCell ref="F33:F34"/>
    <mergeCell ref="H33:H34"/>
    <mergeCell ref="J33:J34"/>
    <mergeCell ref="L33:L34"/>
    <mergeCell ref="N33:N34"/>
    <mergeCell ref="P33:P34"/>
    <mergeCell ref="F30:F31"/>
    <mergeCell ref="H30:H31"/>
    <mergeCell ref="J30:J31"/>
    <mergeCell ref="L30:L31"/>
    <mergeCell ref="N30:N31"/>
    <mergeCell ref="P30:P31"/>
    <mergeCell ref="R30:R31"/>
    <mergeCell ref="R33:R34"/>
    <mergeCell ref="G33:G34"/>
    <mergeCell ref="I33:I34"/>
    <mergeCell ref="K33:K34"/>
    <mergeCell ref="M33:M34"/>
    <mergeCell ref="O33:O34"/>
    <mergeCell ref="Q33:Q34"/>
    <mergeCell ref="S33:S34"/>
    <mergeCell ref="S30:S31"/>
    <mergeCell ref="F18:F19"/>
    <mergeCell ref="H18:H19"/>
    <mergeCell ref="J18:J19"/>
    <mergeCell ref="L18:L19"/>
    <mergeCell ref="F21:F22"/>
    <mergeCell ref="H21:H22"/>
    <mergeCell ref="C33:C34"/>
    <mergeCell ref="D33:D34"/>
    <mergeCell ref="E33:E34"/>
    <mergeCell ref="C30:C31"/>
    <mergeCell ref="D30:D31"/>
    <mergeCell ref="E30:E31"/>
    <mergeCell ref="J21:J22"/>
    <mergeCell ref="L21:L22"/>
    <mergeCell ref="C27:C28"/>
    <mergeCell ref="D27:D28"/>
    <mergeCell ref="E27:E28"/>
    <mergeCell ref="F24:F25"/>
    <mergeCell ref="H24:H25"/>
    <mergeCell ref="J24:J25"/>
    <mergeCell ref="L24:L25"/>
    <mergeCell ref="F27:F28"/>
    <mergeCell ref="H27:H28"/>
    <mergeCell ref="J27:J28"/>
    <mergeCell ref="S27:S28"/>
    <mergeCell ref="T27:T28"/>
    <mergeCell ref="AD27:AD28"/>
    <mergeCell ref="AE27:AE28"/>
    <mergeCell ref="AF27:AF28"/>
    <mergeCell ref="D24:D25"/>
    <mergeCell ref="T24:T25"/>
    <mergeCell ref="AD24:AD25"/>
    <mergeCell ref="C24:C25"/>
    <mergeCell ref="E24:E25"/>
    <mergeCell ref="AE24:AE25"/>
    <mergeCell ref="AF24:AF25"/>
    <mergeCell ref="G27:G28"/>
    <mergeCell ref="I27:I28"/>
    <mergeCell ref="K27:K28"/>
    <mergeCell ref="M27:M28"/>
    <mergeCell ref="O27:O28"/>
    <mergeCell ref="R24:R25"/>
    <mergeCell ref="R27:R28"/>
    <mergeCell ref="N24:N25"/>
    <mergeCell ref="P24:P25"/>
    <mergeCell ref="L27:L28"/>
    <mergeCell ref="N27:N28"/>
    <mergeCell ref="P27:P28"/>
    <mergeCell ref="AE9:AE10"/>
    <mergeCell ref="AE12:AE13"/>
    <mergeCell ref="AE15:AE16"/>
    <mergeCell ref="AE18:AE19"/>
    <mergeCell ref="AE21:AE22"/>
    <mergeCell ref="AD18:AD19"/>
    <mergeCell ref="AD21:AD22"/>
    <mergeCell ref="AD15:AD16"/>
    <mergeCell ref="AD9:AD10"/>
    <mergeCell ref="R15:R16"/>
    <mergeCell ref="R18:R19"/>
    <mergeCell ref="R21:R22"/>
    <mergeCell ref="AF15:AF16"/>
    <mergeCell ref="AF18:AF19"/>
    <mergeCell ref="AF21:AF22"/>
    <mergeCell ref="T18:T19"/>
    <mergeCell ref="T21:T22"/>
    <mergeCell ref="AD12:AD13"/>
    <mergeCell ref="S21:S22"/>
    <mergeCell ref="S18:S19"/>
    <mergeCell ref="AF4:AF7"/>
    <mergeCell ref="S4:S7"/>
    <mergeCell ref="R9:R10"/>
    <mergeCell ref="AF9:AF10"/>
    <mergeCell ref="AF12:AF13"/>
    <mergeCell ref="R4:R6"/>
    <mergeCell ref="F9:F10"/>
    <mergeCell ref="H9:H10"/>
    <mergeCell ref="J9:J10"/>
    <mergeCell ref="L9:L10"/>
    <mergeCell ref="N9:N10"/>
    <mergeCell ref="P9:P10"/>
    <mergeCell ref="G9:G10"/>
    <mergeCell ref="I9:I10"/>
    <mergeCell ref="K9:K10"/>
    <mergeCell ref="M9:M10"/>
    <mergeCell ref="S12:S13"/>
    <mergeCell ref="S9:S10"/>
    <mergeCell ref="T9:T10"/>
    <mergeCell ref="T12:T13"/>
    <mergeCell ref="AC4:AE4"/>
    <mergeCell ref="O9:O10"/>
    <mergeCell ref="F12:F13"/>
    <mergeCell ref="R12:R13"/>
    <mergeCell ref="R36:R37"/>
    <mergeCell ref="D21:D22"/>
    <mergeCell ref="C21:C22"/>
    <mergeCell ref="E4:E7"/>
    <mergeCell ref="V7:AB7"/>
    <mergeCell ref="U4:AB4"/>
    <mergeCell ref="D12:D13"/>
    <mergeCell ref="AC6:AC7"/>
    <mergeCell ref="E9:E10"/>
    <mergeCell ref="C4:C7"/>
    <mergeCell ref="D9:D10"/>
    <mergeCell ref="D15:D16"/>
    <mergeCell ref="C12:C13"/>
    <mergeCell ref="C9:C10"/>
    <mergeCell ref="C15:C16"/>
    <mergeCell ref="C18:C19"/>
    <mergeCell ref="D18:D19"/>
    <mergeCell ref="D4:D7"/>
    <mergeCell ref="S15:S16"/>
    <mergeCell ref="T15:T16"/>
    <mergeCell ref="E15:E16"/>
    <mergeCell ref="E21:E22"/>
    <mergeCell ref="E12:E13"/>
    <mergeCell ref="E18:E19"/>
  </mergeCells>
  <phoneticPr fontId="4" type="noConversion"/>
  <pageMargins left="0.7" right="0.7" top="0.75" bottom="0.75" header="0.3" footer="0.3"/>
  <pageSetup orientation="portrait" r:id="rId1"/>
  <ignoredErrors>
    <ignoredError sqref="J9 L9 N9 P9 H12:P19 H21:P6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CD46-55D6-4257-924C-A08CDC0B13A6}">
  <dimension ref="A1:BV177"/>
  <sheetViews>
    <sheetView tabSelected="1" zoomScale="87" zoomScaleNormal="106" workbookViewId="0">
      <pane xSplit="4" topLeftCell="K75" activePane="topRight" state="frozen"/>
      <selection pane="topRight" activeCell="L30" sqref="L30"/>
    </sheetView>
  </sheetViews>
  <sheetFormatPr defaultColWidth="8.85546875" defaultRowHeight="14.45"/>
  <cols>
    <col min="1" max="1" width="2.5703125" style="13" customWidth="1"/>
    <col min="2" max="2" width="2.5703125" style="14" customWidth="1"/>
    <col min="3" max="3" width="4.140625" style="18" customWidth="1"/>
    <col min="4" max="4" width="54.140625" style="14" customWidth="1"/>
    <col min="5" max="5" width="15.140625" style="18" customWidth="1"/>
    <col min="6" max="6" width="8.5703125" style="138" customWidth="1"/>
    <col min="7" max="7" width="15.85546875" style="138" customWidth="1"/>
    <col min="8" max="8" width="11.42578125" style="138" customWidth="1"/>
    <col min="9" max="9" width="20.85546875" style="138" customWidth="1"/>
    <col min="10" max="10" width="6.5703125" style="42" customWidth="1"/>
    <col min="11" max="11" width="15.7109375" style="42" customWidth="1"/>
    <col min="12" max="15" width="6.42578125" style="42" customWidth="1"/>
    <col min="16" max="16" width="6.5703125" style="42" customWidth="1"/>
    <col min="17" max="17" width="13.42578125" style="42" customWidth="1"/>
    <col min="18" max="18" width="7.5703125" style="42" customWidth="1"/>
    <col min="19" max="19" width="7.7109375" style="42" customWidth="1"/>
    <col min="20" max="20" width="13" style="42" customWidth="1"/>
    <col min="21" max="21" width="7.28515625" style="42" customWidth="1"/>
    <col min="22" max="22" width="6.85546875" style="42" customWidth="1"/>
    <col min="23" max="23" width="7.140625" style="42" customWidth="1"/>
    <col min="24" max="26" width="7.28515625" style="42" customWidth="1"/>
    <col min="27" max="27" width="6.5703125" style="42" customWidth="1"/>
    <col min="28" max="28" width="3" style="14" customWidth="1"/>
    <col min="29" max="74" width="8.85546875" style="13"/>
    <col min="75" max="16384" width="8.85546875" style="14"/>
  </cols>
  <sheetData>
    <row r="1" spans="1:74" s="13" customFormat="1">
      <c r="E1" s="17"/>
      <c r="F1" s="137"/>
      <c r="G1" s="137"/>
      <c r="H1" s="137"/>
      <c r="I1" s="137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74" ht="15" thickBot="1"/>
    <row r="3" spans="1:74" ht="57.95">
      <c r="C3" s="245" t="s">
        <v>56</v>
      </c>
      <c r="D3" s="246"/>
      <c r="E3" s="139" t="s">
        <v>57</v>
      </c>
      <c r="F3" s="242" t="s">
        <v>58</v>
      </c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14"/>
      <c r="Y3" s="13"/>
      <c r="Z3" s="13"/>
      <c r="AA3" s="13"/>
      <c r="AB3" s="13"/>
      <c r="BS3" s="14"/>
      <c r="BT3" s="14"/>
      <c r="BU3" s="14"/>
      <c r="BV3" s="14"/>
    </row>
    <row r="4" spans="1:74" ht="18" customHeight="1">
      <c r="C4" s="113" t="s">
        <v>59</v>
      </c>
      <c r="D4" s="43" t="s">
        <v>60</v>
      </c>
      <c r="E4" s="140" t="s">
        <v>61</v>
      </c>
      <c r="F4" s="33" t="s">
        <v>62</v>
      </c>
      <c r="G4" s="33" t="s">
        <v>63</v>
      </c>
      <c r="H4" s="33" t="s">
        <v>64</v>
      </c>
      <c r="I4" s="33" t="s">
        <v>65</v>
      </c>
      <c r="J4" s="33" t="s">
        <v>66</v>
      </c>
      <c r="K4" s="33" t="s">
        <v>67</v>
      </c>
      <c r="L4" s="33" t="s">
        <v>68</v>
      </c>
      <c r="M4" s="33" t="s">
        <v>69</v>
      </c>
      <c r="N4" s="33" t="s">
        <v>70</v>
      </c>
      <c r="O4" s="33" t="s">
        <v>71</v>
      </c>
      <c r="P4" s="33" t="s">
        <v>72</v>
      </c>
      <c r="Q4" s="33" t="s">
        <v>73</v>
      </c>
      <c r="R4" s="33" t="s">
        <v>74</v>
      </c>
      <c r="S4" s="33" t="s">
        <v>75</v>
      </c>
      <c r="T4" s="33" t="s">
        <v>76</v>
      </c>
      <c r="U4" s="33" t="s">
        <v>77</v>
      </c>
      <c r="V4" s="33" t="s">
        <v>78</v>
      </c>
      <c r="W4" s="33" t="s">
        <v>79</v>
      </c>
      <c r="X4" s="14"/>
      <c r="Y4" s="13"/>
      <c r="Z4" s="13"/>
      <c r="AA4" s="13"/>
      <c r="AB4" s="13"/>
      <c r="BS4" s="14"/>
      <c r="BT4" s="14"/>
      <c r="BU4" s="14"/>
      <c r="BV4" s="14"/>
    </row>
    <row r="5" spans="1:74" ht="5.0999999999999996" customHeight="1">
      <c r="C5" s="114"/>
      <c r="D5" s="15"/>
      <c r="E5" s="19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4"/>
      <c r="Y5" s="13"/>
      <c r="Z5" s="13"/>
      <c r="AA5" s="13"/>
      <c r="AB5" s="13"/>
      <c r="BS5" s="14"/>
      <c r="BT5" s="14"/>
      <c r="BU5" s="14"/>
      <c r="BV5" s="14"/>
    </row>
    <row r="6" spans="1:74" s="23" customFormat="1">
      <c r="A6" s="22"/>
      <c r="C6" s="115" t="s">
        <v>80</v>
      </c>
      <c r="D6" s="24"/>
      <c r="E6" s="141"/>
      <c r="F6" s="85" t="s">
        <v>31</v>
      </c>
      <c r="G6" s="162" t="s">
        <v>35</v>
      </c>
      <c r="H6" s="85" t="s">
        <v>37</v>
      </c>
      <c r="I6" s="162" t="s">
        <v>39</v>
      </c>
      <c r="J6" s="162" t="s">
        <v>41</v>
      </c>
      <c r="K6" s="85" t="s">
        <v>43</v>
      </c>
      <c r="L6" s="85" t="s">
        <v>44</v>
      </c>
      <c r="M6" s="162" t="s">
        <v>45</v>
      </c>
      <c r="N6" s="85" t="s">
        <v>46</v>
      </c>
      <c r="O6" s="85" t="s">
        <v>47</v>
      </c>
      <c r="P6" s="85" t="s">
        <v>48</v>
      </c>
      <c r="Q6" s="85" t="s">
        <v>49</v>
      </c>
      <c r="R6" s="85" t="s">
        <v>50</v>
      </c>
      <c r="S6" s="85" t="s">
        <v>51</v>
      </c>
      <c r="T6" s="85" t="s">
        <v>52</v>
      </c>
      <c r="U6" s="85" t="s">
        <v>53</v>
      </c>
      <c r="V6" s="85" t="s">
        <v>54</v>
      </c>
      <c r="W6" s="85" t="s">
        <v>55</v>
      </c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</row>
    <row r="7" spans="1:74">
      <c r="C7" s="116">
        <v>1</v>
      </c>
      <c r="D7" s="16" t="s">
        <v>81</v>
      </c>
      <c r="E7" s="20" t="s">
        <v>82</v>
      </c>
      <c r="F7" s="36">
        <v>1</v>
      </c>
      <c r="G7" s="163"/>
      <c r="H7" s="159">
        <v>1.5</v>
      </c>
      <c r="I7" s="163">
        <v>1</v>
      </c>
      <c r="J7" s="163"/>
      <c r="K7" s="36">
        <v>1</v>
      </c>
      <c r="L7" s="36">
        <v>2</v>
      </c>
      <c r="M7" s="163"/>
      <c r="N7" s="36">
        <v>1</v>
      </c>
      <c r="O7" s="36">
        <v>1.5</v>
      </c>
      <c r="P7" s="36">
        <v>2</v>
      </c>
      <c r="Q7" s="159">
        <v>1.5</v>
      </c>
      <c r="R7" s="36">
        <v>1.5</v>
      </c>
      <c r="S7" s="36">
        <v>2</v>
      </c>
      <c r="T7" s="36">
        <v>1</v>
      </c>
      <c r="U7" s="36"/>
      <c r="V7" s="36"/>
      <c r="W7" s="163"/>
      <c r="X7" s="14"/>
      <c r="Y7" s="13"/>
      <c r="Z7" s="13"/>
      <c r="AA7" s="13"/>
      <c r="AB7" s="13"/>
      <c r="BS7" s="14"/>
      <c r="BT7" s="14"/>
      <c r="BU7" s="14"/>
      <c r="BV7" s="14"/>
    </row>
    <row r="8" spans="1:74">
      <c r="C8" s="116">
        <v>2</v>
      </c>
      <c r="D8" s="16" t="s">
        <v>83</v>
      </c>
      <c r="E8" s="20" t="s">
        <v>82</v>
      </c>
      <c r="F8" s="36">
        <v>1</v>
      </c>
      <c r="G8" s="163"/>
      <c r="H8" s="160">
        <v>1.5</v>
      </c>
      <c r="I8" s="163">
        <v>1</v>
      </c>
      <c r="J8" s="163"/>
      <c r="K8" s="36">
        <v>1</v>
      </c>
      <c r="L8" s="36">
        <v>1</v>
      </c>
      <c r="M8" s="163"/>
      <c r="N8" s="36">
        <v>1</v>
      </c>
      <c r="O8" s="36">
        <v>1.5</v>
      </c>
      <c r="P8" s="36">
        <v>1</v>
      </c>
      <c r="Q8" s="160">
        <v>1</v>
      </c>
      <c r="R8" s="36">
        <v>1</v>
      </c>
      <c r="S8" s="36">
        <v>2</v>
      </c>
      <c r="T8" s="36">
        <v>2</v>
      </c>
      <c r="U8" s="36"/>
      <c r="V8" s="36"/>
      <c r="W8" s="163"/>
      <c r="X8" s="14"/>
      <c r="Y8" s="13"/>
      <c r="Z8" s="13"/>
      <c r="AA8" s="13"/>
      <c r="AB8" s="13"/>
      <c r="BS8" s="14"/>
      <c r="BT8" s="14"/>
      <c r="BU8" s="14"/>
      <c r="BV8" s="14"/>
    </row>
    <row r="9" spans="1:74">
      <c r="C9" s="116">
        <v>3</v>
      </c>
      <c r="D9" s="16" t="s">
        <v>84</v>
      </c>
      <c r="E9" s="20" t="s">
        <v>82</v>
      </c>
      <c r="F9" s="36">
        <v>1</v>
      </c>
      <c r="G9" s="163"/>
      <c r="H9" s="160">
        <v>1</v>
      </c>
      <c r="I9" s="163">
        <v>2</v>
      </c>
      <c r="J9" s="163"/>
      <c r="K9" s="36">
        <v>2</v>
      </c>
      <c r="L9" s="36">
        <v>1</v>
      </c>
      <c r="M9" s="163"/>
      <c r="N9" s="36">
        <v>1</v>
      </c>
      <c r="O9" s="36">
        <v>1</v>
      </c>
      <c r="P9" s="36">
        <v>1</v>
      </c>
      <c r="Q9" s="160">
        <v>1.5</v>
      </c>
      <c r="R9" s="36">
        <v>1.5</v>
      </c>
      <c r="S9" s="36">
        <v>1</v>
      </c>
      <c r="T9" s="36">
        <v>2</v>
      </c>
      <c r="U9" s="36"/>
      <c r="V9" s="36"/>
      <c r="W9" s="163"/>
      <c r="X9" s="14"/>
      <c r="Y9" s="13"/>
      <c r="Z9" s="13"/>
      <c r="AA9" s="13"/>
      <c r="AB9" s="13"/>
      <c r="BS9" s="14"/>
      <c r="BT9" s="14"/>
      <c r="BU9" s="14"/>
      <c r="BV9" s="14"/>
    </row>
    <row r="10" spans="1:74">
      <c r="C10" s="116">
        <v>4</v>
      </c>
      <c r="D10" s="16" t="s">
        <v>85</v>
      </c>
      <c r="E10" s="20" t="s">
        <v>82</v>
      </c>
      <c r="F10" s="36">
        <v>1.5</v>
      </c>
      <c r="G10" s="163"/>
      <c r="H10" s="160">
        <v>1</v>
      </c>
      <c r="I10" s="163">
        <v>2</v>
      </c>
      <c r="J10" s="163"/>
      <c r="K10" s="36">
        <v>2</v>
      </c>
      <c r="L10" s="36">
        <v>1</v>
      </c>
      <c r="M10" s="163"/>
      <c r="N10" s="36">
        <v>1.5</v>
      </c>
      <c r="O10" s="36">
        <v>1</v>
      </c>
      <c r="P10" s="36">
        <v>1</v>
      </c>
      <c r="Q10" s="160">
        <v>1.5</v>
      </c>
      <c r="R10" s="36">
        <v>1.5</v>
      </c>
      <c r="S10" s="36">
        <v>1</v>
      </c>
      <c r="T10" s="36">
        <v>2</v>
      </c>
      <c r="U10" s="36"/>
      <c r="V10" s="36"/>
      <c r="W10" s="163"/>
      <c r="X10" s="14"/>
      <c r="Y10" s="13"/>
      <c r="Z10" s="13"/>
      <c r="AA10" s="13"/>
      <c r="AB10" s="13"/>
      <c r="BS10" s="14"/>
      <c r="BT10" s="14"/>
      <c r="BU10" s="14"/>
      <c r="BV10" s="14"/>
    </row>
    <row r="11" spans="1:74">
      <c r="C11" s="117">
        <v>6</v>
      </c>
      <c r="D11" s="59" t="s">
        <v>86</v>
      </c>
      <c r="E11" s="20" t="s">
        <v>82</v>
      </c>
      <c r="F11" s="36">
        <v>1.5</v>
      </c>
      <c r="G11" s="163"/>
      <c r="H11" s="161">
        <v>1.5</v>
      </c>
      <c r="I11" s="164">
        <v>2</v>
      </c>
      <c r="J11" s="164"/>
      <c r="K11" s="60">
        <v>1</v>
      </c>
      <c r="L11" s="60">
        <v>1</v>
      </c>
      <c r="M11" s="164"/>
      <c r="N11" s="60">
        <v>1.5</v>
      </c>
      <c r="O11" s="60">
        <v>1</v>
      </c>
      <c r="P11" s="60">
        <v>1</v>
      </c>
      <c r="Q11" s="161">
        <v>1.5</v>
      </c>
      <c r="R11" s="60">
        <v>1</v>
      </c>
      <c r="S11" s="60">
        <v>1</v>
      </c>
      <c r="T11" s="60">
        <v>1</v>
      </c>
      <c r="U11" s="60"/>
      <c r="V11" s="60"/>
      <c r="W11" s="164"/>
      <c r="X11" s="14"/>
      <c r="Y11" s="13"/>
      <c r="Z11" s="13"/>
      <c r="AA11" s="13"/>
      <c r="AB11" s="13"/>
      <c r="BS11" s="14"/>
      <c r="BT11" s="14"/>
      <c r="BU11" s="14"/>
      <c r="BV11" s="14"/>
    </row>
    <row r="12" spans="1:74">
      <c r="C12" s="243" t="s">
        <v>4</v>
      </c>
      <c r="D12" s="21" t="s">
        <v>33</v>
      </c>
      <c r="E12" s="143"/>
      <c r="F12" s="37">
        <f t="shared" ref="F12:W12" si="0">SUM(F7:F11)</f>
        <v>6</v>
      </c>
      <c r="G12" s="37">
        <f t="shared" si="0"/>
        <v>0</v>
      </c>
      <c r="H12" s="37">
        <f t="shared" si="0"/>
        <v>6.5</v>
      </c>
      <c r="I12" s="37">
        <f t="shared" si="0"/>
        <v>8</v>
      </c>
      <c r="J12" s="37">
        <f t="shared" si="0"/>
        <v>0</v>
      </c>
      <c r="K12" s="37">
        <f t="shared" si="0"/>
        <v>7</v>
      </c>
      <c r="L12" s="37">
        <f t="shared" si="0"/>
        <v>6</v>
      </c>
      <c r="M12" s="37">
        <f t="shared" si="0"/>
        <v>0</v>
      </c>
      <c r="N12" s="37">
        <f t="shared" si="0"/>
        <v>6</v>
      </c>
      <c r="O12" s="37">
        <f t="shared" si="0"/>
        <v>6</v>
      </c>
      <c r="P12" s="37">
        <f t="shared" si="0"/>
        <v>6</v>
      </c>
      <c r="Q12" s="37">
        <f t="shared" si="0"/>
        <v>7</v>
      </c>
      <c r="R12" s="37">
        <f t="shared" si="0"/>
        <v>6.5</v>
      </c>
      <c r="S12" s="37">
        <f t="shared" si="0"/>
        <v>7</v>
      </c>
      <c r="T12" s="37">
        <f t="shared" si="0"/>
        <v>8</v>
      </c>
      <c r="U12" s="37">
        <f t="shared" si="0"/>
        <v>0</v>
      </c>
      <c r="V12" s="37">
        <f t="shared" si="0"/>
        <v>0</v>
      </c>
      <c r="W12" s="37">
        <f t="shared" si="0"/>
        <v>0</v>
      </c>
      <c r="X12" s="14"/>
      <c r="Y12" s="13"/>
      <c r="Z12" s="13"/>
      <c r="AA12" s="13"/>
      <c r="AB12" s="13"/>
      <c r="BS12" s="14"/>
      <c r="BT12" s="14"/>
      <c r="BU12" s="14"/>
      <c r="BV12" s="14"/>
    </row>
    <row r="13" spans="1:74">
      <c r="C13" s="244"/>
      <c r="D13" s="21" t="s">
        <v>32</v>
      </c>
      <c r="E13" s="143"/>
      <c r="F13" s="52"/>
      <c r="G13" s="52"/>
      <c r="H13" s="52"/>
      <c r="I13" s="52"/>
      <c r="J13" s="52"/>
      <c r="K13" s="52"/>
      <c r="L13" s="52">
        <v>0.8</v>
      </c>
      <c r="M13" s="52"/>
      <c r="N13" s="52"/>
      <c r="O13" s="52"/>
      <c r="P13" s="52">
        <v>0.8</v>
      </c>
      <c r="Q13" s="52"/>
      <c r="R13" s="52"/>
      <c r="S13" s="52"/>
      <c r="T13" s="52"/>
      <c r="U13" s="52"/>
      <c r="V13" s="52"/>
      <c r="W13" s="52"/>
      <c r="X13" s="14"/>
      <c r="Y13" s="13"/>
      <c r="Z13" s="13"/>
      <c r="AA13" s="13"/>
      <c r="AB13" s="13"/>
      <c r="BS13" s="14"/>
      <c r="BT13" s="14"/>
      <c r="BU13" s="14"/>
      <c r="BV13" s="14"/>
    </row>
    <row r="14" spans="1:74" ht="5.0999999999999996" customHeight="1">
      <c r="C14" s="114"/>
      <c r="D14" s="15"/>
      <c r="E14" s="19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14"/>
      <c r="Y14" s="13"/>
      <c r="Z14" s="13"/>
      <c r="AA14" s="13"/>
      <c r="AB14" s="13"/>
      <c r="BS14" s="14"/>
      <c r="BT14" s="14"/>
      <c r="BU14" s="14"/>
      <c r="BV14" s="14"/>
    </row>
    <row r="15" spans="1:74">
      <c r="C15" s="119" t="s">
        <v>87</v>
      </c>
      <c r="D15" s="25"/>
      <c r="E15" s="144"/>
      <c r="F15" s="85" t="s">
        <v>31</v>
      </c>
      <c r="G15" s="162" t="s">
        <v>35</v>
      </c>
      <c r="H15" s="85" t="s">
        <v>37</v>
      </c>
      <c r="I15" s="162" t="s">
        <v>39</v>
      </c>
      <c r="J15" s="162" t="s">
        <v>41</v>
      </c>
      <c r="K15" s="85" t="s">
        <v>43</v>
      </c>
      <c r="L15" s="85" t="s">
        <v>44</v>
      </c>
      <c r="M15" s="162" t="s">
        <v>45</v>
      </c>
      <c r="N15" s="85" t="s">
        <v>46</v>
      </c>
      <c r="O15" s="85" t="s">
        <v>47</v>
      </c>
      <c r="P15" s="85" t="s">
        <v>48</v>
      </c>
      <c r="Q15" s="85" t="s">
        <v>49</v>
      </c>
      <c r="R15" s="85" t="s">
        <v>50</v>
      </c>
      <c r="S15" s="85" t="s">
        <v>51</v>
      </c>
      <c r="T15" s="85" t="s">
        <v>52</v>
      </c>
      <c r="U15" s="85" t="s">
        <v>53</v>
      </c>
      <c r="V15" s="85" t="s">
        <v>54</v>
      </c>
      <c r="W15" s="162" t="s">
        <v>55</v>
      </c>
      <c r="X15" s="14"/>
      <c r="Y15" s="13"/>
      <c r="Z15" s="13"/>
      <c r="AA15" s="13"/>
      <c r="AB15" s="13"/>
      <c r="BS15" s="14"/>
      <c r="BT15" s="14"/>
      <c r="BU15" s="14"/>
      <c r="BV15" s="14"/>
    </row>
    <row r="16" spans="1:74">
      <c r="C16" s="116">
        <v>1</v>
      </c>
      <c r="D16" s="16" t="s">
        <v>88</v>
      </c>
      <c r="E16" s="145" t="s">
        <v>89</v>
      </c>
      <c r="F16" s="36">
        <v>1</v>
      </c>
      <c r="G16" s="163"/>
      <c r="H16" s="36"/>
      <c r="I16" s="163"/>
      <c r="J16" s="163"/>
      <c r="K16" s="36">
        <v>0.8</v>
      </c>
      <c r="L16" s="36"/>
      <c r="M16" s="163"/>
      <c r="N16" s="36">
        <v>0.8</v>
      </c>
      <c r="O16" s="36">
        <v>0.8</v>
      </c>
      <c r="P16" s="36"/>
      <c r="Q16" s="36"/>
      <c r="R16" s="36">
        <v>1</v>
      </c>
      <c r="S16" s="36">
        <v>0.8</v>
      </c>
      <c r="T16" s="36">
        <v>1</v>
      </c>
      <c r="U16" s="36"/>
      <c r="V16" s="36"/>
      <c r="W16" s="163"/>
      <c r="X16" s="14"/>
      <c r="Y16" s="13"/>
      <c r="Z16" s="13"/>
      <c r="AA16" s="13"/>
      <c r="AB16" s="13"/>
      <c r="BS16" s="14"/>
      <c r="BT16" s="14"/>
      <c r="BU16" s="14"/>
      <c r="BV16" s="14"/>
    </row>
    <row r="17" spans="3:74">
      <c r="C17" s="116">
        <v>2</v>
      </c>
      <c r="D17" s="16" t="s">
        <v>90</v>
      </c>
      <c r="E17" s="145" t="s">
        <v>89</v>
      </c>
      <c r="F17" s="36">
        <v>1</v>
      </c>
      <c r="G17" s="163"/>
      <c r="H17" s="36"/>
      <c r="I17" s="163"/>
      <c r="J17" s="163"/>
      <c r="K17" s="36">
        <v>0.7</v>
      </c>
      <c r="L17" s="36"/>
      <c r="M17" s="163"/>
      <c r="N17" s="36">
        <v>0.5</v>
      </c>
      <c r="O17" s="36">
        <v>0.5</v>
      </c>
      <c r="P17" s="36"/>
      <c r="Q17" s="36"/>
      <c r="R17" s="36">
        <v>0.5</v>
      </c>
      <c r="S17" s="36">
        <v>0.5</v>
      </c>
      <c r="T17" s="36">
        <v>1</v>
      </c>
      <c r="U17" s="36"/>
      <c r="V17" s="36"/>
      <c r="W17" s="163"/>
      <c r="X17" s="14"/>
      <c r="Y17" s="13"/>
      <c r="Z17" s="13"/>
      <c r="AA17" s="13"/>
      <c r="AB17" s="13"/>
      <c r="BS17" s="14"/>
      <c r="BT17" s="14"/>
      <c r="BU17" s="14"/>
      <c r="BV17" s="14"/>
    </row>
    <row r="18" spans="3:74">
      <c r="C18" s="116">
        <v>3</v>
      </c>
      <c r="D18" s="16" t="s">
        <v>91</v>
      </c>
      <c r="E18" s="145" t="s">
        <v>89</v>
      </c>
      <c r="F18" s="36">
        <v>0.5</v>
      </c>
      <c r="G18" s="163"/>
      <c r="H18" s="36"/>
      <c r="I18" s="163"/>
      <c r="J18" s="163"/>
      <c r="K18" s="36">
        <v>0</v>
      </c>
      <c r="L18" s="36"/>
      <c r="M18" s="163"/>
      <c r="N18" s="36">
        <v>0.5</v>
      </c>
      <c r="O18" s="36">
        <v>0.3</v>
      </c>
      <c r="P18" s="36"/>
      <c r="Q18" s="36"/>
      <c r="R18" s="36">
        <v>1</v>
      </c>
      <c r="S18" s="36">
        <v>0.5</v>
      </c>
      <c r="T18" s="36">
        <v>1</v>
      </c>
      <c r="U18" s="36"/>
      <c r="V18" s="36"/>
      <c r="W18" s="163"/>
      <c r="X18" s="14"/>
      <c r="Y18" s="13"/>
      <c r="Z18" s="13"/>
      <c r="AA18" s="13"/>
      <c r="AB18" s="13"/>
      <c r="BS18" s="14"/>
      <c r="BT18" s="14"/>
      <c r="BU18" s="14"/>
      <c r="BV18" s="14"/>
    </row>
    <row r="19" spans="3:74">
      <c r="C19" s="116">
        <v>4</v>
      </c>
      <c r="D19" s="16" t="s">
        <v>92</v>
      </c>
      <c r="E19" s="145" t="s">
        <v>89</v>
      </c>
      <c r="F19" s="36">
        <v>0.5</v>
      </c>
      <c r="G19" s="163"/>
      <c r="H19" s="36"/>
      <c r="I19" s="163"/>
      <c r="J19" s="163"/>
      <c r="K19" s="36">
        <v>1</v>
      </c>
      <c r="L19" s="36"/>
      <c r="M19" s="163"/>
      <c r="N19" s="36">
        <v>0.5</v>
      </c>
      <c r="O19" s="36">
        <v>0.4</v>
      </c>
      <c r="P19" s="36"/>
      <c r="Q19" s="36"/>
      <c r="R19" s="36">
        <v>1</v>
      </c>
      <c r="S19" s="36">
        <v>0.5</v>
      </c>
      <c r="T19" s="36">
        <v>0.5</v>
      </c>
      <c r="U19" s="36"/>
      <c r="V19" s="36"/>
      <c r="W19" s="163"/>
      <c r="X19" s="14"/>
      <c r="Y19" s="13"/>
      <c r="Z19" s="13"/>
      <c r="AA19" s="13"/>
      <c r="AB19" s="13"/>
      <c r="BS19" s="14"/>
      <c r="BT19" s="14"/>
      <c r="BU19" s="14"/>
      <c r="BV19" s="14"/>
    </row>
    <row r="20" spans="3:74">
      <c r="C20" s="116">
        <v>5</v>
      </c>
      <c r="D20" s="16" t="s">
        <v>93</v>
      </c>
      <c r="E20" s="145" t="s">
        <v>89</v>
      </c>
      <c r="F20" s="36">
        <v>1</v>
      </c>
      <c r="G20" s="163"/>
      <c r="H20" s="36"/>
      <c r="I20" s="163"/>
      <c r="J20" s="163"/>
      <c r="K20" s="36">
        <v>0</v>
      </c>
      <c r="L20" s="36"/>
      <c r="M20" s="163"/>
      <c r="N20" s="36">
        <v>0.5</v>
      </c>
      <c r="O20" s="36">
        <v>0.4</v>
      </c>
      <c r="P20" s="36"/>
      <c r="Q20" s="36"/>
      <c r="R20" s="36">
        <v>1</v>
      </c>
      <c r="S20" s="36">
        <v>1</v>
      </c>
      <c r="T20" s="36">
        <v>1</v>
      </c>
      <c r="U20" s="36"/>
      <c r="V20" s="36"/>
      <c r="W20" s="163"/>
      <c r="X20" s="14"/>
      <c r="Y20" s="13"/>
      <c r="Z20" s="13"/>
      <c r="AA20" s="13"/>
      <c r="AB20" s="13"/>
      <c r="BS20" s="14"/>
      <c r="BT20" s="14"/>
      <c r="BU20" s="14"/>
      <c r="BV20" s="14"/>
    </row>
    <row r="21" spans="3:74">
      <c r="C21" s="116">
        <v>6</v>
      </c>
      <c r="D21" s="16" t="s">
        <v>94</v>
      </c>
      <c r="E21" s="145" t="s">
        <v>89</v>
      </c>
      <c r="F21" s="36">
        <v>0.5</v>
      </c>
      <c r="G21" s="163"/>
      <c r="H21" s="36"/>
      <c r="I21" s="163"/>
      <c r="J21" s="163"/>
      <c r="K21" s="36">
        <v>0.5</v>
      </c>
      <c r="L21" s="36"/>
      <c r="M21" s="163"/>
      <c r="N21" s="36">
        <v>0.5</v>
      </c>
      <c r="O21" s="36">
        <v>0.4</v>
      </c>
      <c r="P21" s="36"/>
      <c r="Q21" s="36"/>
      <c r="R21" s="36">
        <v>1</v>
      </c>
      <c r="S21" s="36">
        <v>0.5</v>
      </c>
      <c r="T21" s="36">
        <v>0.5</v>
      </c>
      <c r="U21" s="36"/>
      <c r="V21" s="36"/>
      <c r="W21" s="163"/>
      <c r="X21" s="14"/>
      <c r="Y21" s="13"/>
      <c r="Z21" s="13"/>
      <c r="AA21" s="13"/>
      <c r="AB21" s="13"/>
      <c r="BS21" s="14"/>
      <c r="BT21" s="14"/>
      <c r="BU21" s="14"/>
      <c r="BV21" s="14"/>
    </row>
    <row r="22" spans="3:74">
      <c r="C22" s="116">
        <v>7</v>
      </c>
      <c r="D22" s="16" t="s">
        <v>95</v>
      </c>
      <c r="E22" s="145" t="s">
        <v>89</v>
      </c>
      <c r="F22" s="36">
        <v>1</v>
      </c>
      <c r="G22" s="163"/>
      <c r="H22" s="36"/>
      <c r="I22" s="163"/>
      <c r="J22" s="163"/>
      <c r="K22" s="36">
        <v>1</v>
      </c>
      <c r="L22" s="36"/>
      <c r="M22" s="163"/>
      <c r="N22" s="36">
        <v>0.8</v>
      </c>
      <c r="O22" s="36">
        <v>0.5</v>
      </c>
      <c r="P22" s="36"/>
      <c r="Q22" s="36"/>
      <c r="R22" s="36">
        <v>1</v>
      </c>
      <c r="S22" s="36">
        <v>0.8</v>
      </c>
      <c r="T22" s="36">
        <v>1</v>
      </c>
      <c r="U22" s="36"/>
      <c r="V22" s="36"/>
      <c r="W22" s="163"/>
      <c r="X22" s="14"/>
      <c r="Y22" s="13"/>
      <c r="Z22" s="13"/>
      <c r="AA22" s="13"/>
      <c r="AB22" s="13"/>
      <c r="BS22" s="14"/>
      <c r="BT22" s="14"/>
      <c r="BU22" s="14"/>
      <c r="BV22" s="14"/>
    </row>
    <row r="23" spans="3:74">
      <c r="C23" s="116">
        <v>8</v>
      </c>
      <c r="D23" s="16" t="s">
        <v>96</v>
      </c>
      <c r="E23" s="145" t="s">
        <v>89</v>
      </c>
      <c r="F23" s="36">
        <v>1</v>
      </c>
      <c r="G23" s="163"/>
      <c r="H23" s="36"/>
      <c r="I23" s="163"/>
      <c r="J23" s="163"/>
      <c r="K23" s="36">
        <v>0.7</v>
      </c>
      <c r="L23" s="36"/>
      <c r="M23" s="163"/>
      <c r="N23" s="36">
        <v>0.5</v>
      </c>
      <c r="O23" s="36">
        <v>0.5</v>
      </c>
      <c r="P23" s="36"/>
      <c r="Q23" s="36"/>
      <c r="R23" s="36">
        <v>0.5</v>
      </c>
      <c r="S23" s="36">
        <v>0.5</v>
      </c>
      <c r="T23" s="36">
        <v>1</v>
      </c>
      <c r="U23" s="36"/>
      <c r="V23" s="36"/>
      <c r="W23" s="163"/>
      <c r="X23" s="14"/>
      <c r="Y23" s="13"/>
      <c r="Z23" s="13"/>
      <c r="AA23" s="13"/>
      <c r="AB23" s="13"/>
      <c r="BS23" s="14"/>
      <c r="BT23" s="14"/>
      <c r="BU23" s="14"/>
      <c r="BV23" s="14"/>
    </row>
    <row r="24" spans="3:74">
      <c r="C24" s="116">
        <v>9</v>
      </c>
      <c r="D24" s="16" t="s">
        <v>97</v>
      </c>
      <c r="E24" s="145" t="s">
        <v>89</v>
      </c>
      <c r="F24" s="36"/>
      <c r="G24" s="163"/>
      <c r="H24" s="36"/>
      <c r="I24" s="163"/>
      <c r="J24" s="163"/>
      <c r="K24" s="36">
        <v>0.5</v>
      </c>
      <c r="L24" s="36"/>
      <c r="M24" s="163"/>
      <c r="N24" s="36">
        <v>0.5</v>
      </c>
      <c r="O24" s="36">
        <v>0.5</v>
      </c>
      <c r="P24" s="36"/>
      <c r="Q24" s="36"/>
      <c r="R24" s="36"/>
      <c r="S24" s="36">
        <v>0.5</v>
      </c>
      <c r="T24" s="36"/>
      <c r="U24" s="36"/>
      <c r="V24" s="36"/>
      <c r="W24" s="163"/>
      <c r="X24" s="14"/>
      <c r="Y24" s="13"/>
      <c r="Z24" s="13"/>
      <c r="AA24" s="13"/>
      <c r="AB24" s="13"/>
      <c r="BS24" s="14"/>
      <c r="BT24" s="14"/>
      <c r="BU24" s="14"/>
      <c r="BV24" s="14"/>
    </row>
    <row r="25" spans="3:74">
      <c r="C25" s="116">
        <v>10</v>
      </c>
      <c r="D25" s="16" t="s">
        <v>98</v>
      </c>
      <c r="E25" s="145" t="s">
        <v>89</v>
      </c>
      <c r="F25" s="36">
        <v>0.5</v>
      </c>
      <c r="G25" s="163"/>
      <c r="H25" s="36"/>
      <c r="I25" s="163"/>
      <c r="J25" s="163"/>
      <c r="K25" s="36">
        <v>0.5</v>
      </c>
      <c r="L25" s="36"/>
      <c r="M25" s="163"/>
      <c r="N25" s="36">
        <v>0.8</v>
      </c>
      <c r="O25" s="36">
        <v>0.7</v>
      </c>
      <c r="P25" s="36"/>
      <c r="Q25" s="36"/>
      <c r="R25" s="36"/>
      <c r="S25" s="36">
        <v>0.5</v>
      </c>
      <c r="T25" s="36"/>
      <c r="U25" s="36"/>
      <c r="V25" s="36"/>
      <c r="W25" s="163"/>
      <c r="X25" s="14"/>
      <c r="Y25" s="13"/>
      <c r="Z25" s="13"/>
      <c r="AA25" s="13"/>
      <c r="AB25" s="13"/>
      <c r="BS25" s="14"/>
      <c r="BT25" s="14"/>
      <c r="BU25" s="14"/>
      <c r="BV25" s="14"/>
    </row>
    <row r="26" spans="3:74">
      <c r="C26" s="243" t="s">
        <v>5</v>
      </c>
      <c r="D26" s="26" t="s">
        <v>33</v>
      </c>
      <c r="E26" s="146"/>
      <c r="F26" s="38">
        <f t="shared" ref="F26" si="1">SUM(F16:F25)</f>
        <v>7</v>
      </c>
      <c r="G26" s="38">
        <f t="shared" ref="G26:H26" si="2">SUM(G16:G25)</f>
        <v>0</v>
      </c>
      <c r="H26" s="38">
        <f t="shared" si="2"/>
        <v>0</v>
      </c>
      <c r="I26" s="38">
        <f t="shared" ref="I26:J26" si="3">SUM(I16:I25)</f>
        <v>0</v>
      </c>
      <c r="J26" s="38">
        <f t="shared" si="3"/>
        <v>0</v>
      </c>
      <c r="K26" s="38">
        <f t="shared" ref="K26" si="4">SUM(K16:K25)</f>
        <v>5.7</v>
      </c>
      <c r="L26" s="38">
        <f t="shared" ref="L26:S26" si="5">SUM(L16:L25)</f>
        <v>0</v>
      </c>
      <c r="M26" s="38">
        <f t="shared" si="5"/>
        <v>0</v>
      </c>
      <c r="N26" s="38">
        <f t="shared" ref="N26:R26" si="6">SUM(N16:N25)</f>
        <v>5.8999999999999995</v>
      </c>
      <c r="O26" s="38">
        <f t="shared" si="6"/>
        <v>5</v>
      </c>
      <c r="P26" s="38">
        <f t="shared" ref="P26:Q26" si="7">SUM(P16:P25)</f>
        <v>0</v>
      </c>
      <c r="Q26" s="38">
        <f t="shared" si="7"/>
        <v>0</v>
      </c>
      <c r="R26" s="38">
        <f t="shared" si="6"/>
        <v>7</v>
      </c>
      <c r="S26" s="38">
        <f t="shared" si="5"/>
        <v>6.1</v>
      </c>
      <c r="T26" s="38">
        <f t="shared" ref="T26:U26" si="8">SUM(T16:T25)</f>
        <v>7</v>
      </c>
      <c r="U26" s="38">
        <f t="shared" si="8"/>
        <v>0</v>
      </c>
      <c r="V26" s="38">
        <f t="shared" ref="V26:W26" si="9">SUM(V16:V25)</f>
        <v>0</v>
      </c>
      <c r="W26" s="38">
        <f t="shared" si="9"/>
        <v>0</v>
      </c>
      <c r="X26" s="14"/>
      <c r="Y26" s="13"/>
      <c r="Z26" s="13"/>
      <c r="AA26" s="13"/>
      <c r="AB26" s="13"/>
      <c r="BS26" s="14"/>
      <c r="BT26" s="14"/>
      <c r="BU26" s="14"/>
      <c r="BV26" s="14"/>
    </row>
    <row r="27" spans="3:74">
      <c r="C27" s="244"/>
      <c r="D27" s="26" t="s">
        <v>32</v>
      </c>
      <c r="E27" s="146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14"/>
      <c r="Y27" s="13"/>
      <c r="Z27" s="13"/>
      <c r="AA27" s="13"/>
      <c r="AB27" s="13"/>
      <c r="BS27" s="14"/>
      <c r="BT27" s="14"/>
      <c r="BU27" s="14"/>
      <c r="BV27" s="14"/>
    </row>
    <row r="28" spans="3:74" ht="5.0999999999999996" customHeight="1">
      <c r="C28" s="114"/>
      <c r="D28" s="15"/>
      <c r="E28" s="19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14"/>
      <c r="Y28" s="13"/>
      <c r="Z28" s="13"/>
      <c r="AA28" s="13"/>
      <c r="AB28" s="13"/>
      <c r="BS28" s="14"/>
      <c r="BT28" s="14"/>
      <c r="BU28" s="14"/>
      <c r="BV28" s="14"/>
    </row>
    <row r="29" spans="3:74">
      <c r="C29" s="120" t="s">
        <v>99</v>
      </c>
      <c r="D29" s="27"/>
      <c r="E29" s="147"/>
      <c r="F29" s="86" t="s">
        <v>62</v>
      </c>
      <c r="G29" s="86" t="s">
        <v>63</v>
      </c>
      <c r="H29" s="86" t="s">
        <v>64</v>
      </c>
      <c r="I29" s="162" t="s">
        <v>65</v>
      </c>
      <c r="J29" s="162" t="s">
        <v>66</v>
      </c>
      <c r="K29" s="86" t="s">
        <v>67</v>
      </c>
      <c r="L29" s="86" t="s">
        <v>68</v>
      </c>
      <c r="M29" s="162" t="s">
        <v>69</v>
      </c>
      <c r="N29" s="86" t="s">
        <v>70</v>
      </c>
      <c r="O29" s="86" t="s">
        <v>71</v>
      </c>
      <c r="P29" s="86" t="s">
        <v>72</v>
      </c>
      <c r="Q29" s="86" t="s">
        <v>73</v>
      </c>
      <c r="R29" s="86" t="s">
        <v>74</v>
      </c>
      <c r="S29" s="86" t="s">
        <v>75</v>
      </c>
      <c r="T29" s="86" t="s">
        <v>76</v>
      </c>
      <c r="U29" s="86" t="s">
        <v>77</v>
      </c>
      <c r="V29" s="86" t="s">
        <v>78</v>
      </c>
      <c r="W29" s="162" t="s">
        <v>79</v>
      </c>
      <c r="X29" s="14"/>
      <c r="Y29" s="13"/>
      <c r="Z29" s="13"/>
      <c r="AA29" s="13"/>
      <c r="AB29" s="13"/>
      <c r="BS29" s="14"/>
      <c r="BT29" s="14"/>
      <c r="BU29" s="14"/>
      <c r="BV29" s="14"/>
    </row>
    <row r="30" spans="3:74">
      <c r="C30" s="116">
        <v>1</v>
      </c>
      <c r="D30" s="16" t="s">
        <v>100</v>
      </c>
      <c r="E30" s="20" t="s">
        <v>101</v>
      </c>
      <c r="F30" s="36">
        <v>0.5</v>
      </c>
      <c r="G30" s="36"/>
      <c r="H30" s="36"/>
      <c r="I30" s="163"/>
      <c r="J30" s="163"/>
      <c r="K30" s="36">
        <v>1</v>
      </c>
      <c r="L30" s="36"/>
      <c r="M30" s="163"/>
      <c r="N30" s="36"/>
      <c r="O30" s="36">
        <v>0.4</v>
      </c>
      <c r="P30" s="36"/>
      <c r="Q30" s="36"/>
      <c r="R30" s="36">
        <v>0.6</v>
      </c>
      <c r="S30" s="36"/>
      <c r="T30" s="36">
        <v>1</v>
      </c>
      <c r="U30" s="36"/>
      <c r="V30" s="36"/>
      <c r="W30" s="163"/>
      <c r="X30" s="14"/>
      <c r="Y30" s="13"/>
      <c r="Z30" s="13"/>
      <c r="AA30" s="13"/>
      <c r="AB30" s="13"/>
      <c r="BS30" s="14"/>
      <c r="BT30" s="14"/>
      <c r="BU30" s="14"/>
      <c r="BV30" s="14"/>
    </row>
    <row r="31" spans="3:74">
      <c r="C31" s="116">
        <v>2</v>
      </c>
      <c r="D31" s="16" t="s">
        <v>102</v>
      </c>
      <c r="E31" s="20" t="s">
        <v>101</v>
      </c>
      <c r="F31" s="36">
        <v>1</v>
      </c>
      <c r="G31" s="36"/>
      <c r="H31" s="36"/>
      <c r="I31" s="163"/>
      <c r="J31" s="163"/>
      <c r="K31" s="36">
        <v>1</v>
      </c>
      <c r="L31" s="36"/>
      <c r="M31" s="163"/>
      <c r="N31" s="36"/>
      <c r="O31" s="36">
        <v>0.5</v>
      </c>
      <c r="P31" s="36"/>
      <c r="Q31" s="36"/>
      <c r="R31" s="36">
        <v>0.7</v>
      </c>
      <c r="S31" s="36"/>
      <c r="T31" s="36">
        <v>1</v>
      </c>
      <c r="U31" s="36"/>
      <c r="V31" s="36"/>
      <c r="W31" s="163"/>
      <c r="X31" s="14"/>
      <c r="Y31" s="13"/>
      <c r="Z31" s="13"/>
      <c r="AA31" s="13"/>
      <c r="AB31" s="13"/>
      <c r="BS31" s="14"/>
      <c r="BT31" s="14"/>
      <c r="BU31" s="14"/>
      <c r="BV31" s="14"/>
    </row>
    <row r="32" spans="3:74">
      <c r="C32" s="116">
        <v>3</v>
      </c>
      <c r="D32" s="16" t="s">
        <v>103</v>
      </c>
      <c r="E32" s="20" t="s">
        <v>104</v>
      </c>
      <c r="F32" s="36"/>
      <c r="G32" s="36"/>
      <c r="H32" s="36"/>
      <c r="I32" s="163"/>
      <c r="J32" s="163"/>
      <c r="K32" s="36">
        <v>0.7</v>
      </c>
      <c r="L32" s="36"/>
      <c r="M32" s="163"/>
      <c r="N32" s="36"/>
      <c r="O32" s="36">
        <v>0.4</v>
      </c>
      <c r="P32" s="36"/>
      <c r="Q32" s="36"/>
      <c r="R32" s="36">
        <v>0.7</v>
      </c>
      <c r="S32" s="36"/>
      <c r="T32" s="36">
        <v>1</v>
      </c>
      <c r="U32" s="36"/>
      <c r="V32" s="36"/>
      <c r="W32" s="163"/>
      <c r="X32" s="14"/>
      <c r="Y32" s="13"/>
      <c r="Z32" s="13"/>
      <c r="AA32" s="13"/>
      <c r="AB32" s="13"/>
      <c r="BS32" s="14"/>
      <c r="BT32" s="14"/>
      <c r="BU32" s="14"/>
      <c r="BV32" s="14"/>
    </row>
    <row r="33" spans="3:74">
      <c r="C33" s="116">
        <v>4</v>
      </c>
      <c r="D33" s="16" t="s">
        <v>105</v>
      </c>
      <c r="E33" s="20" t="s">
        <v>106</v>
      </c>
      <c r="F33" s="36">
        <v>0.5</v>
      </c>
      <c r="G33" s="36"/>
      <c r="H33" s="36"/>
      <c r="I33" s="163"/>
      <c r="J33" s="163"/>
      <c r="K33" s="36">
        <v>0.5</v>
      </c>
      <c r="L33" s="36"/>
      <c r="M33" s="163"/>
      <c r="N33" s="36"/>
      <c r="O33" s="36">
        <v>0.4</v>
      </c>
      <c r="P33" s="36"/>
      <c r="Q33" s="36"/>
      <c r="R33" s="36">
        <v>0.7</v>
      </c>
      <c r="S33" s="36"/>
      <c r="T33" s="36">
        <v>1</v>
      </c>
      <c r="U33" s="36"/>
      <c r="V33" s="36"/>
      <c r="W33" s="163"/>
      <c r="X33" s="14"/>
      <c r="Y33" s="13"/>
      <c r="Z33" s="13"/>
      <c r="AA33" s="13"/>
      <c r="AB33" s="13"/>
      <c r="BS33" s="14"/>
      <c r="BT33" s="14"/>
      <c r="BU33" s="14"/>
      <c r="BV33" s="14"/>
    </row>
    <row r="34" spans="3:74">
      <c r="C34" s="116">
        <v>5</v>
      </c>
      <c r="D34" s="16" t="s">
        <v>107</v>
      </c>
      <c r="E34" s="20" t="s">
        <v>101</v>
      </c>
      <c r="F34" s="36">
        <v>1</v>
      </c>
      <c r="G34" s="36"/>
      <c r="H34" s="36"/>
      <c r="I34" s="163"/>
      <c r="J34" s="163"/>
      <c r="K34" s="36">
        <v>1</v>
      </c>
      <c r="L34" s="36"/>
      <c r="M34" s="163"/>
      <c r="N34" s="36"/>
      <c r="O34" s="36">
        <v>0.4</v>
      </c>
      <c r="P34" s="36"/>
      <c r="Q34" s="36"/>
      <c r="R34" s="36">
        <v>0.5</v>
      </c>
      <c r="S34" s="36"/>
      <c r="T34" s="36">
        <v>0.5</v>
      </c>
      <c r="U34" s="36"/>
      <c r="V34" s="36"/>
      <c r="W34" s="163"/>
      <c r="X34" s="14"/>
      <c r="Y34" s="13"/>
      <c r="Z34" s="13"/>
      <c r="AA34" s="13"/>
      <c r="AB34" s="13"/>
      <c r="BS34" s="14"/>
      <c r="BT34" s="14"/>
      <c r="BU34" s="14"/>
      <c r="BV34" s="14"/>
    </row>
    <row r="35" spans="3:74">
      <c r="C35" s="116">
        <v>6</v>
      </c>
      <c r="D35" s="16" t="s">
        <v>108</v>
      </c>
      <c r="E35" s="20" t="s">
        <v>101</v>
      </c>
      <c r="F35" s="36">
        <v>1</v>
      </c>
      <c r="G35" s="36"/>
      <c r="H35" s="36"/>
      <c r="I35" s="163"/>
      <c r="J35" s="163"/>
      <c r="K35" s="36">
        <v>0.7</v>
      </c>
      <c r="L35" s="36"/>
      <c r="M35" s="163"/>
      <c r="N35" s="36"/>
      <c r="O35" s="36">
        <v>0.4</v>
      </c>
      <c r="P35" s="36"/>
      <c r="Q35" s="36"/>
      <c r="R35" s="36">
        <v>0.6</v>
      </c>
      <c r="S35" s="36"/>
      <c r="T35" s="36">
        <v>1</v>
      </c>
      <c r="U35" s="36"/>
      <c r="V35" s="36"/>
      <c r="W35" s="163"/>
      <c r="X35" s="14"/>
      <c r="Y35" s="13"/>
      <c r="Z35" s="13"/>
      <c r="AA35" s="13"/>
      <c r="AB35" s="13"/>
      <c r="BS35" s="14"/>
      <c r="BT35" s="14"/>
      <c r="BU35" s="14"/>
      <c r="BV35" s="14"/>
    </row>
    <row r="36" spans="3:74">
      <c r="C36" s="116">
        <v>7</v>
      </c>
      <c r="D36" s="118" t="s">
        <v>109</v>
      </c>
      <c r="E36" s="142" t="s">
        <v>101</v>
      </c>
      <c r="F36" s="36">
        <v>1</v>
      </c>
      <c r="G36" s="36"/>
      <c r="H36" s="36"/>
      <c r="I36" s="163"/>
      <c r="J36" s="163"/>
      <c r="K36" s="36">
        <v>0.5</v>
      </c>
      <c r="L36" s="36"/>
      <c r="M36" s="163"/>
      <c r="N36" s="36"/>
      <c r="O36" s="36">
        <v>0.8</v>
      </c>
      <c r="P36" s="36"/>
      <c r="Q36" s="36"/>
      <c r="R36" s="36">
        <v>1</v>
      </c>
      <c r="S36" s="36"/>
      <c r="T36" s="36">
        <v>0.5</v>
      </c>
      <c r="U36" s="36"/>
      <c r="V36" s="36"/>
      <c r="W36" s="163"/>
      <c r="X36" s="14"/>
      <c r="Y36" s="13"/>
      <c r="Z36" s="13"/>
      <c r="AA36" s="13"/>
      <c r="AB36" s="13"/>
      <c r="BS36" s="14"/>
      <c r="BT36" s="14"/>
      <c r="BU36" s="14"/>
      <c r="BV36" s="14"/>
    </row>
    <row r="37" spans="3:74">
      <c r="C37" s="116">
        <v>8</v>
      </c>
      <c r="D37" s="16" t="s">
        <v>110</v>
      </c>
      <c r="E37" s="20" t="s">
        <v>111</v>
      </c>
      <c r="F37" s="36">
        <v>1</v>
      </c>
      <c r="G37" s="36"/>
      <c r="H37" s="36"/>
      <c r="I37" s="163"/>
      <c r="J37" s="163"/>
      <c r="K37" s="36">
        <v>0.7</v>
      </c>
      <c r="L37" s="36"/>
      <c r="M37" s="163"/>
      <c r="N37" s="36"/>
      <c r="O37" s="36">
        <v>0.5</v>
      </c>
      <c r="P37" s="36"/>
      <c r="Q37" s="36"/>
      <c r="R37" s="36">
        <v>0.7</v>
      </c>
      <c r="S37" s="36"/>
      <c r="T37" s="36">
        <v>1</v>
      </c>
      <c r="U37" s="36"/>
      <c r="V37" s="36"/>
      <c r="W37" s="163"/>
      <c r="X37" s="14"/>
      <c r="Y37" s="13"/>
      <c r="Z37" s="13"/>
      <c r="AA37" s="13"/>
      <c r="AB37" s="13"/>
      <c r="BS37" s="14"/>
      <c r="BT37" s="14"/>
      <c r="BU37" s="14"/>
      <c r="BV37" s="14"/>
    </row>
    <row r="38" spans="3:74">
      <c r="C38" s="116">
        <v>9</v>
      </c>
      <c r="D38" s="118" t="s">
        <v>112</v>
      </c>
      <c r="E38" s="142" t="s">
        <v>104</v>
      </c>
      <c r="F38" s="36">
        <v>1</v>
      </c>
      <c r="G38" s="36"/>
      <c r="H38" s="36"/>
      <c r="I38" s="163"/>
      <c r="J38" s="163"/>
      <c r="K38" s="36">
        <v>0.7</v>
      </c>
      <c r="L38" s="36"/>
      <c r="M38" s="163"/>
      <c r="N38" s="36"/>
      <c r="O38" s="36">
        <v>0.6</v>
      </c>
      <c r="P38" s="36"/>
      <c r="Q38" s="36"/>
      <c r="R38" s="36">
        <v>1</v>
      </c>
      <c r="S38" s="36"/>
      <c r="T38" s="36">
        <v>1</v>
      </c>
      <c r="U38" s="36"/>
      <c r="V38" s="36"/>
      <c r="W38" s="163"/>
      <c r="X38" s="14"/>
      <c r="Y38" s="13"/>
      <c r="Z38" s="13"/>
      <c r="AA38" s="13"/>
      <c r="AB38" s="13"/>
      <c r="BS38" s="14"/>
      <c r="BT38" s="14"/>
      <c r="BU38" s="14"/>
      <c r="BV38" s="14"/>
    </row>
    <row r="39" spans="3:74">
      <c r="C39" s="116">
        <v>10</v>
      </c>
      <c r="D39" s="16" t="s">
        <v>113</v>
      </c>
      <c r="E39" s="145" t="s">
        <v>106</v>
      </c>
      <c r="F39" s="107">
        <v>0.5</v>
      </c>
      <c r="G39" s="36"/>
      <c r="H39" s="36"/>
      <c r="I39" s="163"/>
      <c r="J39" s="163"/>
      <c r="K39" s="36">
        <v>0.5</v>
      </c>
      <c r="L39" s="36"/>
      <c r="M39" s="163"/>
      <c r="N39" s="36"/>
      <c r="O39" s="36">
        <v>0.4</v>
      </c>
      <c r="P39" s="36"/>
      <c r="Q39" s="36"/>
      <c r="R39" s="36">
        <v>0.5</v>
      </c>
      <c r="S39" s="36"/>
      <c r="T39" s="36">
        <v>1</v>
      </c>
      <c r="U39" s="36"/>
      <c r="V39" s="36"/>
      <c r="W39" s="163"/>
      <c r="X39" s="14"/>
      <c r="Y39" s="13"/>
      <c r="Z39" s="13"/>
      <c r="AA39" s="13"/>
      <c r="AB39" s="13"/>
      <c r="BS39" s="14"/>
      <c r="BT39" s="14"/>
      <c r="BU39" s="14"/>
      <c r="BV39" s="14"/>
    </row>
    <row r="40" spans="3:74">
      <c r="C40" s="243" t="s">
        <v>6</v>
      </c>
      <c r="D40" s="28" t="s">
        <v>33</v>
      </c>
      <c r="E40" s="148"/>
      <c r="F40" s="39">
        <f t="shared" ref="F40:W40" si="10">SUM(F30:F39)</f>
        <v>7.5</v>
      </c>
      <c r="G40" s="39">
        <f t="shared" si="10"/>
        <v>0</v>
      </c>
      <c r="H40" s="39">
        <f t="shared" si="10"/>
        <v>0</v>
      </c>
      <c r="I40" s="39">
        <f t="shared" si="10"/>
        <v>0</v>
      </c>
      <c r="J40" s="39">
        <f t="shared" si="10"/>
        <v>0</v>
      </c>
      <c r="K40" s="39">
        <f t="shared" si="10"/>
        <v>7.3000000000000007</v>
      </c>
      <c r="L40" s="39">
        <f t="shared" si="10"/>
        <v>0</v>
      </c>
      <c r="M40" s="39">
        <f t="shared" si="10"/>
        <v>0</v>
      </c>
      <c r="N40" s="39">
        <f t="shared" si="10"/>
        <v>0</v>
      </c>
      <c r="O40" s="39">
        <f t="shared" si="10"/>
        <v>4.8</v>
      </c>
      <c r="P40" s="39">
        <f t="shared" si="10"/>
        <v>0</v>
      </c>
      <c r="Q40" s="39">
        <f t="shared" si="10"/>
        <v>0</v>
      </c>
      <c r="R40" s="39">
        <f t="shared" si="10"/>
        <v>7</v>
      </c>
      <c r="S40" s="39">
        <f t="shared" si="10"/>
        <v>0</v>
      </c>
      <c r="T40" s="39">
        <f t="shared" si="10"/>
        <v>9</v>
      </c>
      <c r="U40" s="39">
        <f t="shared" si="10"/>
        <v>0</v>
      </c>
      <c r="V40" s="39">
        <f t="shared" si="10"/>
        <v>0</v>
      </c>
      <c r="W40" s="39">
        <f t="shared" si="10"/>
        <v>0</v>
      </c>
      <c r="X40" s="14"/>
      <c r="Y40" s="13"/>
      <c r="Z40" s="13"/>
      <c r="AA40" s="13"/>
      <c r="AB40" s="13"/>
      <c r="BS40" s="14"/>
      <c r="BT40" s="14"/>
      <c r="BU40" s="14"/>
      <c r="BV40" s="14"/>
    </row>
    <row r="41" spans="3:74">
      <c r="C41" s="244"/>
      <c r="D41" s="28" t="s">
        <v>32</v>
      </c>
      <c r="E41" s="148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14"/>
      <c r="Y41" s="13"/>
      <c r="Z41" s="13"/>
      <c r="AA41" s="13"/>
      <c r="AB41" s="13"/>
      <c r="BS41" s="14"/>
      <c r="BT41" s="14"/>
      <c r="BU41" s="14"/>
      <c r="BV41" s="14"/>
    </row>
    <row r="42" spans="3:74" ht="5.0999999999999996" customHeight="1">
      <c r="C42" s="114"/>
      <c r="D42" s="15"/>
      <c r="E42" s="19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14"/>
      <c r="Y42" s="13"/>
      <c r="Z42" s="13"/>
      <c r="AA42" s="13"/>
      <c r="AB42" s="13"/>
      <c r="BS42" s="14"/>
      <c r="BT42" s="14"/>
      <c r="BU42" s="14"/>
      <c r="BV42" s="14"/>
    </row>
    <row r="43" spans="3:74">
      <c r="C43" s="121" t="s">
        <v>114</v>
      </c>
      <c r="D43" s="29"/>
      <c r="E43" s="149"/>
      <c r="F43" s="87" t="s">
        <v>62</v>
      </c>
      <c r="G43" s="87" t="s">
        <v>63</v>
      </c>
      <c r="H43" s="87" t="s">
        <v>64</v>
      </c>
      <c r="I43" s="87" t="s">
        <v>65</v>
      </c>
      <c r="J43" s="87" t="s">
        <v>66</v>
      </c>
      <c r="K43" s="87" t="s">
        <v>67</v>
      </c>
      <c r="L43" s="87" t="s">
        <v>68</v>
      </c>
      <c r="M43" s="87" t="s">
        <v>69</v>
      </c>
      <c r="N43" s="87" t="s">
        <v>70</v>
      </c>
      <c r="O43" s="87" t="s">
        <v>71</v>
      </c>
      <c r="P43" s="87" t="s">
        <v>72</v>
      </c>
      <c r="Q43" s="87" t="s">
        <v>73</v>
      </c>
      <c r="R43" s="87" t="s">
        <v>74</v>
      </c>
      <c r="S43" s="87" t="s">
        <v>75</v>
      </c>
      <c r="T43" s="87" t="s">
        <v>76</v>
      </c>
      <c r="U43" s="87" t="s">
        <v>77</v>
      </c>
      <c r="V43" s="87" t="s">
        <v>78</v>
      </c>
      <c r="W43" s="87" t="s">
        <v>79</v>
      </c>
      <c r="X43" s="14"/>
      <c r="Y43" s="13"/>
      <c r="Z43" s="13"/>
      <c r="AA43" s="13"/>
      <c r="AB43" s="13"/>
      <c r="BS43" s="14"/>
      <c r="BT43" s="14"/>
      <c r="BU43" s="14"/>
      <c r="BV43" s="14"/>
    </row>
    <row r="44" spans="3:74">
      <c r="C44" s="116">
        <v>1</v>
      </c>
      <c r="D44" s="16" t="s">
        <v>115</v>
      </c>
      <c r="E44" s="20" t="s">
        <v>101</v>
      </c>
      <c r="F44" s="36">
        <v>1</v>
      </c>
      <c r="G44" s="36"/>
      <c r="H44" s="36"/>
      <c r="I44" s="36"/>
      <c r="J44" s="36"/>
      <c r="K44" s="36">
        <v>1</v>
      </c>
      <c r="L44" s="36"/>
      <c r="M44" s="36"/>
      <c r="N44" s="36"/>
      <c r="O44" s="36">
        <v>0.9</v>
      </c>
      <c r="P44" s="36"/>
      <c r="Q44" s="36"/>
      <c r="R44" s="36">
        <v>0.7</v>
      </c>
      <c r="S44" s="36"/>
      <c r="T44" s="36">
        <v>1</v>
      </c>
      <c r="U44" s="36"/>
      <c r="V44" s="36"/>
      <c r="W44" s="36"/>
      <c r="X44" s="14"/>
      <c r="Y44" s="13"/>
      <c r="Z44" s="13"/>
      <c r="AA44" s="13"/>
      <c r="AB44" s="13"/>
      <c r="BS44" s="14"/>
      <c r="BT44" s="14"/>
      <c r="BU44" s="14"/>
      <c r="BV44" s="14"/>
    </row>
    <row r="45" spans="3:74">
      <c r="C45" s="116">
        <v>2</v>
      </c>
      <c r="D45" s="16" t="s">
        <v>116</v>
      </c>
      <c r="E45" s="20" t="s">
        <v>101</v>
      </c>
      <c r="F45" s="36">
        <v>1</v>
      </c>
      <c r="G45" s="36"/>
      <c r="H45" s="36"/>
      <c r="I45" s="36"/>
      <c r="J45" s="36"/>
      <c r="K45" s="36">
        <v>1</v>
      </c>
      <c r="L45" s="36"/>
      <c r="M45" s="36"/>
      <c r="N45" s="36"/>
      <c r="O45" s="36">
        <v>0.5</v>
      </c>
      <c r="P45" s="36"/>
      <c r="Q45" s="36"/>
      <c r="R45" s="36">
        <v>0.7</v>
      </c>
      <c r="S45" s="36"/>
      <c r="T45" s="36">
        <v>1</v>
      </c>
      <c r="U45" s="36"/>
      <c r="V45" s="36"/>
      <c r="W45" s="36"/>
      <c r="X45" s="14"/>
      <c r="Y45" s="13"/>
      <c r="Z45" s="13"/>
      <c r="AA45" s="13"/>
      <c r="AB45" s="13"/>
      <c r="BS45" s="14"/>
      <c r="BT45" s="14"/>
      <c r="BU45" s="14"/>
      <c r="BV45" s="14"/>
    </row>
    <row r="46" spans="3:74">
      <c r="C46" s="116">
        <v>3</v>
      </c>
      <c r="D46" s="16" t="s">
        <v>117</v>
      </c>
      <c r="E46" s="20" t="s">
        <v>101</v>
      </c>
      <c r="F46" s="36">
        <v>1</v>
      </c>
      <c r="G46" s="36"/>
      <c r="H46" s="36"/>
      <c r="I46" s="36"/>
      <c r="J46" s="36"/>
      <c r="K46" s="36">
        <v>0.7</v>
      </c>
      <c r="L46" s="36"/>
      <c r="M46" s="36"/>
      <c r="N46" s="36"/>
      <c r="O46" s="36">
        <v>0.5</v>
      </c>
      <c r="P46" s="36"/>
      <c r="Q46" s="36"/>
      <c r="R46" s="36">
        <v>0.5</v>
      </c>
      <c r="S46" s="36"/>
      <c r="T46" s="36">
        <v>1</v>
      </c>
      <c r="U46" s="36"/>
      <c r="V46" s="36"/>
      <c r="W46" s="36"/>
      <c r="X46" s="14"/>
      <c r="Y46" s="13"/>
      <c r="Z46" s="13"/>
      <c r="AA46" s="13"/>
      <c r="AB46" s="13"/>
      <c r="BS46" s="14"/>
      <c r="BT46" s="14"/>
      <c r="BU46" s="14"/>
      <c r="BV46" s="14"/>
    </row>
    <row r="47" spans="3:74">
      <c r="C47" s="116">
        <v>4</v>
      </c>
      <c r="D47" s="16" t="s">
        <v>118</v>
      </c>
      <c r="E47" s="20" t="s">
        <v>101</v>
      </c>
      <c r="F47" s="36">
        <v>1</v>
      </c>
      <c r="G47" s="36"/>
      <c r="H47" s="36"/>
      <c r="I47" s="36"/>
      <c r="J47" s="36"/>
      <c r="K47" s="36">
        <v>0.7</v>
      </c>
      <c r="L47" s="36"/>
      <c r="M47" s="36"/>
      <c r="N47" s="36"/>
      <c r="O47" s="36">
        <v>0.7</v>
      </c>
      <c r="P47" s="36"/>
      <c r="Q47" s="36"/>
      <c r="R47" s="36">
        <v>0.5</v>
      </c>
      <c r="S47" s="36"/>
      <c r="T47" s="36">
        <v>1</v>
      </c>
      <c r="U47" s="36"/>
      <c r="V47" s="36"/>
      <c r="W47" s="36"/>
      <c r="X47" s="14"/>
      <c r="Y47" s="13"/>
      <c r="Z47" s="13"/>
      <c r="AA47" s="13"/>
      <c r="AB47" s="13"/>
      <c r="BS47" s="14"/>
      <c r="BT47" s="14"/>
      <c r="BU47" s="14"/>
      <c r="BV47" s="14"/>
    </row>
    <row r="48" spans="3:74">
      <c r="C48" s="116">
        <v>5</v>
      </c>
      <c r="D48" s="16" t="s">
        <v>119</v>
      </c>
      <c r="E48" s="20" t="s">
        <v>111</v>
      </c>
      <c r="F48" s="36">
        <v>1</v>
      </c>
      <c r="G48" s="36"/>
      <c r="H48" s="36"/>
      <c r="I48" s="36"/>
      <c r="J48" s="36"/>
      <c r="K48" s="36">
        <v>1</v>
      </c>
      <c r="L48" s="36"/>
      <c r="M48" s="36"/>
      <c r="N48" s="36"/>
      <c r="O48" s="36">
        <v>1</v>
      </c>
      <c r="P48" s="36"/>
      <c r="Q48" s="36"/>
      <c r="R48" s="36">
        <v>1</v>
      </c>
      <c r="S48" s="36"/>
      <c r="T48" s="36">
        <v>1</v>
      </c>
      <c r="U48" s="36"/>
      <c r="V48" s="36"/>
      <c r="W48" s="36"/>
      <c r="X48" s="14"/>
      <c r="Y48" s="13"/>
      <c r="Z48" s="13"/>
      <c r="AA48" s="13"/>
      <c r="AB48" s="13"/>
      <c r="BS48" s="14"/>
      <c r="BT48" s="14"/>
      <c r="BU48" s="14"/>
      <c r="BV48" s="14"/>
    </row>
    <row r="49" spans="3:74">
      <c r="C49" s="116">
        <v>6</v>
      </c>
      <c r="D49" s="16" t="s">
        <v>120</v>
      </c>
      <c r="E49" s="20" t="s">
        <v>104</v>
      </c>
      <c r="F49" s="36">
        <v>0.5</v>
      </c>
      <c r="G49" s="36"/>
      <c r="H49" s="36"/>
      <c r="I49" s="36"/>
      <c r="J49" s="36"/>
      <c r="K49" s="36">
        <v>0.7</v>
      </c>
      <c r="L49" s="36"/>
      <c r="M49" s="36"/>
      <c r="N49" s="36"/>
      <c r="O49" s="36">
        <v>0.6</v>
      </c>
      <c r="P49" s="36"/>
      <c r="Q49" s="36"/>
      <c r="R49" s="36">
        <v>0.6</v>
      </c>
      <c r="S49" s="36"/>
      <c r="T49" s="36">
        <v>1</v>
      </c>
      <c r="U49" s="36"/>
      <c r="V49" s="36"/>
      <c r="W49" s="36"/>
      <c r="X49" s="14"/>
      <c r="Y49" s="13"/>
      <c r="Z49" s="13"/>
      <c r="AA49" s="13"/>
      <c r="AB49" s="13"/>
      <c r="BS49" s="14"/>
      <c r="BT49" s="14"/>
      <c r="BU49" s="14"/>
      <c r="BV49" s="14"/>
    </row>
    <row r="50" spans="3:74">
      <c r="C50" s="116">
        <v>7</v>
      </c>
      <c r="D50" s="16" t="s">
        <v>121</v>
      </c>
      <c r="E50" s="20" t="s">
        <v>106</v>
      </c>
      <c r="F50" s="36"/>
      <c r="G50" s="36"/>
      <c r="H50" s="36"/>
      <c r="I50" s="36"/>
      <c r="J50" s="36"/>
      <c r="K50" s="36">
        <v>0.7</v>
      </c>
      <c r="L50" s="36"/>
      <c r="M50" s="36"/>
      <c r="N50" s="36"/>
      <c r="O50" s="36">
        <v>0.4</v>
      </c>
      <c r="P50" s="36"/>
      <c r="Q50" s="36"/>
      <c r="R50" s="36">
        <v>0.5</v>
      </c>
      <c r="S50" s="36"/>
      <c r="T50" s="36" t="s">
        <v>122</v>
      </c>
      <c r="U50" s="36"/>
      <c r="V50" s="36"/>
      <c r="W50" s="36"/>
      <c r="X50" s="14"/>
      <c r="Y50" s="13"/>
      <c r="Z50" s="13"/>
      <c r="AA50" s="13"/>
      <c r="AB50" s="13"/>
      <c r="BS50" s="14"/>
      <c r="BT50" s="14"/>
      <c r="BU50" s="14"/>
      <c r="BV50" s="14"/>
    </row>
    <row r="51" spans="3:74">
      <c r="C51" s="116">
        <v>8</v>
      </c>
      <c r="D51" s="16" t="s">
        <v>123</v>
      </c>
      <c r="E51" s="20" t="s">
        <v>106</v>
      </c>
      <c r="F51" s="36"/>
      <c r="G51" s="36"/>
      <c r="H51" s="36"/>
      <c r="I51" s="36"/>
      <c r="J51" s="36"/>
      <c r="K51" s="36">
        <v>0.7</v>
      </c>
      <c r="L51" s="36"/>
      <c r="M51" s="36"/>
      <c r="N51" s="36"/>
      <c r="O51" s="36">
        <v>0.4</v>
      </c>
      <c r="P51" s="36"/>
      <c r="Q51" s="36"/>
      <c r="R51" s="36">
        <v>0.5</v>
      </c>
      <c r="S51" s="36"/>
      <c r="T51" s="36" t="s">
        <v>122</v>
      </c>
      <c r="U51" s="36"/>
      <c r="V51" s="36"/>
      <c r="W51" s="36"/>
      <c r="X51" s="14"/>
      <c r="Y51" s="13"/>
      <c r="Z51" s="13"/>
      <c r="AA51" s="13"/>
      <c r="AB51" s="13"/>
      <c r="BS51" s="14"/>
      <c r="BT51" s="14"/>
      <c r="BU51" s="14"/>
      <c r="BV51" s="14"/>
    </row>
    <row r="52" spans="3:74">
      <c r="C52" s="116">
        <v>9</v>
      </c>
      <c r="D52" s="16" t="s">
        <v>124</v>
      </c>
      <c r="E52" s="20" t="s">
        <v>104</v>
      </c>
      <c r="F52" s="36">
        <v>0.5</v>
      </c>
      <c r="G52" s="36"/>
      <c r="H52" s="36"/>
      <c r="I52" s="36"/>
      <c r="J52" s="36"/>
      <c r="K52" s="36">
        <v>1</v>
      </c>
      <c r="L52" s="36"/>
      <c r="M52" s="36"/>
      <c r="N52" s="36"/>
      <c r="O52" s="36">
        <v>0.4</v>
      </c>
      <c r="P52" s="36"/>
      <c r="Q52" s="36"/>
      <c r="R52" s="36">
        <v>0.6</v>
      </c>
      <c r="S52" s="36"/>
      <c r="T52" s="36">
        <v>1</v>
      </c>
      <c r="U52" s="36"/>
      <c r="V52" s="36"/>
      <c r="W52" s="36"/>
      <c r="X52" s="14"/>
      <c r="Y52" s="13"/>
      <c r="Z52" s="13"/>
      <c r="AA52" s="13"/>
      <c r="AB52" s="13"/>
      <c r="BS52" s="14"/>
      <c r="BT52" s="14"/>
      <c r="BU52" s="14"/>
      <c r="BV52" s="14"/>
    </row>
    <row r="53" spans="3:74">
      <c r="C53" s="116">
        <v>10</v>
      </c>
      <c r="D53" s="16" t="s">
        <v>125</v>
      </c>
      <c r="E53" s="20" t="s">
        <v>101</v>
      </c>
      <c r="F53" s="36">
        <v>1</v>
      </c>
      <c r="G53" s="36"/>
      <c r="H53" s="36"/>
      <c r="I53" s="36"/>
      <c r="J53" s="36"/>
      <c r="K53" s="36">
        <v>0.5</v>
      </c>
      <c r="L53" s="36"/>
      <c r="M53" s="36"/>
      <c r="N53" s="36"/>
      <c r="O53" s="36">
        <v>0.6</v>
      </c>
      <c r="P53" s="36"/>
      <c r="Q53" s="36"/>
      <c r="R53" s="36">
        <v>0.6</v>
      </c>
      <c r="S53" s="36"/>
      <c r="T53" s="36">
        <v>1</v>
      </c>
      <c r="U53" s="36"/>
      <c r="V53" s="36"/>
      <c r="W53" s="36"/>
      <c r="X53" s="14"/>
      <c r="Y53" s="13"/>
      <c r="Z53" s="13"/>
      <c r="AA53" s="13"/>
      <c r="AB53" s="13"/>
      <c r="BS53" s="14"/>
      <c r="BT53" s="14"/>
      <c r="BU53" s="14"/>
      <c r="BV53" s="14"/>
    </row>
    <row r="54" spans="3:74">
      <c r="C54" s="243" t="s">
        <v>7</v>
      </c>
      <c r="D54" s="30" t="s">
        <v>33</v>
      </c>
      <c r="E54" s="150"/>
      <c r="F54" s="40">
        <f t="shared" ref="F54" si="11">SUM(F44:F53)</f>
        <v>7</v>
      </c>
      <c r="G54" s="40">
        <f t="shared" ref="G54:H54" si="12">SUM(G44:G53)</f>
        <v>0</v>
      </c>
      <c r="H54" s="40">
        <f t="shared" si="12"/>
        <v>0</v>
      </c>
      <c r="I54" s="40">
        <f t="shared" ref="I54:J54" si="13">SUM(I44:I53)</f>
        <v>0</v>
      </c>
      <c r="J54" s="40">
        <f t="shared" si="13"/>
        <v>0</v>
      </c>
      <c r="K54" s="40">
        <f t="shared" ref="K54" si="14">SUM(K44:K53)</f>
        <v>8</v>
      </c>
      <c r="L54" s="40">
        <f t="shared" ref="L54:S54" si="15">SUM(L44:L53)</f>
        <v>0</v>
      </c>
      <c r="M54" s="40">
        <f t="shared" si="15"/>
        <v>0</v>
      </c>
      <c r="N54" s="40">
        <f t="shared" ref="N54:R54" si="16">SUM(N44:N53)</f>
        <v>0</v>
      </c>
      <c r="O54" s="40">
        <f t="shared" si="16"/>
        <v>6</v>
      </c>
      <c r="P54" s="40">
        <f t="shared" ref="P54:Q54" si="17">SUM(P44:P53)</f>
        <v>0</v>
      </c>
      <c r="Q54" s="40">
        <f t="shared" si="17"/>
        <v>0</v>
      </c>
      <c r="R54" s="40">
        <f t="shared" si="16"/>
        <v>6.1999999999999993</v>
      </c>
      <c r="S54" s="40">
        <f t="shared" si="15"/>
        <v>0</v>
      </c>
      <c r="T54" s="40">
        <f t="shared" ref="T54:U54" si="18">SUM(T44:T53)</f>
        <v>8</v>
      </c>
      <c r="U54" s="40">
        <f t="shared" si="18"/>
        <v>0</v>
      </c>
      <c r="V54" s="40">
        <f t="shared" ref="V54:W54" si="19">SUM(V44:V53)</f>
        <v>0</v>
      </c>
      <c r="W54" s="40">
        <f t="shared" si="19"/>
        <v>0</v>
      </c>
      <c r="X54" s="14"/>
      <c r="Y54" s="13"/>
      <c r="Z54" s="13"/>
      <c r="AA54" s="13"/>
      <c r="AB54" s="13"/>
      <c r="BS54" s="14"/>
      <c r="BT54" s="14"/>
      <c r="BU54" s="14"/>
      <c r="BV54" s="14"/>
    </row>
    <row r="55" spans="3:74">
      <c r="C55" s="244"/>
      <c r="D55" s="30" t="s">
        <v>32</v>
      </c>
      <c r="E55" s="150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14"/>
      <c r="Y55" s="13"/>
      <c r="Z55" s="13"/>
      <c r="AA55" s="13"/>
      <c r="AB55" s="13"/>
      <c r="BS55" s="14"/>
      <c r="BT55" s="14"/>
      <c r="BU55" s="14"/>
      <c r="BV55" s="14"/>
    </row>
    <row r="56" spans="3:74" ht="5.0999999999999996" customHeight="1">
      <c r="C56" s="114"/>
      <c r="D56" s="15"/>
      <c r="E56" s="19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14"/>
      <c r="Y56" s="13"/>
      <c r="Z56" s="13"/>
      <c r="AA56" s="13"/>
      <c r="AB56" s="13"/>
      <c r="BS56" s="14"/>
      <c r="BT56" s="14"/>
      <c r="BU56" s="14"/>
      <c r="BV56" s="14"/>
    </row>
    <row r="57" spans="3:74">
      <c r="C57" s="122" t="s">
        <v>126</v>
      </c>
      <c r="D57" s="31"/>
      <c r="E57" s="151"/>
      <c r="F57" s="88" t="s">
        <v>62</v>
      </c>
      <c r="G57" s="88" t="s">
        <v>63</v>
      </c>
      <c r="H57" s="88" t="s">
        <v>64</v>
      </c>
      <c r="I57" s="88" t="s">
        <v>65</v>
      </c>
      <c r="J57" s="88" t="s">
        <v>66</v>
      </c>
      <c r="K57" s="88" t="s">
        <v>67</v>
      </c>
      <c r="L57" s="88" t="s">
        <v>68</v>
      </c>
      <c r="M57" s="88" t="s">
        <v>69</v>
      </c>
      <c r="N57" s="88" t="s">
        <v>70</v>
      </c>
      <c r="O57" s="88" t="s">
        <v>71</v>
      </c>
      <c r="P57" s="88" t="s">
        <v>72</v>
      </c>
      <c r="Q57" s="88" t="s">
        <v>73</v>
      </c>
      <c r="R57" s="88" t="s">
        <v>74</v>
      </c>
      <c r="S57" s="88" t="s">
        <v>75</v>
      </c>
      <c r="T57" s="88" t="s">
        <v>76</v>
      </c>
      <c r="U57" s="88" t="s">
        <v>77</v>
      </c>
      <c r="V57" s="88" t="s">
        <v>78</v>
      </c>
      <c r="W57" s="88" t="s">
        <v>79</v>
      </c>
      <c r="X57" s="14"/>
      <c r="Y57" s="13"/>
      <c r="Z57" s="13"/>
      <c r="AA57" s="13"/>
      <c r="AB57" s="13"/>
      <c r="BS57" s="14"/>
      <c r="BT57" s="14"/>
      <c r="BU57" s="14"/>
      <c r="BV57" s="14"/>
    </row>
    <row r="58" spans="3:74">
      <c r="C58" s="116">
        <v>1</v>
      </c>
      <c r="D58" s="16" t="s">
        <v>127</v>
      </c>
      <c r="E58" s="20" t="s">
        <v>101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>
        <v>1</v>
      </c>
      <c r="U58" s="36"/>
      <c r="V58" s="36"/>
      <c r="W58" s="36"/>
      <c r="X58" s="14"/>
      <c r="Y58" s="13"/>
      <c r="Z58" s="13"/>
      <c r="AA58" s="13"/>
      <c r="AB58" s="13"/>
      <c r="BS58" s="14"/>
      <c r="BT58" s="14"/>
      <c r="BU58" s="14"/>
      <c r="BV58" s="14"/>
    </row>
    <row r="59" spans="3:74">
      <c r="C59" s="116">
        <v>2</v>
      </c>
      <c r="D59" s="16" t="s">
        <v>128</v>
      </c>
      <c r="E59" s="20" t="s">
        <v>101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>
        <v>1</v>
      </c>
      <c r="U59" s="36"/>
      <c r="V59" s="36"/>
      <c r="W59" s="36"/>
      <c r="X59" s="14"/>
      <c r="Y59" s="13"/>
      <c r="Z59" s="13"/>
      <c r="AA59" s="13"/>
      <c r="AB59" s="13"/>
      <c r="BS59" s="14"/>
      <c r="BT59" s="14"/>
      <c r="BU59" s="14"/>
      <c r="BV59" s="14"/>
    </row>
    <row r="60" spans="3:74">
      <c r="C60" s="116">
        <v>3</v>
      </c>
      <c r="D60" s="16" t="s">
        <v>129</v>
      </c>
      <c r="E60" s="20" t="s">
        <v>101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>
        <v>0.8</v>
      </c>
      <c r="U60" s="36"/>
      <c r="V60" s="36"/>
      <c r="W60" s="36"/>
      <c r="X60" s="14"/>
      <c r="Y60" s="13"/>
      <c r="Z60" s="13"/>
      <c r="AA60" s="13"/>
      <c r="AB60" s="13"/>
      <c r="BS60" s="14"/>
      <c r="BT60" s="14"/>
      <c r="BU60" s="14"/>
      <c r="BV60" s="14"/>
    </row>
    <row r="61" spans="3:74">
      <c r="C61" s="116">
        <v>4</v>
      </c>
      <c r="D61" s="16" t="s">
        <v>130</v>
      </c>
      <c r="E61" s="20" t="s">
        <v>101</v>
      </c>
      <c r="F61" s="36">
        <v>1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>
        <v>0.5</v>
      </c>
      <c r="U61" s="36"/>
      <c r="V61" s="36"/>
      <c r="W61" s="36"/>
      <c r="X61" s="14"/>
      <c r="Y61" s="13"/>
      <c r="Z61" s="13"/>
      <c r="AA61" s="13"/>
      <c r="AB61" s="13"/>
      <c r="BS61" s="14"/>
      <c r="BT61" s="14"/>
      <c r="BU61" s="14"/>
      <c r="BV61" s="14"/>
    </row>
    <row r="62" spans="3:74">
      <c r="C62" s="116">
        <v>5</v>
      </c>
      <c r="D62" s="16" t="s">
        <v>131</v>
      </c>
      <c r="E62" s="20" t="s">
        <v>101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>
        <v>1</v>
      </c>
      <c r="U62" s="36"/>
      <c r="V62" s="36"/>
      <c r="W62" s="36"/>
      <c r="X62" s="14"/>
      <c r="Y62" s="13"/>
      <c r="Z62" s="13"/>
      <c r="AA62" s="13"/>
      <c r="AB62" s="13"/>
      <c r="BS62" s="14"/>
      <c r="BT62" s="14"/>
      <c r="BU62" s="14"/>
      <c r="BV62" s="14"/>
    </row>
    <row r="63" spans="3:74">
      <c r="C63" s="116">
        <v>6</v>
      </c>
      <c r="D63" s="16" t="s">
        <v>132</v>
      </c>
      <c r="E63" s="20" t="s">
        <v>111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>
        <v>0.5</v>
      </c>
      <c r="U63" s="36"/>
      <c r="V63" s="36"/>
      <c r="W63" s="36"/>
      <c r="X63" s="14"/>
      <c r="Y63" s="13"/>
      <c r="Z63" s="13"/>
      <c r="AA63" s="13"/>
      <c r="AB63" s="13"/>
      <c r="BS63" s="14"/>
      <c r="BT63" s="14"/>
      <c r="BU63" s="14"/>
      <c r="BV63" s="14"/>
    </row>
    <row r="64" spans="3:74">
      <c r="C64" s="116">
        <v>7</v>
      </c>
      <c r="D64" s="16" t="s">
        <v>133</v>
      </c>
      <c r="E64" s="20" t="s">
        <v>106</v>
      </c>
      <c r="F64" s="36">
        <v>0.5</v>
      </c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>
        <v>0.5</v>
      </c>
      <c r="U64" s="36"/>
      <c r="V64" s="36"/>
      <c r="W64" s="36"/>
      <c r="X64" s="14"/>
      <c r="Y64" s="13"/>
      <c r="Z64" s="13"/>
      <c r="AA64" s="13"/>
      <c r="AB64" s="13"/>
      <c r="BS64" s="14"/>
      <c r="BT64" s="14"/>
      <c r="BU64" s="14"/>
      <c r="BV64" s="14"/>
    </row>
    <row r="65" spans="3:74">
      <c r="C65" s="116">
        <v>8</v>
      </c>
      <c r="D65" s="16" t="s">
        <v>134</v>
      </c>
      <c r="E65" s="20" t="s">
        <v>106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>
        <v>1</v>
      </c>
      <c r="U65" s="36"/>
      <c r="V65" s="36"/>
      <c r="W65" s="36"/>
      <c r="X65" s="14"/>
      <c r="Y65" s="13"/>
      <c r="Z65" s="13"/>
      <c r="AA65" s="13"/>
      <c r="AB65" s="13"/>
      <c r="BS65" s="14"/>
      <c r="BT65" s="14"/>
      <c r="BU65" s="14"/>
      <c r="BV65" s="14"/>
    </row>
    <row r="66" spans="3:74">
      <c r="C66" s="116">
        <v>9</v>
      </c>
      <c r="D66" s="118" t="s">
        <v>135</v>
      </c>
      <c r="E66" s="142" t="s">
        <v>104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>
        <v>0.8</v>
      </c>
      <c r="U66" s="36"/>
      <c r="V66" s="36"/>
      <c r="W66" s="36"/>
      <c r="X66" s="14"/>
      <c r="Y66" s="13"/>
      <c r="Z66" s="13"/>
      <c r="AA66" s="13"/>
      <c r="AB66" s="13"/>
      <c r="BS66" s="14"/>
      <c r="BT66" s="14"/>
      <c r="BU66" s="14"/>
      <c r="BV66" s="14"/>
    </row>
    <row r="67" spans="3:74">
      <c r="C67" s="116">
        <v>10</v>
      </c>
      <c r="D67" s="16" t="s">
        <v>136</v>
      </c>
      <c r="E67" s="20" t="s">
        <v>104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>
        <v>0.8</v>
      </c>
      <c r="U67" s="36"/>
      <c r="V67" s="36"/>
      <c r="W67" s="36"/>
      <c r="X67" s="14"/>
      <c r="Y67" s="13"/>
      <c r="Z67" s="13"/>
      <c r="AA67" s="13"/>
      <c r="AB67" s="13"/>
      <c r="BS67" s="14"/>
      <c r="BT67" s="14"/>
      <c r="BU67" s="14"/>
      <c r="BV67" s="14"/>
    </row>
    <row r="68" spans="3:74">
      <c r="C68" s="243" t="s">
        <v>8</v>
      </c>
      <c r="D68" s="32" t="s">
        <v>33</v>
      </c>
      <c r="E68" s="152"/>
      <c r="F68" s="41" t="s">
        <v>137</v>
      </c>
      <c r="G68" s="41">
        <f t="shared" ref="G68:H68" si="20">SUM(G58:G67)</f>
        <v>0</v>
      </c>
      <c r="H68" s="41">
        <f t="shared" si="20"/>
        <v>0</v>
      </c>
      <c r="I68" s="41">
        <f t="shared" ref="I68:J68" si="21">SUM(I58:I67)</f>
        <v>0</v>
      </c>
      <c r="J68" s="41">
        <f t="shared" si="21"/>
        <v>0</v>
      </c>
      <c r="K68" s="41">
        <f t="shared" ref="K68" si="22">SUM(K58:K67)</f>
        <v>0</v>
      </c>
      <c r="L68" s="41">
        <f t="shared" ref="L68:S68" si="23">SUM(L58:L67)</f>
        <v>0</v>
      </c>
      <c r="M68" s="41">
        <f t="shared" si="23"/>
        <v>0</v>
      </c>
      <c r="N68" s="41">
        <f t="shared" ref="N68:R68" si="24">SUM(N58:N67)</f>
        <v>0</v>
      </c>
      <c r="O68" s="41">
        <f t="shared" si="24"/>
        <v>0</v>
      </c>
      <c r="P68" s="41">
        <f t="shared" ref="P68:Q68" si="25">SUM(P58:P67)</f>
        <v>0</v>
      </c>
      <c r="Q68" s="41">
        <f t="shared" si="25"/>
        <v>0</v>
      </c>
      <c r="R68" s="41">
        <f t="shared" si="24"/>
        <v>0</v>
      </c>
      <c r="S68" s="41">
        <f t="shared" si="23"/>
        <v>0</v>
      </c>
      <c r="T68" s="41">
        <f t="shared" ref="T68:U68" si="26">SUM(T58:T67)</f>
        <v>7.8999999999999995</v>
      </c>
      <c r="U68" s="41">
        <f t="shared" si="26"/>
        <v>0</v>
      </c>
      <c r="V68" s="41">
        <f t="shared" ref="V68:W68" si="27">SUM(V58:V67)</f>
        <v>0</v>
      </c>
      <c r="W68" s="41">
        <f t="shared" si="27"/>
        <v>0</v>
      </c>
      <c r="X68" s="14"/>
      <c r="Y68" s="13"/>
      <c r="Z68" s="13"/>
      <c r="AA68" s="13"/>
      <c r="AB68" s="13"/>
      <c r="BS68" s="14"/>
      <c r="BT68" s="14"/>
      <c r="BU68" s="14"/>
      <c r="BV68" s="14"/>
    </row>
    <row r="69" spans="3:74">
      <c r="C69" s="244"/>
      <c r="D69" s="32" t="s">
        <v>32</v>
      </c>
      <c r="E69" s="152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14"/>
      <c r="Y69" s="13"/>
      <c r="Z69" s="13"/>
      <c r="AA69" s="13"/>
      <c r="AB69" s="13"/>
      <c r="BS69" s="14"/>
      <c r="BT69" s="14"/>
      <c r="BU69" s="14"/>
      <c r="BV69" s="14"/>
    </row>
    <row r="70" spans="3:74" ht="5.0999999999999996" customHeight="1">
      <c r="C70" s="123"/>
      <c r="D70" s="124"/>
      <c r="E70" s="153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14"/>
      <c r="Y70" s="13"/>
      <c r="Z70" s="13"/>
      <c r="AA70" s="13"/>
      <c r="AB70" s="13"/>
      <c r="BS70" s="14"/>
      <c r="BT70" s="14"/>
      <c r="BU70" s="14"/>
      <c r="BV70" s="14"/>
    </row>
    <row r="71" spans="3:74">
      <c r="C71" s="125" t="s">
        <v>138</v>
      </c>
      <c r="D71" s="65"/>
      <c r="E71" s="154"/>
      <c r="F71" s="89" t="s">
        <v>62</v>
      </c>
      <c r="G71" s="89" t="s">
        <v>63</v>
      </c>
      <c r="H71" s="89" t="s">
        <v>64</v>
      </c>
      <c r="I71" s="89" t="s">
        <v>65</v>
      </c>
      <c r="J71" s="89" t="s">
        <v>66</v>
      </c>
      <c r="K71" s="89" t="s">
        <v>67</v>
      </c>
      <c r="L71" s="89" t="s">
        <v>68</v>
      </c>
      <c r="M71" s="89" t="s">
        <v>69</v>
      </c>
      <c r="N71" s="89" t="s">
        <v>70</v>
      </c>
      <c r="O71" s="89" t="s">
        <v>71</v>
      </c>
      <c r="P71" s="89" t="s">
        <v>72</v>
      </c>
      <c r="Q71" s="89" t="s">
        <v>73</v>
      </c>
      <c r="R71" s="89" t="s">
        <v>74</v>
      </c>
      <c r="S71" s="89" t="s">
        <v>75</v>
      </c>
      <c r="T71" s="89" t="s">
        <v>76</v>
      </c>
      <c r="U71" s="89" t="s">
        <v>77</v>
      </c>
      <c r="V71" s="89" t="s">
        <v>78</v>
      </c>
      <c r="W71" s="89" t="s">
        <v>79</v>
      </c>
      <c r="X71" s="14"/>
      <c r="Y71" s="13"/>
      <c r="Z71" s="13"/>
      <c r="AA71" s="13"/>
      <c r="AB71" s="13"/>
      <c r="BS71" s="14"/>
      <c r="BT71" s="14"/>
      <c r="BU71" s="14"/>
      <c r="BV71" s="14"/>
    </row>
    <row r="72" spans="3:74">
      <c r="C72" s="116">
        <v>1</v>
      </c>
      <c r="D72" s="16" t="s">
        <v>139</v>
      </c>
      <c r="E72" s="145" t="s">
        <v>101</v>
      </c>
      <c r="F72" s="107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>
        <v>1.5</v>
      </c>
      <c r="U72" s="36"/>
      <c r="V72" s="36"/>
      <c r="W72" s="36"/>
      <c r="X72" s="14"/>
      <c r="Y72" s="13"/>
      <c r="Z72" s="13"/>
      <c r="AA72" s="13"/>
      <c r="AB72" s="13"/>
      <c r="BS72" s="14"/>
      <c r="BT72" s="14"/>
      <c r="BU72" s="14"/>
      <c r="BV72" s="14"/>
    </row>
    <row r="73" spans="3:74">
      <c r="C73" s="116">
        <v>2</v>
      </c>
      <c r="D73" s="16" t="s">
        <v>140</v>
      </c>
      <c r="E73" s="145" t="s">
        <v>101</v>
      </c>
      <c r="F73" s="107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>
        <v>2</v>
      </c>
      <c r="U73" s="36"/>
      <c r="V73" s="36"/>
      <c r="W73" s="36"/>
      <c r="X73" s="14"/>
      <c r="Y73" s="13"/>
      <c r="Z73" s="13"/>
      <c r="AA73" s="13"/>
      <c r="AB73" s="13"/>
      <c r="BS73" s="14"/>
      <c r="BT73" s="14"/>
      <c r="BU73" s="14"/>
      <c r="BV73" s="14"/>
    </row>
    <row r="74" spans="3:74">
      <c r="C74" s="116">
        <v>3</v>
      </c>
      <c r="D74" s="16" t="s">
        <v>141</v>
      </c>
      <c r="E74" s="145" t="s">
        <v>111</v>
      </c>
      <c r="F74" s="107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>
        <v>2</v>
      </c>
      <c r="U74" s="36"/>
      <c r="V74" s="36"/>
      <c r="W74" s="36"/>
      <c r="X74" s="14"/>
      <c r="Y74" s="13"/>
      <c r="Z74" s="13"/>
      <c r="AA74" s="13"/>
      <c r="AB74" s="13"/>
      <c r="BS74" s="14"/>
      <c r="BT74" s="14"/>
      <c r="BU74" s="14"/>
      <c r="BV74" s="14"/>
    </row>
    <row r="75" spans="3:74">
      <c r="C75" s="116">
        <v>4</v>
      </c>
      <c r="D75" s="16" t="s">
        <v>142</v>
      </c>
      <c r="E75" s="145" t="s">
        <v>104</v>
      </c>
      <c r="F75" s="107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>
        <v>1.7</v>
      </c>
      <c r="U75" s="36"/>
      <c r="V75" s="36"/>
      <c r="W75" s="36"/>
      <c r="X75" s="14"/>
      <c r="Y75" s="13"/>
      <c r="Z75" s="13"/>
      <c r="AA75" s="13"/>
      <c r="AB75" s="13"/>
      <c r="BS75" s="14"/>
      <c r="BT75" s="14"/>
      <c r="BU75" s="14"/>
      <c r="BV75" s="14"/>
    </row>
    <row r="76" spans="3:74">
      <c r="C76" s="116">
        <v>5</v>
      </c>
      <c r="D76" s="16" t="s">
        <v>143</v>
      </c>
      <c r="E76" s="145" t="s">
        <v>106</v>
      </c>
      <c r="F76" s="107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>
        <v>1.5</v>
      </c>
      <c r="U76" s="36"/>
      <c r="V76" s="36"/>
      <c r="W76" s="36"/>
      <c r="X76" s="14"/>
      <c r="Y76" s="13"/>
      <c r="Z76" s="13"/>
      <c r="AA76" s="13"/>
      <c r="AB76" s="13"/>
      <c r="BS76" s="14"/>
      <c r="BT76" s="14"/>
      <c r="BU76" s="14"/>
      <c r="BV76" s="14"/>
    </row>
    <row r="77" spans="3:74">
      <c r="C77" s="243" t="s">
        <v>9</v>
      </c>
      <c r="D77" s="62" t="s">
        <v>33</v>
      </c>
      <c r="E77" s="155"/>
      <c r="F77" s="63">
        <f t="shared" ref="F77" si="28">SUM(F72:F76)</f>
        <v>0</v>
      </c>
      <c r="G77" s="63">
        <f t="shared" ref="G77:H77" si="29">SUM(G72:G76)</f>
        <v>0</v>
      </c>
      <c r="H77" s="63">
        <f t="shared" si="29"/>
        <v>0</v>
      </c>
      <c r="I77" s="63">
        <f t="shared" ref="I77:J77" si="30">SUM(I72:I76)</f>
        <v>0</v>
      </c>
      <c r="J77" s="63">
        <f t="shared" si="30"/>
        <v>0</v>
      </c>
      <c r="K77" s="63">
        <f t="shared" ref="K77" si="31">SUM(K72:K76)</f>
        <v>0</v>
      </c>
      <c r="L77" s="63">
        <f t="shared" ref="L77:S77" si="32">SUM(L72:L76)</f>
        <v>0</v>
      </c>
      <c r="M77" s="63">
        <f t="shared" si="32"/>
        <v>0</v>
      </c>
      <c r="N77" s="63">
        <f t="shared" ref="N77:R77" si="33">SUM(N72:N76)</f>
        <v>0</v>
      </c>
      <c r="O77" s="63">
        <f t="shared" si="33"/>
        <v>0</v>
      </c>
      <c r="P77" s="63">
        <f t="shared" ref="P77:Q77" si="34">SUM(P72:P76)</f>
        <v>0</v>
      </c>
      <c r="Q77" s="63">
        <f t="shared" si="34"/>
        <v>0</v>
      </c>
      <c r="R77" s="63">
        <f t="shared" si="33"/>
        <v>0</v>
      </c>
      <c r="S77" s="63">
        <f t="shared" si="32"/>
        <v>0</v>
      </c>
      <c r="T77" s="63">
        <f t="shared" ref="T77:U77" si="35">SUM(T72:T76)</f>
        <v>8.6999999999999993</v>
      </c>
      <c r="U77" s="63">
        <f t="shared" si="35"/>
        <v>0</v>
      </c>
      <c r="V77" s="63">
        <f t="shared" ref="V77:W77" si="36">SUM(V72:V76)</f>
        <v>0</v>
      </c>
      <c r="W77" s="63">
        <f t="shared" si="36"/>
        <v>0</v>
      </c>
      <c r="X77" s="14"/>
      <c r="Y77" s="13"/>
      <c r="Z77" s="13"/>
      <c r="AA77" s="13"/>
      <c r="AB77" s="13"/>
      <c r="BS77" s="14"/>
      <c r="BT77" s="14"/>
      <c r="BU77" s="14"/>
      <c r="BV77" s="14"/>
    </row>
    <row r="78" spans="3:74">
      <c r="C78" s="244"/>
      <c r="D78" s="62" t="s">
        <v>32</v>
      </c>
      <c r="E78" s="155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14"/>
      <c r="Y78" s="13"/>
      <c r="Z78" s="13"/>
      <c r="AA78" s="13"/>
      <c r="AB78" s="13"/>
      <c r="BS78" s="14"/>
      <c r="BT78" s="14"/>
      <c r="BU78" s="14"/>
      <c r="BV78" s="14"/>
    </row>
    <row r="79" spans="3:74">
      <c r="C79" s="123"/>
      <c r="D79" s="124"/>
      <c r="E79" s="153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14"/>
      <c r="Y79" s="13"/>
      <c r="Z79" s="13"/>
      <c r="AA79" s="13"/>
      <c r="AB79" s="13"/>
      <c r="BS79" s="14"/>
      <c r="BT79" s="14"/>
      <c r="BU79" s="14"/>
      <c r="BV79" s="14"/>
    </row>
    <row r="80" spans="3:74">
      <c r="C80" s="125" t="s">
        <v>144</v>
      </c>
      <c r="D80" s="65"/>
      <c r="E80" s="154"/>
      <c r="F80" s="89" t="s">
        <v>62</v>
      </c>
      <c r="G80" s="89" t="s">
        <v>63</v>
      </c>
      <c r="H80" s="89" t="s">
        <v>64</v>
      </c>
      <c r="I80" s="89" t="s">
        <v>65</v>
      </c>
      <c r="J80" s="89" t="s">
        <v>66</v>
      </c>
      <c r="K80" s="89" t="s">
        <v>67</v>
      </c>
      <c r="L80" s="89" t="s">
        <v>68</v>
      </c>
      <c r="M80" s="89" t="s">
        <v>69</v>
      </c>
      <c r="N80" s="89" t="s">
        <v>70</v>
      </c>
      <c r="O80" s="89" t="s">
        <v>71</v>
      </c>
      <c r="P80" s="89" t="s">
        <v>72</v>
      </c>
      <c r="Q80" s="89" t="s">
        <v>73</v>
      </c>
      <c r="R80" s="89" t="s">
        <v>74</v>
      </c>
      <c r="S80" s="89" t="s">
        <v>75</v>
      </c>
      <c r="T80" s="89" t="s">
        <v>76</v>
      </c>
      <c r="U80" s="89" t="s">
        <v>77</v>
      </c>
      <c r="V80" s="89" t="s">
        <v>78</v>
      </c>
      <c r="W80" s="89" t="s">
        <v>79</v>
      </c>
      <c r="X80" s="14"/>
      <c r="Y80" s="13"/>
      <c r="Z80" s="13"/>
      <c r="AA80" s="13"/>
      <c r="AB80" s="13"/>
      <c r="BS80" s="14"/>
      <c r="BT80" s="14"/>
      <c r="BU80" s="14"/>
      <c r="BV80" s="14"/>
    </row>
    <row r="81" spans="3:74">
      <c r="C81" s="126" t="s">
        <v>145</v>
      </c>
      <c r="D81" s="127"/>
      <c r="E81" s="156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4"/>
      <c r="Y81" s="13"/>
      <c r="Z81" s="13"/>
      <c r="AA81" s="13"/>
      <c r="AB81" s="13"/>
      <c r="BS81" s="14"/>
      <c r="BT81" s="14"/>
      <c r="BU81" s="14"/>
      <c r="BV81" s="14"/>
    </row>
    <row r="82" spans="3:74">
      <c r="C82" s="129"/>
      <c r="D82" s="130" t="s">
        <v>146</v>
      </c>
      <c r="E82" s="157"/>
      <c r="F82" s="106">
        <f>Evaluation!$AC9/100</f>
        <v>0</v>
      </c>
      <c r="G82" s="106">
        <f>Evaluation!$AC12/100</f>
        <v>0</v>
      </c>
      <c r="H82" s="106">
        <f>Evaluation!$AC15/100</f>
        <v>0</v>
      </c>
      <c r="I82" s="106">
        <f>Evaluation!$AC18/100</f>
        <v>0</v>
      </c>
      <c r="J82" s="106">
        <f>Evaluation!$AC21/100</f>
        <v>0</v>
      </c>
      <c r="K82" s="106">
        <f>Evaluation!$AC24/100</f>
        <v>0</v>
      </c>
      <c r="L82" s="106">
        <f>Evaluation!$AC27/100</f>
        <v>0.16000000000000003</v>
      </c>
      <c r="M82" s="106">
        <f>Evaluation!$AC30/100</f>
        <v>0</v>
      </c>
      <c r="N82" s="106">
        <f>Evaluation!$AC33/100</f>
        <v>0</v>
      </c>
      <c r="O82" s="106">
        <f>Evaluation!$AC36/100</f>
        <v>0</v>
      </c>
      <c r="P82" s="106">
        <f>Evaluation!$AC39/100</f>
        <v>0.16000000000000003</v>
      </c>
      <c r="Q82" s="106">
        <f>Evaluation!$AC42/100</f>
        <v>0</v>
      </c>
      <c r="R82" s="106">
        <f>Evaluation!$AC45/100</f>
        <v>0</v>
      </c>
      <c r="S82" s="106">
        <f>Evaluation!$AC48/100</f>
        <v>0</v>
      </c>
      <c r="T82" s="106">
        <f>Evaluation!$AC51/100</f>
        <v>0</v>
      </c>
      <c r="U82" s="106">
        <f>Evaluation!$AC54/100</f>
        <v>0</v>
      </c>
      <c r="V82" s="106">
        <f>Evaluation!$AC57/100</f>
        <v>0</v>
      </c>
      <c r="W82" s="106">
        <f>Evaluation!$AC60/100</f>
        <v>0</v>
      </c>
      <c r="X82" s="14"/>
      <c r="Y82" s="13"/>
      <c r="Z82" s="13"/>
      <c r="AA82" s="13"/>
      <c r="AB82" s="13"/>
      <c r="BS82" s="14"/>
      <c r="BT82" s="14"/>
      <c r="BU82" s="14"/>
      <c r="BV82" s="14"/>
    </row>
    <row r="83" spans="3:74">
      <c r="C83" s="129"/>
      <c r="D83" s="130" t="s">
        <v>147</v>
      </c>
      <c r="E83" s="157"/>
      <c r="F83" s="106" t="e">
        <f>Evaluation!$AC10/100</f>
        <v>#VALUE!</v>
      </c>
      <c r="G83" s="106">
        <f>Evaluation!$AC13/100</f>
        <v>0</v>
      </c>
      <c r="H83" s="106">
        <f>Evaluation!$AC16/100</f>
        <v>0.13</v>
      </c>
      <c r="I83" s="106">
        <f>Evaluation!$AC19/100</f>
        <v>0.16</v>
      </c>
      <c r="J83" s="106">
        <f>Evaluation!$AC22/100</f>
        <v>0</v>
      </c>
      <c r="K83" s="106">
        <f>Evaluation!$AC25/100</f>
        <v>0.52</v>
      </c>
      <c r="L83" s="106">
        <f>Evaluation!$AC28/100</f>
        <v>0.12000000000000002</v>
      </c>
      <c r="M83" s="106">
        <f>Evaluation!$AC31/100</f>
        <v>0</v>
      </c>
      <c r="N83" s="106">
        <f>Evaluation!$AC34/100</f>
        <v>0.23799999999999996</v>
      </c>
      <c r="O83" s="106">
        <f>Evaluation!$AC37/100</f>
        <v>0.40600000000000008</v>
      </c>
      <c r="P83" s="106">
        <f>Evaluation!$AC40/100</f>
        <v>0.12000000000000002</v>
      </c>
      <c r="Q83" s="106">
        <f>Evaluation!$AC43/100</f>
        <v>0.14000000000000001</v>
      </c>
      <c r="R83" s="106">
        <f>Evaluation!$AC46/100</f>
        <v>0.503</v>
      </c>
      <c r="S83" s="106">
        <f>Evaluation!$AC49/100</f>
        <v>0.26200000000000001</v>
      </c>
      <c r="T83" s="106">
        <f>Evaluation!$AC52/100</f>
        <v>0.80549999999999999</v>
      </c>
      <c r="U83" s="106">
        <f>Evaluation!$AC55/100</f>
        <v>0</v>
      </c>
      <c r="V83" s="106">
        <f>Evaluation!$AC58/100</f>
        <v>0</v>
      </c>
      <c r="W83" s="106">
        <f>Evaluation!$AC61/100</f>
        <v>0</v>
      </c>
      <c r="X83" s="14"/>
      <c r="Y83" s="13"/>
      <c r="Z83" s="13"/>
      <c r="AA83" s="13"/>
      <c r="AB83" s="13"/>
      <c r="BS83" s="14"/>
      <c r="BT83" s="14"/>
      <c r="BU83" s="14"/>
      <c r="BV83" s="14"/>
    </row>
    <row r="84" spans="3:74">
      <c r="C84" s="129"/>
      <c r="D84" s="130" t="s">
        <v>148</v>
      </c>
      <c r="E84" s="157"/>
      <c r="F84" s="106" cm="1">
        <f t="array" ref="F84:F85">Evaluation!$T9:$T10/100</f>
        <v>0</v>
      </c>
      <c r="G84" s="106" cm="1">
        <f t="array" ref="G84:G85">Evaluation!$T12:$T13/100</f>
        <v>0</v>
      </c>
      <c r="H84" s="106" cm="1">
        <f t="array" ref="H84:H85">Evaluation!$T15:$T16/100</f>
        <v>0</v>
      </c>
      <c r="I84" s="106" cm="1">
        <f t="array" ref="I84:I85">Evaluation!$T18:$T19/100</f>
        <v>0</v>
      </c>
      <c r="J84" s="106" cm="1">
        <f t="array" ref="J84:J85">Evaluation!$T21:$T22/100</f>
        <v>0</v>
      </c>
      <c r="K84" s="106" cm="1">
        <f t="array" ref="K84:K85">Evaluation!$T24:$T25/100</f>
        <v>0</v>
      </c>
      <c r="L84" s="106" cm="1">
        <f t="array" ref="L84:L85">Evaluation!$T27:$T28/100</f>
        <v>0</v>
      </c>
      <c r="M84" s="106" cm="1">
        <f t="array" ref="M84:M85">Evaluation!$T30:$T31/100</f>
        <v>0</v>
      </c>
      <c r="N84" s="106" cm="1">
        <f t="array" ref="N84:N85">Evaluation!$T33:$T34/100</f>
        <v>0</v>
      </c>
      <c r="O84" s="106" cm="1">
        <f t="array" ref="O84:O85">Evaluation!$T36:$T37/100</f>
        <v>0</v>
      </c>
      <c r="P84" s="106" cm="1">
        <f t="array" ref="P84:P85">Evaluation!$T39:$T40/100</f>
        <v>0</v>
      </c>
      <c r="Q84" s="106" cm="1">
        <f t="array" ref="Q84:Q85">Evaluation!$T42:$T43/100</f>
        <v>0</v>
      </c>
      <c r="R84" s="106" cm="1">
        <f t="array" ref="R84:R85">Evaluation!$T45:$T46/100</f>
        <v>0</v>
      </c>
      <c r="S84" s="106" cm="1">
        <f t="array" ref="S84:S85">Evaluation!$T48:$T49/100</f>
        <v>0</v>
      </c>
      <c r="T84" s="106" cm="1">
        <f t="array" ref="T84:T85">Evaluation!$T51:$T52/100</f>
        <v>0</v>
      </c>
      <c r="U84" s="106" cm="1">
        <f t="array" ref="U84:U85">Evaluation!$T54:$T55/100</f>
        <v>0</v>
      </c>
      <c r="V84" s="106" cm="1">
        <f t="array" ref="V84:V85">Evaluation!$T57:$T58/100</f>
        <v>0</v>
      </c>
      <c r="W84" s="106" cm="1">
        <f t="array" ref="W84:W85">Evaluation!$T60:$T61/100</f>
        <v>0</v>
      </c>
      <c r="X84" s="14"/>
      <c r="Y84" s="13"/>
      <c r="Z84" s="13"/>
      <c r="AA84" s="13"/>
      <c r="AB84" s="13"/>
      <c r="BS84" s="14"/>
      <c r="BT84" s="14"/>
      <c r="BU84" s="14"/>
      <c r="BV84" s="14"/>
    </row>
    <row r="85" spans="3:74" hidden="1">
      <c r="C85" s="129"/>
      <c r="D85" s="130"/>
      <c r="E85" s="157"/>
      <c r="F85" s="106">
        <v>0</v>
      </c>
      <c r="G85" s="106">
        <v>0</v>
      </c>
      <c r="H85" s="106">
        <v>0</v>
      </c>
      <c r="I85" s="106">
        <v>0</v>
      </c>
      <c r="J85" s="106">
        <v>0</v>
      </c>
      <c r="K85" s="106">
        <v>0</v>
      </c>
      <c r="L85" s="106">
        <v>0</v>
      </c>
      <c r="M85" s="106">
        <v>0</v>
      </c>
      <c r="N85" s="106">
        <v>0</v>
      </c>
      <c r="O85" s="106">
        <v>0</v>
      </c>
      <c r="P85" s="106">
        <v>0</v>
      </c>
      <c r="Q85" s="106">
        <v>0</v>
      </c>
      <c r="R85" s="106">
        <v>0</v>
      </c>
      <c r="S85" s="106">
        <v>0</v>
      </c>
      <c r="T85" s="106">
        <v>0</v>
      </c>
      <c r="U85" s="106">
        <v>0</v>
      </c>
      <c r="V85" s="106">
        <v>0</v>
      </c>
      <c r="W85" s="106">
        <v>0</v>
      </c>
      <c r="X85" s="14"/>
      <c r="Y85" s="13"/>
      <c r="Z85" s="13"/>
      <c r="AA85" s="13"/>
      <c r="AB85" s="13"/>
      <c r="BS85" s="14"/>
      <c r="BT85" s="14"/>
      <c r="BU85" s="14"/>
      <c r="BV85" s="14"/>
    </row>
    <row r="86" spans="3:74">
      <c r="C86" s="129"/>
      <c r="D86" s="130" t="s">
        <v>144</v>
      </c>
      <c r="E86" s="157"/>
      <c r="F86" s="106" t="e" cm="1">
        <f t="array" ref="F86:F87">Evaluation!$AE9:$AE10/100</f>
        <v>#VALUE!</v>
      </c>
      <c r="G86" s="106" cm="1">
        <f t="array" ref="G86:G87">Evaluation!$AE12:$AE13/100</f>
        <v>0</v>
      </c>
      <c r="H86" s="106" cm="1">
        <f t="array" ref="H86:H87">Evaluation!$AE15:$AE16/100</f>
        <v>9.7500000000000003E-2</v>
      </c>
      <c r="I86" s="106" cm="1">
        <f t="array" ref="I86:I87">Evaluation!$AE18:$AE19/100</f>
        <v>0.12</v>
      </c>
      <c r="J86" s="106" cm="1">
        <f t="array" ref="J86:J87">Evaluation!$AE21:$AE22/100</f>
        <v>0</v>
      </c>
      <c r="K86" s="106" cm="1">
        <f t="array" ref="K86:K87">Evaluation!$AE24:$AE25/100</f>
        <v>0.39</v>
      </c>
      <c r="L86" s="106" cm="1">
        <f t="array" ref="L86:L87">Evaluation!$AE27:$AE28/100</f>
        <v>0.13000000000000003</v>
      </c>
      <c r="M86" s="106" cm="1">
        <f t="array" ref="M86:M87">Evaluation!$AE30:$AE31/100</f>
        <v>0</v>
      </c>
      <c r="N86" s="106" cm="1">
        <f t="array" ref="N86:N87">Evaluation!$AE33:$AE34/100</f>
        <v>0.17849999999999999</v>
      </c>
      <c r="O86" s="106" cm="1">
        <f t="array" ref="O86:O87">Evaluation!$AE36:$AE37/100</f>
        <v>0.30450000000000005</v>
      </c>
      <c r="P86" s="106" cm="1">
        <f t="array" ref="P86:P87">Evaluation!$AE39:$AE40/100</f>
        <v>0.13000000000000003</v>
      </c>
      <c r="Q86" s="106" cm="1">
        <f t="array" ref="Q86:Q87">Evaluation!$AE42:$AE43/100</f>
        <v>0.10500000000000002</v>
      </c>
      <c r="R86" s="106" cm="1">
        <f t="array" ref="R86:R87">Evaluation!$AE45:$AE46/100</f>
        <v>0.37725000000000003</v>
      </c>
      <c r="S86" s="106" cm="1">
        <f t="array" ref="S86:S87">Evaluation!$AE48:$AE49/100</f>
        <v>0.19650000000000001</v>
      </c>
      <c r="T86" s="106" cm="1">
        <f t="array" ref="T86:T87">Evaluation!$AE51:$AE52/100</f>
        <v>0.60412499999999991</v>
      </c>
      <c r="U86" s="106" cm="1">
        <f t="array" ref="U86:U87">Evaluation!$AE54:$AE55/100</f>
        <v>0</v>
      </c>
      <c r="V86" s="106" cm="1">
        <f t="array" ref="V86:V87">Evaluation!$AE57:$AE58/100</f>
        <v>0</v>
      </c>
      <c r="W86" s="106" cm="1">
        <f t="array" ref="W86:W87">Evaluation!$AE60:$AE61/100</f>
        <v>0</v>
      </c>
      <c r="X86" s="14"/>
      <c r="Y86" s="13"/>
      <c r="Z86" s="13"/>
      <c r="AA86" s="13"/>
      <c r="AB86" s="13"/>
      <c r="BS86" s="14"/>
      <c r="BT86" s="14"/>
      <c r="BU86" s="14"/>
      <c r="BV86" s="14"/>
    </row>
    <row r="87" spans="3:74" hidden="1">
      <c r="C87" s="129"/>
      <c r="D87" s="130"/>
      <c r="E87" s="157"/>
      <c r="F87" s="106">
        <v>0</v>
      </c>
      <c r="G87" s="105">
        <v>0</v>
      </c>
      <c r="H87" s="105">
        <v>0</v>
      </c>
      <c r="I87" s="105">
        <v>0</v>
      </c>
      <c r="J87" s="105">
        <v>0</v>
      </c>
      <c r="K87" s="105">
        <v>0</v>
      </c>
      <c r="L87" s="105">
        <v>0</v>
      </c>
      <c r="M87" s="105">
        <v>0</v>
      </c>
      <c r="N87" s="105">
        <v>0</v>
      </c>
      <c r="O87" s="105">
        <v>0</v>
      </c>
      <c r="P87" s="105">
        <v>0</v>
      </c>
      <c r="Q87" s="105">
        <v>0</v>
      </c>
      <c r="R87" s="105">
        <v>0</v>
      </c>
      <c r="S87" s="105">
        <v>0</v>
      </c>
      <c r="T87" s="105">
        <v>0</v>
      </c>
      <c r="U87" s="105">
        <v>0</v>
      </c>
      <c r="V87" s="105">
        <v>0</v>
      </c>
      <c r="W87" s="105">
        <v>0</v>
      </c>
      <c r="X87" s="14"/>
      <c r="Y87" s="13"/>
      <c r="Z87" s="13"/>
      <c r="AA87" s="13"/>
      <c r="AB87" s="13"/>
      <c r="BS87" s="14"/>
      <c r="BT87" s="14"/>
      <c r="BU87" s="14"/>
      <c r="BV87" s="14"/>
    </row>
    <row r="88" spans="3:74">
      <c r="C88" s="123"/>
      <c r="D88" s="124"/>
      <c r="E88" s="153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4"/>
      <c r="Y88" s="13"/>
      <c r="Z88" s="13"/>
      <c r="AA88" s="13"/>
      <c r="AB88" s="13"/>
      <c r="BS88" s="14"/>
      <c r="BT88" s="14"/>
      <c r="BU88" s="14"/>
      <c r="BV88" s="14"/>
    </row>
    <row r="89" spans="3:74" ht="15" thickBot="1">
      <c r="C89" s="132"/>
      <c r="D89" s="45" t="s">
        <v>149</v>
      </c>
      <c r="E89" s="44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14"/>
      <c r="Y89" s="13"/>
      <c r="Z89" s="13"/>
      <c r="AA89" s="13"/>
      <c r="AB89" s="13"/>
      <c r="BS89" s="14"/>
      <c r="BT89" s="14"/>
      <c r="BU89" s="14"/>
      <c r="BV89" s="14"/>
    </row>
    <row r="90" spans="3:74">
      <c r="C90" s="123">
        <v>1</v>
      </c>
      <c r="D90" s="124" t="s">
        <v>150</v>
      </c>
      <c r="E90" s="153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4"/>
      <c r="Y90" s="13"/>
      <c r="Z90" s="13"/>
      <c r="AA90" s="13"/>
      <c r="AB90" s="13"/>
      <c r="BS90" s="14"/>
      <c r="BT90" s="14"/>
      <c r="BU90" s="14"/>
      <c r="BV90" s="14"/>
    </row>
    <row r="91" spans="3:74">
      <c r="C91" s="123">
        <v>2</v>
      </c>
      <c r="D91" s="124" t="s">
        <v>151</v>
      </c>
      <c r="E91" s="153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4"/>
      <c r="Y91" s="13"/>
      <c r="Z91" s="13"/>
      <c r="AA91" s="13"/>
      <c r="AB91" s="13"/>
      <c r="BS91" s="14"/>
      <c r="BT91" s="14"/>
      <c r="BU91" s="14"/>
      <c r="BV91" s="14"/>
    </row>
    <row r="92" spans="3:74">
      <c r="C92" s="123">
        <v>3</v>
      </c>
      <c r="D92" s="124" t="s">
        <v>152</v>
      </c>
      <c r="E92" s="153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4"/>
      <c r="Y92" s="13"/>
      <c r="Z92" s="13"/>
      <c r="AA92" s="13"/>
      <c r="AB92" s="13"/>
      <c r="BS92" s="14"/>
      <c r="BT92" s="14"/>
      <c r="BU92" s="14"/>
      <c r="BV92" s="14"/>
    </row>
    <row r="93" spans="3:74">
      <c r="C93" s="123">
        <v>4</v>
      </c>
      <c r="D93" s="124" t="s">
        <v>153</v>
      </c>
      <c r="E93" s="153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4"/>
      <c r="Y93" s="13"/>
      <c r="Z93" s="13"/>
      <c r="AA93" s="13"/>
      <c r="AB93" s="13"/>
      <c r="BS93" s="14"/>
      <c r="BT93" s="14"/>
      <c r="BU93" s="14"/>
      <c r="BV93" s="14"/>
    </row>
    <row r="94" spans="3:74">
      <c r="C94" s="123">
        <v>5</v>
      </c>
      <c r="D94" s="124" t="s">
        <v>154</v>
      </c>
      <c r="E94" s="153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4"/>
      <c r="Y94" s="13"/>
      <c r="Z94" s="13"/>
      <c r="AA94" s="13"/>
      <c r="AB94" s="13"/>
      <c r="BS94" s="14"/>
      <c r="BT94" s="14"/>
      <c r="BU94" s="14"/>
      <c r="BV94" s="14"/>
    </row>
    <row r="95" spans="3:74" ht="15" thickBot="1">
      <c r="C95" s="133">
        <v>6</v>
      </c>
      <c r="D95" s="48" t="s">
        <v>155</v>
      </c>
      <c r="E95" s="47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14"/>
      <c r="Y95" s="13"/>
      <c r="Z95" s="13"/>
      <c r="AA95" s="13"/>
      <c r="AB95" s="13"/>
      <c r="BS95" s="14"/>
      <c r="BT95" s="14"/>
      <c r="BU95" s="14"/>
      <c r="BV95" s="14"/>
    </row>
    <row r="96" spans="3:74" ht="15" thickBot="1">
      <c r="C96" s="134"/>
      <c r="D96" s="135" t="s">
        <v>156</v>
      </c>
      <c r="E96" s="158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4"/>
      <c r="Y96" s="13"/>
      <c r="Z96" s="13"/>
      <c r="AA96" s="13"/>
      <c r="AB96" s="13"/>
      <c r="BS96" s="14"/>
      <c r="BT96" s="14"/>
      <c r="BU96" s="14"/>
      <c r="BV96" s="14"/>
    </row>
    <row r="97" spans="3:74">
      <c r="F97" s="42"/>
      <c r="G97" s="42"/>
      <c r="H97" s="42"/>
      <c r="I97" s="42"/>
      <c r="X97" s="14"/>
      <c r="Y97" s="13"/>
      <c r="Z97" s="13"/>
      <c r="AA97" s="13"/>
      <c r="AB97" s="13"/>
      <c r="BS97" s="14"/>
      <c r="BT97" s="14"/>
      <c r="BU97" s="14"/>
      <c r="BV97" s="14"/>
    </row>
    <row r="98" spans="3:74" s="13" customFormat="1">
      <c r="C98" s="17"/>
      <c r="E98" s="17"/>
      <c r="F98" s="137"/>
      <c r="G98" s="137"/>
      <c r="H98" s="137"/>
      <c r="I98" s="137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3:74" s="13" customFormat="1">
      <c r="C99" s="17"/>
      <c r="E99" s="17"/>
      <c r="F99" s="137"/>
      <c r="G99" s="137"/>
      <c r="H99" s="137"/>
      <c r="I99" s="137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3:74" s="13" customFormat="1">
      <c r="C100" s="17"/>
      <c r="E100" s="17"/>
      <c r="F100" s="137"/>
      <c r="G100" s="137"/>
      <c r="H100" s="137"/>
      <c r="I100" s="137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3:74" s="13" customFormat="1">
      <c r="C101" s="17"/>
      <c r="E101" s="17"/>
      <c r="F101" s="137"/>
      <c r="G101" s="137"/>
      <c r="H101" s="137"/>
      <c r="I101" s="137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3:74" s="13" customFormat="1">
      <c r="C102" s="17"/>
      <c r="E102" s="17"/>
      <c r="F102" s="137"/>
      <c r="G102" s="137"/>
      <c r="H102" s="137"/>
      <c r="I102" s="137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3:74" s="13" customFormat="1">
      <c r="C103" s="17"/>
      <c r="E103" s="17"/>
      <c r="F103" s="137"/>
      <c r="G103" s="137"/>
      <c r="H103" s="137"/>
      <c r="I103" s="137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3:74" s="13" customFormat="1">
      <c r="C104" s="17"/>
      <c r="E104" s="17"/>
      <c r="F104" s="137"/>
      <c r="G104" s="137"/>
      <c r="H104" s="137"/>
      <c r="I104" s="137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3:74" s="13" customFormat="1">
      <c r="C105" s="17"/>
      <c r="E105" s="17"/>
      <c r="F105" s="137"/>
      <c r="G105" s="137"/>
      <c r="H105" s="137"/>
      <c r="I105" s="137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3:74" s="13" customFormat="1">
      <c r="C106" s="17"/>
      <c r="E106" s="17"/>
      <c r="F106" s="137"/>
      <c r="G106" s="137"/>
      <c r="H106" s="137"/>
      <c r="I106" s="137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3:74" s="13" customFormat="1">
      <c r="C107" s="17"/>
      <c r="E107" s="17"/>
      <c r="F107" s="137"/>
      <c r="G107" s="137"/>
      <c r="H107" s="137"/>
      <c r="I107" s="137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3:74" s="13" customFormat="1">
      <c r="C108" s="17"/>
      <c r="E108" s="17"/>
      <c r="F108" s="137"/>
      <c r="G108" s="137"/>
      <c r="H108" s="137"/>
      <c r="I108" s="137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3:74" s="13" customFormat="1">
      <c r="C109" s="17"/>
      <c r="E109" s="17"/>
      <c r="F109" s="137"/>
      <c r="G109" s="137"/>
      <c r="H109" s="137"/>
      <c r="I109" s="137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3:74" s="13" customFormat="1">
      <c r="C110" s="17"/>
      <c r="E110" s="17"/>
      <c r="F110" s="137"/>
      <c r="G110" s="137"/>
      <c r="H110" s="137"/>
      <c r="I110" s="137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3:74" s="13" customFormat="1">
      <c r="C111" s="17"/>
      <c r="E111" s="17"/>
      <c r="F111" s="137"/>
      <c r="G111" s="137"/>
      <c r="H111" s="137"/>
      <c r="I111" s="137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3:74" s="13" customFormat="1">
      <c r="C112" s="17"/>
      <c r="E112" s="17"/>
      <c r="F112" s="137"/>
      <c r="G112" s="137"/>
      <c r="H112" s="137"/>
      <c r="I112" s="137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3:27" s="13" customFormat="1">
      <c r="C113" s="17"/>
      <c r="E113" s="17"/>
      <c r="F113" s="137"/>
      <c r="G113" s="137"/>
      <c r="H113" s="137"/>
      <c r="I113" s="137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3:27" s="13" customFormat="1">
      <c r="C114" s="17"/>
      <c r="E114" s="17"/>
      <c r="F114" s="137"/>
      <c r="G114" s="137"/>
      <c r="H114" s="137"/>
      <c r="I114" s="137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3:27" s="13" customFormat="1">
      <c r="C115" s="17"/>
      <c r="E115" s="17"/>
      <c r="F115" s="137"/>
      <c r="G115" s="137"/>
      <c r="H115" s="137"/>
      <c r="I115" s="137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3:27" s="13" customFormat="1">
      <c r="C116" s="17"/>
      <c r="E116" s="17"/>
      <c r="F116" s="137"/>
      <c r="G116" s="137"/>
      <c r="H116" s="137"/>
      <c r="I116" s="137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3:27" s="13" customFormat="1">
      <c r="C117" s="17"/>
      <c r="E117" s="17"/>
      <c r="F117" s="137"/>
      <c r="G117" s="137"/>
      <c r="H117" s="137"/>
      <c r="I117" s="137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3:27" s="13" customFormat="1">
      <c r="C118" s="17"/>
      <c r="E118" s="17"/>
      <c r="F118" s="137"/>
      <c r="G118" s="137"/>
      <c r="H118" s="137"/>
      <c r="I118" s="137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3:27" s="13" customFormat="1">
      <c r="C119" s="17"/>
      <c r="E119" s="17"/>
      <c r="F119" s="137"/>
      <c r="G119" s="137"/>
      <c r="H119" s="137"/>
      <c r="I119" s="137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3:27" s="13" customFormat="1">
      <c r="C120" s="17"/>
      <c r="E120" s="17"/>
      <c r="F120" s="137"/>
      <c r="G120" s="137"/>
      <c r="H120" s="137"/>
      <c r="I120" s="137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3:27" s="13" customFormat="1">
      <c r="C121" s="17"/>
      <c r="E121" s="17"/>
      <c r="F121" s="137"/>
      <c r="G121" s="137"/>
      <c r="H121" s="137"/>
      <c r="I121" s="137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3:27" s="13" customFormat="1">
      <c r="C122" s="17"/>
      <c r="E122" s="17"/>
      <c r="F122" s="137"/>
      <c r="G122" s="137"/>
      <c r="H122" s="137"/>
      <c r="I122" s="137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3:27" s="13" customFormat="1">
      <c r="C123" s="17"/>
      <c r="E123" s="17"/>
      <c r="F123" s="137"/>
      <c r="G123" s="137"/>
      <c r="H123" s="137"/>
      <c r="I123" s="137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3:27" s="13" customFormat="1">
      <c r="C124" s="17"/>
      <c r="E124" s="17"/>
      <c r="F124" s="137"/>
      <c r="G124" s="137"/>
      <c r="H124" s="137"/>
      <c r="I124" s="137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3:27" s="13" customFormat="1">
      <c r="C125" s="17"/>
      <c r="E125" s="17"/>
      <c r="F125" s="137"/>
      <c r="G125" s="137"/>
      <c r="H125" s="137"/>
      <c r="I125" s="137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3:27" s="13" customFormat="1">
      <c r="C126" s="17"/>
      <c r="E126" s="17"/>
      <c r="F126" s="137"/>
      <c r="G126" s="137"/>
      <c r="H126" s="137"/>
      <c r="I126" s="137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3:27" s="13" customFormat="1">
      <c r="C127" s="17"/>
      <c r="E127" s="17"/>
      <c r="F127" s="137"/>
      <c r="G127" s="137"/>
      <c r="H127" s="137"/>
      <c r="I127" s="137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3:27" s="13" customFormat="1">
      <c r="C128" s="17"/>
      <c r="E128" s="17"/>
      <c r="F128" s="137"/>
      <c r="G128" s="137"/>
      <c r="H128" s="137"/>
      <c r="I128" s="137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3:27" s="13" customFormat="1">
      <c r="C129" s="17"/>
      <c r="E129" s="17"/>
      <c r="F129" s="137"/>
      <c r="G129" s="137"/>
      <c r="H129" s="137"/>
      <c r="I129" s="137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3:27" s="13" customFormat="1">
      <c r="C130" s="17"/>
      <c r="E130" s="17"/>
      <c r="F130" s="137"/>
      <c r="G130" s="137"/>
      <c r="H130" s="137"/>
      <c r="I130" s="137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3:27" s="13" customFormat="1">
      <c r="C131" s="17"/>
      <c r="E131" s="17"/>
      <c r="F131" s="137"/>
      <c r="G131" s="137"/>
      <c r="H131" s="137"/>
      <c r="I131" s="137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3:27" s="13" customFormat="1">
      <c r="C132" s="17"/>
      <c r="E132" s="17"/>
      <c r="F132" s="137"/>
      <c r="G132" s="137"/>
      <c r="H132" s="137"/>
      <c r="I132" s="137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3:27" s="13" customFormat="1">
      <c r="C133" s="17"/>
      <c r="E133" s="17"/>
      <c r="F133" s="137"/>
      <c r="G133" s="137"/>
      <c r="H133" s="137"/>
      <c r="I133" s="137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3:27" s="13" customFormat="1">
      <c r="C134" s="17"/>
      <c r="E134" s="17"/>
      <c r="F134" s="137"/>
      <c r="G134" s="137"/>
      <c r="H134" s="137"/>
      <c r="I134" s="137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3:27" s="13" customFormat="1">
      <c r="C135" s="17"/>
      <c r="E135" s="17"/>
      <c r="F135" s="137"/>
      <c r="G135" s="137"/>
      <c r="H135" s="137"/>
      <c r="I135" s="137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3:27" s="13" customFormat="1">
      <c r="C136" s="17"/>
      <c r="E136" s="17"/>
      <c r="F136" s="137"/>
      <c r="G136" s="137"/>
      <c r="H136" s="137"/>
      <c r="I136" s="137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3:27" s="13" customFormat="1">
      <c r="C137" s="17"/>
      <c r="E137" s="17"/>
      <c r="F137" s="137"/>
      <c r="G137" s="137"/>
      <c r="H137" s="137"/>
      <c r="I137" s="137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3:27" s="13" customFormat="1">
      <c r="C138" s="17"/>
      <c r="E138" s="17"/>
      <c r="F138" s="137"/>
      <c r="G138" s="137"/>
      <c r="H138" s="137"/>
      <c r="I138" s="137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3:27" s="13" customFormat="1">
      <c r="C139" s="17"/>
      <c r="E139" s="17"/>
      <c r="F139" s="137"/>
      <c r="G139" s="137"/>
      <c r="H139" s="137"/>
      <c r="I139" s="137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3:27" s="13" customFormat="1">
      <c r="C140" s="17"/>
      <c r="E140" s="17"/>
      <c r="F140" s="137"/>
      <c r="G140" s="137"/>
      <c r="H140" s="137"/>
      <c r="I140" s="137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3:27" s="13" customFormat="1">
      <c r="C141" s="17"/>
      <c r="E141" s="17"/>
      <c r="F141" s="137"/>
      <c r="G141" s="137"/>
      <c r="H141" s="137"/>
      <c r="I141" s="137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3:27" s="13" customFormat="1">
      <c r="C142" s="17"/>
      <c r="E142" s="17"/>
      <c r="F142" s="137"/>
      <c r="G142" s="137"/>
      <c r="H142" s="137"/>
      <c r="I142" s="137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3:27" s="13" customFormat="1">
      <c r="C143" s="17"/>
      <c r="E143" s="17"/>
      <c r="F143" s="137"/>
      <c r="G143" s="137"/>
      <c r="H143" s="137"/>
      <c r="I143" s="137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3:27" s="13" customFormat="1">
      <c r="C144" s="17"/>
      <c r="E144" s="17"/>
      <c r="F144" s="137"/>
      <c r="G144" s="137"/>
      <c r="H144" s="137"/>
      <c r="I144" s="137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3:27" s="13" customFormat="1">
      <c r="C145" s="17"/>
      <c r="E145" s="17"/>
      <c r="F145" s="137"/>
      <c r="G145" s="137"/>
      <c r="H145" s="137"/>
      <c r="I145" s="137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3:27" s="13" customFormat="1">
      <c r="C146" s="17"/>
      <c r="E146" s="17"/>
      <c r="F146" s="137"/>
      <c r="G146" s="137"/>
      <c r="H146" s="137"/>
      <c r="I146" s="137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3:27" s="13" customFormat="1">
      <c r="C147" s="17"/>
      <c r="E147" s="17"/>
      <c r="F147" s="137"/>
      <c r="G147" s="137"/>
      <c r="H147" s="137"/>
      <c r="I147" s="137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3:27" s="13" customFormat="1">
      <c r="C148" s="17"/>
      <c r="E148" s="17"/>
      <c r="F148" s="137"/>
      <c r="G148" s="137"/>
      <c r="H148" s="137"/>
      <c r="I148" s="137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3:27" s="13" customFormat="1">
      <c r="C149" s="17"/>
      <c r="E149" s="17"/>
      <c r="F149" s="137"/>
      <c r="G149" s="137"/>
      <c r="H149" s="137"/>
      <c r="I149" s="137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3:27" s="13" customFormat="1">
      <c r="C150" s="17"/>
      <c r="E150" s="17"/>
      <c r="F150" s="137"/>
      <c r="G150" s="137"/>
      <c r="H150" s="137"/>
      <c r="I150" s="137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3:27" s="13" customFormat="1">
      <c r="C151" s="17"/>
      <c r="E151" s="17"/>
      <c r="F151" s="137"/>
      <c r="G151" s="137"/>
      <c r="H151" s="137"/>
      <c r="I151" s="137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3:27" s="13" customFormat="1">
      <c r="C152" s="17"/>
      <c r="E152" s="17"/>
      <c r="F152" s="137"/>
      <c r="G152" s="137"/>
      <c r="H152" s="137"/>
      <c r="I152" s="137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3:27" s="13" customFormat="1">
      <c r="C153" s="17"/>
      <c r="E153" s="17"/>
      <c r="F153" s="137"/>
      <c r="G153" s="137"/>
      <c r="H153" s="137"/>
      <c r="I153" s="137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3:27" s="13" customFormat="1">
      <c r="C154" s="17"/>
      <c r="E154" s="17"/>
      <c r="F154" s="137"/>
      <c r="G154" s="137"/>
      <c r="H154" s="137"/>
      <c r="I154" s="137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3:27" s="13" customFormat="1">
      <c r="C155" s="17"/>
      <c r="E155" s="17"/>
      <c r="F155" s="137"/>
      <c r="G155" s="137"/>
      <c r="H155" s="137"/>
      <c r="I155" s="137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3:27" s="13" customFormat="1">
      <c r="C156" s="17"/>
      <c r="E156" s="17"/>
      <c r="F156" s="137"/>
      <c r="G156" s="137"/>
      <c r="H156" s="137"/>
      <c r="I156" s="137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3:27" s="13" customFormat="1">
      <c r="C157" s="17"/>
      <c r="E157" s="17"/>
      <c r="F157" s="137"/>
      <c r="G157" s="137"/>
      <c r="H157" s="137"/>
      <c r="I157" s="137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3:27" s="13" customFormat="1">
      <c r="C158" s="17"/>
      <c r="E158" s="17"/>
      <c r="F158" s="137"/>
      <c r="G158" s="137"/>
      <c r="H158" s="137"/>
      <c r="I158" s="137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3:27" s="13" customFormat="1">
      <c r="C159" s="17"/>
      <c r="E159" s="17"/>
      <c r="F159" s="137"/>
      <c r="G159" s="137"/>
      <c r="H159" s="137"/>
      <c r="I159" s="137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3:27" s="13" customFormat="1">
      <c r="C160" s="17"/>
      <c r="E160" s="17"/>
      <c r="F160" s="137"/>
      <c r="G160" s="137"/>
      <c r="H160" s="137"/>
      <c r="I160" s="137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3:27" s="13" customFormat="1">
      <c r="C161" s="17"/>
      <c r="E161" s="17"/>
      <c r="F161" s="137"/>
      <c r="G161" s="137"/>
      <c r="H161" s="137"/>
      <c r="I161" s="137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3:27" s="13" customFormat="1">
      <c r="C162" s="17"/>
      <c r="E162" s="17"/>
      <c r="F162" s="137"/>
      <c r="G162" s="137"/>
      <c r="H162" s="137"/>
      <c r="I162" s="137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3:27" s="13" customFormat="1">
      <c r="C163" s="17"/>
      <c r="E163" s="17"/>
      <c r="F163" s="137"/>
      <c r="G163" s="137"/>
      <c r="H163" s="137"/>
      <c r="I163" s="137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3:27" s="13" customFormat="1">
      <c r="C164" s="17"/>
      <c r="E164" s="17"/>
      <c r="F164" s="137"/>
      <c r="G164" s="137"/>
      <c r="H164" s="137"/>
      <c r="I164" s="137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3:27" s="13" customFormat="1">
      <c r="C165" s="17"/>
      <c r="E165" s="17"/>
      <c r="F165" s="137"/>
      <c r="G165" s="137"/>
      <c r="H165" s="137"/>
      <c r="I165" s="137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3:27" s="13" customFormat="1">
      <c r="C166" s="17"/>
      <c r="E166" s="17"/>
      <c r="F166" s="137"/>
      <c r="G166" s="137"/>
      <c r="H166" s="137"/>
      <c r="I166" s="137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3:27" s="13" customFormat="1">
      <c r="C167" s="17"/>
      <c r="E167" s="17"/>
      <c r="F167" s="137"/>
      <c r="G167" s="137"/>
      <c r="H167" s="137"/>
      <c r="I167" s="137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3:27" s="13" customFormat="1">
      <c r="C168" s="17"/>
      <c r="E168" s="17"/>
      <c r="F168" s="137"/>
      <c r="G168" s="137"/>
      <c r="H168" s="137"/>
      <c r="I168" s="137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3:27" s="13" customFormat="1">
      <c r="C169" s="17"/>
      <c r="E169" s="17"/>
      <c r="F169" s="137"/>
      <c r="G169" s="137"/>
      <c r="H169" s="137"/>
      <c r="I169" s="137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3:27" s="13" customFormat="1">
      <c r="C170" s="17"/>
      <c r="E170" s="17"/>
      <c r="F170" s="137"/>
      <c r="G170" s="137"/>
      <c r="H170" s="137"/>
      <c r="I170" s="137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3:27" s="13" customFormat="1">
      <c r="C171" s="17"/>
      <c r="E171" s="17"/>
      <c r="F171" s="137"/>
      <c r="G171" s="137"/>
      <c r="H171" s="137"/>
      <c r="I171" s="137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3:27" s="13" customFormat="1">
      <c r="C172" s="17"/>
      <c r="E172" s="17"/>
      <c r="F172" s="137"/>
      <c r="G172" s="137"/>
      <c r="H172" s="137"/>
      <c r="I172" s="137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3:27" s="13" customFormat="1">
      <c r="C173" s="17"/>
      <c r="E173" s="17"/>
      <c r="F173" s="137"/>
      <c r="G173" s="137"/>
      <c r="H173" s="137"/>
      <c r="I173" s="137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3:27" s="13" customFormat="1">
      <c r="C174" s="17"/>
      <c r="E174" s="17"/>
      <c r="F174" s="137"/>
      <c r="G174" s="137"/>
      <c r="H174" s="137"/>
      <c r="I174" s="137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3:27" s="13" customFormat="1">
      <c r="C175" s="17"/>
      <c r="E175" s="17"/>
      <c r="F175" s="137"/>
      <c r="G175" s="137"/>
      <c r="H175" s="137"/>
      <c r="I175" s="137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3:27" s="13" customFormat="1">
      <c r="C176" s="17"/>
      <c r="E176" s="17"/>
      <c r="F176" s="137"/>
      <c r="G176" s="137"/>
      <c r="H176" s="137"/>
      <c r="I176" s="137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3:27" s="13" customFormat="1">
      <c r="C177" s="17"/>
      <c r="E177" s="17"/>
      <c r="F177" s="137"/>
      <c r="G177" s="137"/>
      <c r="H177" s="137"/>
      <c r="I177" s="137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</sheetData>
  <mergeCells count="8">
    <mergeCell ref="F3:W3"/>
    <mergeCell ref="C77:C78"/>
    <mergeCell ref="C12:C13"/>
    <mergeCell ref="C26:C27"/>
    <mergeCell ref="C40:C41"/>
    <mergeCell ref="C54:C55"/>
    <mergeCell ref="C68:C69"/>
    <mergeCell ref="C3:D3"/>
  </mergeCells>
  <phoneticPr fontId="4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14D015C45E5468E72F5A0D58C904B" ma:contentTypeVersion="2" ma:contentTypeDescription="Create a new document." ma:contentTypeScope="" ma:versionID="f19803c8c5902dd439e6dbc639d2c2f0">
  <xsd:schema xmlns:xsd="http://www.w3.org/2001/XMLSchema" xmlns:xs="http://www.w3.org/2001/XMLSchema" xmlns:p="http://schemas.microsoft.com/office/2006/metadata/properties" xmlns:ns2="94bc7c2c-d510-4d9c-8aa1-c27421438312" xmlns:ns3="8d652937-67a6-48a6-8fb7-8cae5b2be4c1" xmlns:ns4="f623b4a0-ee19-4c5b-9b6b-7123b311dc1a" targetNamespace="http://schemas.microsoft.com/office/2006/metadata/properties" ma:root="true" ma:fieldsID="68da74156082d49399b0ba0a01a68c2a" ns2:_="" ns3:_="" ns4:_="">
    <xsd:import namespace="94bc7c2c-d510-4d9c-8aa1-c27421438312"/>
    <xsd:import namespace="8d652937-67a6-48a6-8fb7-8cae5b2be4c1"/>
    <xsd:import namespace="f623b4a0-ee19-4c5b-9b6b-7123b311d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c7c2c-d510-4d9c-8aa1-c27421438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2937-67a6-48a6-8fb7-8cae5b2be4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b4a0-ee19-4c5b-9b6b-7123b311dc1a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35A522-3C2F-43AC-8164-F2F5041C5D64}"/>
</file>

<file path=customXml/itemProps2.xml><?xml version="1.0" encoding="utf-8"?>
<ds:datastoreItem xmlns:ds="http://schemas.openxmlformats.org/officeDocument/2006/customXml" ds:itemID="{40B164D9-5CCF-4CC4-96D9-1AD292651838}"/>
</file>

<file path=customXml/itemProps3.xml><?xml version="1.0" encoding="utf-8"?>
<ds:datastoreItem xmlns:ds="http://schemas.openxmlformats.org/officeDocument/2006/customXml" ds:itemID="{B39AC40E-D242-402C-9C2C-EF7EC0047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UNext</dc:title>
  <dc:subject/>
  <dc:creator>Vishnupriya Raghavan [MaGE]</dc:creator>
  <cp:keywords/>
  <dc:description/>
  <cp:lastModifiedBy>Nandhini Mahalingam</cp:lastModifiedBy>
  <cp:revision/>
  <dcterms:created xsi:type="dcterms:W3CDTF">2018-09-25T06:32:46Z</dcterms:created>
  <dcterms:modified xsi:type="dcterms:W3CDTF">2023-08-16T12:33:49Z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0x010100BA614D015C45E5468E72F5A0D58C904B</vt:lpwstr>
  </property>
  <property fmtid="{D5CDD505-2E9C-101B-9397-08002B2CF9AE}" pid="3" name="Author">
    <vt:lpwstr>Araf Karsh</vt:lpwstr>
  </property>
</Properties>
</file>