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525" activeTab="1"/>
  </bookViews>
  <sheets>
    <sheet name="Basket Result" sheetId="1" r:id="rId1"/>
    <sheet name="Sheet1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" l="1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5" i="2"/>
  <c r="B14" i="2"/>
  <c r="B11" i="2"/>
  <c r="B10" i="2"/>
  <c r="B12" i="2" s="1"/>
  <c r="B9" i="2"/>
  <c r="B8" i="2"/>
  <c r="B7" i="2"/>
  <c r="B6" i="2"/>
  <c r="B4" i="2"/>
  <c r="B5" i="2" s="1"/>
  <c r="B13" i="2" l="1"/>
  <c r="B16" i="2"/>
  <c r="V331" i="1"/>
  <c r="T331" i="1"/>
  <c r="S331" i="1"/>
  <c r="U331" i="1" s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T317" i="1"/>
  <c r="T318" i="1" s="1"/>
  <c r="T319" i="1" s="1"/>
  <c r="T320" i="1" s="1"/>
  <c r="T321" i="1" s="1"/>
  <c r="T322" i="1" s="1"/>
  <c r="T323" i="1" s="1"/>
  <c r="T324" i="1" s="1"/>
  <c r="T325" i="1" s="1"/>
  <c r="T326" i="1" s="1"/>
  <c r="T328" i="1" s="1"/>
  <c r="T329" i="1" s="1"/>
  <c r="T330" i="1" s="1"/>
  <c r="T316" i="1"/>
  <c r="S330" i="1"/>
  <c r="S318" i="1"/>
  <c r="S319" i="1" s="1"/>
  <c r="S320" i="1" s="1"/>
  <c r="S321" i="1" s="1"/>
  <c r="S322" i="1" s="1"/>
  <c r="S323" i="1" s="1"/>
  <c r="S324" i="1" s="1"/>
  <c r="S325" i="1" s="1"/>
  <c r="S326" i="1" s="1"/>
  <c r="S328" i="1" s="1"/>
  <c r="S329" i="1" s="1"/>
  <c r="S317" i="1"/>
  <c r="S316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O334" i="1"/>
  <c r="Q334" i="1" s="1"/>
  <c r="N334" i="1"/>
  <c r="O333" i="1"/>
  <c r="N333" i="1"/>
  <c r="O332" i="1"/>
  <c r="N332" i="1"/>
  <c r="O331" i="1"/>
  <c r="N331" i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6" i="1"/>
  <c r="Q5" i="1"/>
  <c r="P334" i="1" l="1"/>
  <c r="P5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P6" i="1" s="1"/>
  <c r="O5" i="1"/>
  <c r="O2" i="1"/>
  <c r="O1" i="1" s="1"/>
  <c r="P1" i="1" s="1"/>
  <c r="L1" i="1"/>
  <c r="P7" i="1" l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</calcChain>
</file>

<file path=xl/sharedStrings.xml><?xml version="1.0" encoding="utf-8"?>
<sst xmlns="http://schemas.openxmlformats.org/spreadsheetml/2006/main" count="358" uniqueCount="33">
  <si>
    <t>Date</t>
  </si>
  <si>
    <t>Day</t>
  </si>
  <si>
    <t>Profit</t>
  </si>
  <si>
    <t>Profit - # S-1</t>
  </si>
  <si>
    <t>Profit - # S-2</t>
  </si>
  <si>
    <t>Profit - # S-3</t>
  </si>
  <si>
    <t>Profit - # S-4</t>
  </si>
  <si>
    <t>Profit - # S-6</t>
  </si>
  <si>
    <t>Profit - # S-7</t>
  </si>
  <si>
    <t>Profit - # S-8</t>
  </si>
  <si>
    <t>Profit - # S-9</t>
  </si>
  <si>
    <t>Profit - # S-10</t>
  </si>
  <si>
    <t>Mon</t>
  </si>
  <si>
    <t>Tue</t>
  </si>
  <si>
    <t>Wed</t>
  </si>
  <si>
    <t>Thu</t>
  </si>
  <si>
    <t>Fri</t>
  </si>
  <si>
    <t>Total Returns (%)</t>
  </si>
  <si>
    <t>Win Days</t>
  </si>
  <si>
    <t>Loss Days</t>
  </si>
  <si>
    <t>Expectancy</t>
  </si>
  <si>
    <t>Avg Profit on Profit Days (%)</t>
  </si>
  <si>
    <t>Max Profit Day (%)</t>
  </si>
  <si>
    <t>Max Loss Day (%)</t>
  </si>
  <si>
    <t>Daily Avg Returns (%)</t>
  </si>
  <si>
    <t>Monthly Avg Profit (%)</t>
  </si>
  <si>
    <t>Eq Curve</t>
  </si>
  <si>
    <t>Monthly Returns (%)</t>
  </si>
  <si>
    <t>Win Ratio (%)</t>
  </si>
  <si>
    <t>Backtest Report - Jan'22 to April'23</t>
  </si>
  <si>
    <t>Max DD (%)</t>
  </si>
  <si>
    <t>Annualised Returns (%)</t>
  </si>
  <si>
    <t>Avg Loss on Loss Days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</si>
</sst>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b/>
      <sz val="11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4" xfId="0" applyBorder="1"/>
    <xf numFmtId="0" fontId="0" fillId="0" borderId="6" xfId="0" applyBorder="1"/>
    <xf numFmtId="0" fontId="2" fillId="3" borderId="2" xfId="0" applyFont="1" applyFill="1" applyBorder="1"/>
    <xf numFmtId="0" fontId="0" fillId="3" borderId="3" xfId="0" applyFill="1" applyBorder="1"/>
    <xf numFmtId="0" fontId="0" fillId="4" borderId="4" xfId="0" applyFill="1" applyBorder="1"/>
    <xf numFmtId="0" fontId="3" fillId="0" borderId="4" xfId="0" applyFont="1" applyBorder="1"/>
    <xf numFmtId="0" fontId="3" fillId="4" borderId="4" xfId="0" applyFont="1" applyFill="1" applyBorder="1"/>
    <xf numFmtId="2" fontId="1" fillId="0" borderId="5" xfId="0" applyNumberFormat="1" applyFont="1" applyBorder="1"/>
    <xf numFmtId="2" fontId="1" fillId="4" borderId="5" xfId="0" applyNumberFormat="1" applyFont="1" applyFill="1" applyBorder="1"/>
    <xf numFmtId="0" fontId="1" fillId="0" borderId="5" xfId="0" applyFont="1" applyBorder="1"/>
    <xf numFmtId="0" fontId="1" fillId="4" borderId="5" xfId="0" applyFont="1" applyFill="1" applyBorder="1"/>
    <xf numFmtId="2" fontId="1" fillId="0" borderId="7" xfId="0" applyNumberFormat="1" applyFont="1" applyBorder="1"/>
    <xf numFmtId="2" fontId="1" fillId="0" borderId="1" xfId="0" applyNumberFormat="1" applyFont="1" applyBorder="1"/>
    <xf numFmtId="2" fontId="1" fillId="4" borderId="1" xfId="0" applyNumberFormat="1" applyFont="1" applyFill="1" applyBorder="1"/>
    <xf numFmtId="17" fontId="0" fillId="0" borderId="1" xfId="0" applyNumberFormat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Curve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'Basket Result'!$N$5:$N$330</c:f>
              <c:numCache>
                <c:formatCode>m/d/yyyy</c:formatCode>
                <c:ptCount val="326"/>
                <c:pt idx="0">
                  <c:v>44564.000115740739</c:v>
                </c:pt>
                <c:pt idx="1">
                  <c:v>44565.000115740739</c:v>
                </c:pt>
                <c:pt idx="2">
                  <c:v>44566.000115740739</c:v>
                </c:pt>
                <c:pt idx="3">
                  <c:v>44567.000115740739</c:v>
                </c:pt>
                <c:pt idx="4">
                  <c:v>44568.000115740739</c:v>
                </c:pt>
                <c:pt idx="5">
                  <c:v>44571.000115740739</c:v>
                </c:pt>
                <c:pt idx="6">
                  <c:v>44572.000115740739</c:v>
                </c:pt>
                <c:pt idx="7">
                  <c:v>44573.000115740739</c:v>
                </c:pt>
                <c:pt idx="8">
                  <c:v>44574.000115740739</c:v>
                </c:pt>
                <c:pt idx="9">
                  <c:v>44575.000115740739</c:v>
                </c:pt>
                <c:pt idx="10">
                  <c:v>44578.000115740739</c:v>
                </c:pt>
                <c:pt idx="11">
                  <c:v>44579.000115740739</c:v>
                </c:pt>
                <c:pt idx="12">
                  <c:v>44580.000115740739</c:v>
                </c:pt>
                <c:pt idx="13">
                  <c:v>44581.000115740739</c:v>
                </c:pt>
                <c:pt idx="14">
                  <c:v>44582.000115740739</c:v>
                </c:pt>
                <c:pt idx="15">
                  <c:v>44585.000115740739</c:v>
                </c:pt>
                <c:pt idx="16">
                  <c:v>44586.000115740739</c:v>
                </c:pt>
                <c:pt idx="17">
                  <c:v>44588.000115740739</c:v>
                </c:pt>
                <c:pt idx="18">
                  <c:v>44589.000115740739</c:v>
                </c:pt>
                <c:pt idx="19">
                  <c:v>44592.000115740739</c:v>
                </c:pt>
                <c:pt idx="20">
                  <c:v>44593.000115740739</c:v>
                </c:pt>
                <c:pt idx="21">
                  <c:v>44594.000115740739</c:v>
                </c:pt>
                <c:pt idx="22">
                  <c:v>44595.000115740739</c:v>
                </c:pt>
                <c:pt idx="23">
                  <c:v>44596.000115740739</c:v>
                </c:pt>
                <c:pt idx="24">
                  <c:v>44599.000115740739</c:v>
                </c:pt>
                <c:pt idx="25">
                  <c:v>44600.000115740739</c:v>
                </c:pt>
                <c:pt idx="26">
                  <c:v>44601.000115740739</c:v>
                </c:pt>
                <c:pt idx="27">
                  <c:v>44602.000115740739</c:v>
                </c:pt>
                <c:pt idx="28">
                  <c:v>44603.000115740739</c:v>
                </c:pt>
                <c:pt idx="29">
                  <c:v>44606.000115740739</c:v>
                </c:pt>
                <c:pt idx="30">
                  <c:v>44607.000115740739</c:v>
                </c:pt>
                <c:pt idx="31">
                  <c:v>44608.000115740739</c:v>
                </c:pt>
                <c:pt idx="32">
                  <c:v>44609.000115740739</c:v>
                </c:pt>
                <c:pt idx="33">
                  <c:v>44610.000115740739</c:v>
                </c:pt>
                <c:pt idx="34">
                  <c:v>44613.000115740739</c:v>
                </c:pt>
                <c:pt idx="35">
                  <c:v>44614.000115740739</c:v>
                </c:pt>
                <c:pt idx="36">
                  <c:v>44615.000115740739</c:v>
                </c:pt>
                <c:pt idx="37">
                  <c:v>44616.000115740739</c:v>
                </c:pt>
                <c:pt idx="38">
                  <c:v>44617.000115740739</c:v>
                </c:pt>
                <c:pt idx="39">
                  <c:v>44620.000115740739</c:v>
                </c:pt>
                <c:pt idx="40">
                  <c:v>44622.000115740739</c:v>
                </c:pt>
                <c:pt idx="41">
                  <c:v>44623.000115740739</c:v>
                </c:pt>
                <c:pt idx="42">
                  <c:v>44624.000115740739</c:v>
                </c:pt>
                <c:pt idx="43">
                  <c:v>44627.000115740739</c:v>
                </c:pt>
                <c:pt idx="44">
                  <c:v>44628.000115740739</c:v>
                </c:pt>
                <c:pt idx="45">
                  <c:v>44629.000115740739</c:v>
                </c:pt>
                <c:pt idx="46">
                  <c:v>44630.000115740739</c:v>
                </c:pt>
                <c:pt idx="47">
                  <c:v>44631.000115740739</c:v>
                </c:pt>
                <c:pt idx="48">
                  <c:v>44634.000115740739</c:v>
                </c:pt>
                <c:pt idx="49">
                  <c:v>44635.000115740739</c:v>
                </c:pt>
                <c:pt idx="50">
                  <c:v>44636.000115740739</c:v>
                </c:pt>
                <c:pt idx="51">
                  <c:v>44637.000115740739</c:v>
                </c:pt>
                <c:pt idx="52">
                  <c:v>44641.000115740739</c:v>
                </c:pt>
                <c:pt idx="53">
                  <c:v>44642.000115740739</c:v>
                </c:pt>
                <c:pt idx="54">
                  <c:v>44643.000115740739</c:v>
                </c:pt>
                <c:pt idx="55">
                  <c:v>44644.000115740739</c:v>
                </c:pt>
                <c:pt idx="56">
                  <c:v>44645.000115740739</c:v>
                </c:pt>
                <c:pt idx="57">
                  <c:v>44648.000115740739</c:v>
                </c:pt>
                <c:pt idx="58">
                  <c:v>44649.000115740739</c:v>
                </c:pt>
                <c:pt idx="59">
                  <c:v>44650.000115740739</c:v>
                </c:pt>
                <c:pt idx="60">
                  <c:v>44651.000115740739</c:v>
                </c:pt>
                <c:pt idx="61">
                  <c:v>44652.000115740739</c:v>
                </c:pt>
                <c:pt idx="62">
                  <c:v>44655.000115740739</c:v>
                </c:pt>
                <c:pt idx="63">
                  <c:v>44656.000115740739</c:v>
                </c:pt>
                <c:pt idx="64">
                  <c:v>44657.000115740739</c:v>
                </c:pt>
                <c:pt idx="65">
                  <c:v>44658.000115740739</c:v>
                </c:pt>
                <c:pt idx="66">
                  <c:v>44659.000115740739</c:v>
                </c:pt>
                <c:pt idx="67">
                  <c:v>44662.000115740739</c:v>
                </c:pt>
                <c:pt idx="68">
                  <c:v>44663.000115740739</c:v>
                </c:pt>
                <c:pt idx="69">
                  <c:v>44664.000115740739</c:v>
                </c:pt>
                <c:pt idx="70">
                  <c:v>44669.000115740739</c:v>
                </c:pt>
                <c:pt idx="71">
                  <c:v>44670.000115740739</c:v>
                </c:pt>
                <c:pt idx="72">
                  <c:v>44671.000115740739</c:v>
                </c:pt>
                <c:pt idx="73">
                  <c:v>44672.000115740739</c:v>
                </c:pt>
                <c:pt idx="74">
                  <c:v>44673.000115740739</c:v>
                </c:pt>
                <c:pt idx="75">
                  <c:v>44676.000115740739</c:v>
                </c:pt>
                <c:pt idx="76">
                  <c:v>44677.000115740739</c:v>
                </c:pt>
                <c:pt idx="77">
                  <c:v>44678.000115740739</c:v>
                </c:pt>
                <c:pt idx="78">
                  <c:v>44679.000115740739</c:v>
                </c:pt>
                <c:pt idx="79">
                  <c:v>44680.000115740739</c:v>
                </c:pt>
                <c:pt idx="80">
                  <c:v>44683.000115740739</c:v>
                </c:pt>
                <c:pt idx="81">
                  <c:v>44685.000115740739</c:v>
                </c:pt>
                <c:pt idx="82">
                  <c:v>44686.000115740739</c:v>
                </c:pt>
                <c:pt idx="83">
                  <c:v>44687.000115740739</c:v>
                </c:pt>
                <c:pt idx="84">
                  <c:v>44690.000115740739</c:v>
                </c:pt>
                <c:pt idx="85">
                  <c:v>44691.000115740739</c:v>
                </c:pt>
                <c:pt idx="86">
                  <c:v>44692.000115740739</c:v>
                </c:pt>
                <c:pt idx="87">
                  <c:v>44693.000115740739</c:v>
                </c:pt>
                <c:pt idx="88">
                  <c:v>44694.000115740739</c:v>
                </c:pt>
                <c:pt idx="89">
                  <c:v>44697.000115740739</c:v>
                </c:pt>
                <c:pt idx="90">
                  <c:v>44698.000115740739</c:v>
                </c:pt>
                <c:pt idx="91">
                  <c:v>44699.000115740739</c:v>
                </c:pt>
                <c:pt idx="92">
                  <c:v>44700.000115740739</c:v>
                </c:pt>
                <c:pt idx="93">
                  <c:v>44701.000115740739</c:v>
                </c:pt>
                <c:pt idx="94">
                  <c:v>44704.000115740739</c:v>
                </c:pt>
                <c:pt idx="95">
                  <c:v>44705.000115740739</c:v>
                </c:pt>
                <c:pt idx="96">
                  <c:v>44706.000115740739</c:v>
                </c:pt>
                <c:pt idx="97">
                  <c:v>44707.000115740739</c:v>
                </c:pt>
                <c:pt idx="98">
                  <c:v>44708.000115740739</c:v>
                </c:pt>
                <c:pt idx="99">
                  <c:v>44711.000115740739</c:v>
                </c:pt>
                <c:pt idx="100">
                  <c:v>44712.000115740739</c:v>
                </c:pt>
                <c:pt idx="101">
                  <c:v>44713.000115740739</c:v>
                </c:pt>
                <c:pt idx="102">
                  <c:v>44714.000115740739</c:v>
                </c:pt>
                <c:pt idx="103">
                  <c:v>44715.000115740739</c:v>
                </c:pt>
                <c:pt idx="104">
                  <c:v>44718.000115740739</c:v>
                </c:pt>
                <c:pt idx="105">
                  <c:v>44719.000115740739</c:v>
                </c:pt>
                <c:pt idx="106">
                  <c:v>44720.000115740739</c:v>
                </c:pt>
                <c:pt idx="107">
                  <c:v>44721.000115740739</c:v>
                </c:pt>
                <c:pt idx="108">
                  <c:v>44722.000115740739</c:v>
                </c:pt>
                <c:pt idx="109">
                  <c:v>44725.000115740739</c:v>
                </c:pt>
                <c:pt idx="110">
                  <c:v>44726.000115740739</c:v>
                </c:pt>
                <c:pt idx="111">
                  <c:v>44727.000115740739</c:v>
                </c:pt>
                <c:pt idx="112">
                  <c:v>44728.000115740739</c:v>
                </c:pt>
                <c:pt idx="113">
                  <c:v>44729.000115740739</c:v>
                </c:pt>
                <c:pt idx="114">
                  <c:v>44732.000115740739</c:v>
                </c:pt>
                <c:pt idx="115">
                  <c:v>44733.000115740739</c:v>
                </c:pt>
                <c:pt idx="116">
                  <c:v>44734.000115740739</c:v>
                </c:pt>
                <c:pt idx="117">
                  <c:v>44735.000115740739</c:v>
                </c:pt>
                <c:pt idx="118">
                  <c:v>44736.000115740739</c:v>
                </c:pt>
                <c:pt idx="119">
                  <c:v>44739.000115740739</c:v>
                </c:pt>
                <c:pt idx="120">
                  <c:v>44740.000115740739</c:v>
                </c:pt>
                <c:pt idx="121">
                  <c:v>44741.000115740739</c:v>
                </c:pt>
                <c:pt idx="122">
                  <c:v>44742.000115740739</c:v>
                </c:pt>
                <c:pt idx="123">
                  <c:v>44743.000115740739</c:v>
                </c:pt>
                <c:pt idx="124">
                  <c:v>44746.000115740739</c:v>
                </c:pt>
                <c:pt idx="125">
                  <c:v>44747.000115740739</c:v>
                </c:pt>
                <c:pt idx="126">
                  <c:v>44748.000115740739</c:v>
                </c:pt>
                <c:pt idx="127">
                  <c:v>44749.000115740739</c:v>
                </c:pt>
                <c:pt idx="128">
                  <c:v>44750.000115740739</c:v>
                </c:pt>
                <c:pt idx="129">
                  <c:v>44753.000115740739</c:v>
                </c:pt>
                <c:pt idx="130">
                  <c:v>44754.000115740739</c:v>
                </c:pt>
                <c:pt idx="131">
                  <c:v>44755.000115740739</c:v>
                </c:pt>
                <c:pt idx="132">
                  <c:v>44756.000115740739</c:v>
                </c:pt>
                <c:pt idx="133">
                  <c:v>44757.000115740739</c:v>
                </c:pt>
                <c:pt idx="134">
                  <c:v>44760.000115740739</c:v>
                </c:pt>
                <c:pt idx="135">
                  <c:v>44761.000115740739</c:v>
                </c:pt>
                <c:pt idx="136">
                  <c:v>44762.000115740739</c:v>
                </c:pt>
                <c:pt idx="137">
                  <c:v>44763.000115740739</c:v>
                </c:pt>
                <c:pt idx="138">
                  <c:v>44764.000115740739</c:v>
                </c:pt>
                <c:pt idx="139">
                  <c:v>44767.000115740739</c:v>
                </c:pt>
                <c:pt idx="140">
                  <c:v>44768.000115740739</c:v>
                </c:pt>
                <c:pt idx="141">
                  <c:v>44769.000115740739</c:v>
                </c:pt>
                <c:pt idx="142">
                  <c:v>44770.000115740739</c:v>
                </c:pt>
                <c:pt idx="143">
                  <c:v>44771.000115740739</c:v>
                </c:pt>
                <c:pt idx="144">
                  <c:v>44774.000115740739</c:v>
                </c:pt>
                <c:pt idx="145">
                  <c:v>44775.000115740739</c:v>
                </c:pt>
                <c:pt idx="146">
                  <c:v>44776.000115740739</c:v>
                </c:pt>
                <c:pt idx="147">
                  <c:v>44777.000115740739</c:v>
                </c:pt>
                <c:pt idx="148">
                  <c:v>44778.000115740739</c:v>
                </c:pt>
                <c:pt idx="149">
                  <c:v>44781.000115740739</c:v>
                </c:pt>
                <c:pt idx="150">
                  <c:v>44783.000115740739</c:v>
                </c:pt>
                <c:pt idx="151">
                  <c:v>44784.000115740739</c:v>
                </c:pt>
                <c:pt idx="152">
                  <c:v>44785.000115740739</c:v>
                </c:pt>
                <c:pt idx="153">
                  <c:v>44789.000115740739</c:v>
                </c:pt>
                <c:pt idx="154">
                  <c:v>44790.000115740739</c:v>
                </c:pt>
                <c:pt idx="155">
                  <c:v>44791.000115740739</c:v>
                </c:pt>
                <c:pt idx="156">
                  <c:v>44792.000115740739</c:v>
                </c:pt>
                <c:pt idx="157">
                  <c:v>44795.000115740739</c:v>
                </c:pt>
                <c:pt idx="158">
                  <c:v>44796.000115740739</c:v>
                </c:pt>
                <c:pt idx="159">
                  <c:v>44797.000115740739</c:v>
                </c:pt>
                <c:pt idx="160">
                  <c:v>44798.000115740739</c:v>
                </c:pt>
                <c:pt idx="161">
                  <c:v>44799.000115740739</c:v>
                </c:pt>
                <c:pt idx="162">
                  <c:v>44802.000115740739</c:v>
                </c:pt>
                <c:pt idx="163">
                  <c:v>44803.000115740739</c:v>
                </c:pt>
                <c:pt idx="164">
                  <c:v>44805.000115740739</c:v>
                </c:pt>
                <c:pt idx="165">
                  <c:v>44806.000115740739</c:v>
                </c:pt>
                <c:pt idx="166">
                  <c:v>44809.000115740739</c:v>
                </c:pt>
                <c:pt idx="167">
                  <c:v>44810.000115740739</c:v>
                </c:pt>
                <c:pt idx="168">
                  <c:v>44811.000115740739</c:v>
                </c:pt>
                <c:pt idx="169">
                  <c:v>44812.000115740739</c:v>
                </c:pt>
                <c:pt idx="170">
                  <c:v>44813.000115740739</c:v>
                </c:pt>
                <c:pt idx="171">
                  <c:v>44816.000115740739</c:v>
                </c:pt>
                <c:pt idx="172">
                  <c:v>44817.000115740739</c:v>
                </c:pt>
                <c:pt idx="173">
                  <c:v>44818.000115740739</c:v>
                </c:pt>
                <c:pt idx="174">
                  <c:v>44819.000115740739</c:v>
                </c:pt>
                <c:pt idx="175">
                  <c:v>44820.000115740739</c:v>
                </c:pt>
                <c:pt idx="176">
                  <c:v>44823.000115740739</c:v>
                </c:pt>
                <c:pt idx="177">
                  <c:v>44824.000115740739</c:v>
                </c:pt>
                <c:pt idx="178">
                  <c:v>44825.000115740739</c:v>
                </c:pt>
                <c:pt idx="179">
                  <c:v>44826.000115740739</c:v>
                </c:pt>
                <c:pt idx="180">
                  <c:v>44827.000115740739</c:v>
                </c:pt>
                <c:pt idx="181">
                  <c:v>44830.000115740739</c:v>
                </c:pt>
                <c:pt idx="182">
                  <c:v>44831.000115740739</c:v>
                </c:pt>
                <c:pt idx="183">
                  <c:v>44832.000115740739</c:v>
                </c:pt>
                <c:pt idx="184">
                  <c:v>44833.000115740739</c:v>
                </c:pt>
                <c:pt idx="185">
                  <c:v>44834.000115740739</c:v>
                </c:pt>
                <c:pt idx="186">
                  <c:v>44837.000115740739</c:v>
                </c:pt>
                <c:pt idx="187">
                  <c:v>44838.000115740739</c:v>
                </c:pt>
                <c:pt idx="188">
                  <c:v>44840.000115740739</c:v>
                </c:pt>
                <c:pt idx="189">
                  <c:v>44841.000115740739</c:v>
                </c:pt>
                <c:pt idx="190">
                  <c:v>44844.000115740739</c:v>
                </c:pt>
                <c:pt idx="191">
                  <c:v>44845.000115740739</c:v>
                </c:pt>
                <c:pt idx="192">
                  <c:v>44846.000115740739</c:v>
                </c:pt>
                <c:pt idx="193">
                  <c:v>44847.000115740739</c:v>
                </c:pt>
                <c:pt idx="194">
                  <c:v>44848.000115740739</c:v>
                </c:pt>
                <c:pt idx="195">
                  <c:v>44851.000115740739</c:v>
                </c:pt>
                <c:pt idx="196">
                  <c:v>44852.000115740739</c:v>
                </c:pt>
                <c:pt idx="197">
                  <c:v>44853.000115740739</c:v>
                </c:pt>
                <c:pt idx="198">
                  <c:v>44854.000115740739</c:v>
                </c:pt>
                <c:pt idx="199">
                  <c:v>44855.000115740739</c:v>
                </c:pt>
                <c:pt idx="200">
                  <c:v>44859.000115740739</c:v>
                </c:pt>
                <c:pt idx="201">
                  <c:v>44861.000115740739</c:v>
                </c:pt>
                <c:pt idx="202">
                  <c:v>44862.000115740739</c:v>
                </c:pt>
                <c:pt idx="203">
                  <c:v>44865.000115740739</c:v>
                </c:pt>
                <c:pt idx="204">
                  <c:v>44866.000115740739</c:v>
                </c:pt>
                <c:pt idx="205">
                  <c:v>44867.000115740739</c:v>
                </c:pt>
                <c:pt idx="206">
                  <c:v>44868.000115740739</c:v>
                </c:pt>
                <c:pt idx="207">
                  <c:v>44869.000115740739</c:v>
                </c:pt>
                <c:pt idx="208">
                  <c:v>44872.000115740739</c:v>
                </c:pt>
                <c:pt idx="209">
                  <c:v>44874.000115740739</c:v>
                </c:pt>
                <c:pt idx="210">
                  <c:v>44875.000115740739</c:v>
                </c:pt>
                <c:pt idx="211">
                  <c:v>44876.000115740739</c:v>
                </c:pt>
                <c:pt idx="212">
                  <c:v>44879.000115740739</c:v>
                </c:pt>
                <c:pt idx="213">
                  <c:v>44880.000115740739</c:v>
                </c:pt>
                <c:pt idx="214">
                  <c:v>44881.000115740739</c:v>
                </c:pt>
                <c:pt idx="215">
                  <c:v>44882.000115740739</c:v>
                </c:pt>
                <c:pt idx="216">
                  <c:v>44883.000115740739</c:v>
                </c:pt>
                <c:pt idx="217">
                  <c:v>44886.000115740739</c:v>
                </c:pt>
                <c:pt idx="218">
                  <c:v>44887.000115740739</c:v>
                </c:pt>
                <c:pt idx="219">
                  <c:v>44888.000115740739</c:v>
                </c:pt>
                <c:pt idx="220">
                  <c:v>44889.000115740739</c:v>
                </c:pt>
                <c:pt idx="221">
                  <c:v>44890.000115740739</c:v>
                </c:pt>
                <c:pt idx="222">
                  <c:v>44893.000115740739</c:v>
                </c:pt>
                <c:pt idx="223">
                  <c:v>44894.000115740739</c:v>
                </c:pt>
                <c:pt idx="224">
                  <c:v>44895.000115740739</c:v>
                </c:pt>
                <c:pt idx="225">
                  <c:v>44896.000115740739</c:v>
                </c:pt>
                <c:pt idx="226">
                  <c:v>44897.000115740739</c:v>
                </c:pt>
                <c:pt idx="227">
                  <c:v>44900.000115740739</c:v>
                </c:pt>
                <c:pt idx="228">
                  <c:v>44901.000115740739</c:v>
                </c:pt>
                <c:pt idx="229">
                  <c:v>44902.000115740739</c:v>
                </c:pt>
                <c:pt idx="230">
                  <c:v>44903.000115740739</c:v>
                </c:pt>
                <c:pt idx="231">
                  <c:v>44904.000115740739</c:v>
                </c:pt>
                <c:pt idx="232">
                  <c:v>44907.000115740739</c:v>
                </c:pt>
                <c:pt idx="233">
                  <c:v>44908.000115740739</c:v>
                </c:pt>
                <c:pt idx="234">
                  <c:v>44909.000115740739</c:v>
                </c:pt>
                <c:pt idx="235">
                  <c:v>44910.000115740739</c:v>
                </c:pt>
                <c:pt idx="236">
                  <c:v>44911.000115740739</c:v>
                </c:pt>
                <c:pt idx="237">
                  <c:v>44914.000115740739</c:v>
                </c:pt>
                <c:pt idx="238">
                  <c:v>44915.000115740739</c:v>
                </c:pt>
                <c:pt idx="239">
                  <c:v>44916.000115740739</c:v>
                </c:pt>
                <c:pt idx="240">
                  <c:v>44917.000115740739</c:v>
                </c:pt>
                <c:pt idx="241">
                  <c:v>44918.000115740739</c:v>
                </c:pt>
                <c:pt idx="242">
                  <c:v>44921.000115740739</c:v>
                </c:pt>
                <c:pt idx="243">
                  <c:v>44922.000115740739</c:v>
                </c:pt>
                <c:pt idx="244">
                  <c:v>44923.000115740739</c:v>
                </c:pt>
                <c:pt idx="245">
                  <c:v>44924.000115740739</c:v>
                </c:pt>
                <c:pt idx="246">
                  <c:v>44925.000115740739</c:v>
                </c:pt>
                <c:pt idx="247">
                  <c:v>44928.000115740739</c:v>
                </c:pt>
                <c:pt idx="248">
                  <c:v>44929.000115740739</c:v>
                </c:pt>
                <c:pt idx="249">
                  <c:v>44930.000115740739</c:v>
                </c:pt>
                <c:pt idx="250">
                  <c:v>44931.000115740739</c:v>
                </c:pt>
                <c:pt idx="251">
                  <c:v>44932.000115740739</c:v>
                </c:pt>
                <c:pt idx="252">
                  <c:v>44935.000115740739</c:v>
                </c:pt>
                <c:pt idx="253">
                  <c:v>44936.000115740739</c:v>
                </c:pt>
                <c:pt idx="254">
                  <c:v>44937.000115740739</c:v>
                </c:pt>
                <c:pt idx="255">
                  <c:v>44938.000115740739</c:v>
                </c:pt>
                <c:pt idx="256">
                  <c:v>44939.000115740739</c:v>
                </c:pt>
                <c:pt idx="257">
                  <c:v>44942.000115740739</c:v>
                </c:pt>
                <c:pt idx="258">
                  <c:v>44943.000115740739</c:v>
                </c:pt>
                <c:pt idx="259">
                  <c:v>44944.000115740739</c:v>
                </c:pt>
                <c:pt idx="260">
                  <c:v>44945.000115740739</c:v>
                </c:pt>
                <c:pt idx="261">
                  <c:v>44946.000115740739</c:v>
                </c:pt>
                <c:pt idx="262">
                  <c:v>44949.000115740739</c:v>
                </c:pt>
                <c:pt idx="263">
                  <c:v>44950.000115740739</c:v>
                </c:pt>
                <c:pt idx="264">
                  <c:v>44951.000115740739</c:v>
                </c:pt>
                <c:pt idx="265">
                  <c:v>44953.000115740739</c:v>
                </c:pt>
                <c:pt idx="266">
                  <c:v>44956.000115740739</c:v>
                </c:pt>
                <c:pt idx="267">
                  <c:v>44957.000115740739</c:v>
                </c:pt>
                <c:pt idx="268">
                  <c:v>44958.000115740739</c:v>
                </c:pt>
                <c:pt idx="269">
                  <c:v>44959.000115740739</c:v>
                </c:pt>
                <c:pt idx="270">
                  <c:v>44960.000115740739</c:v>
                </c:pt>
                <c:pt idx="271">
                  <c:v>44963.000115740739</c:v>
                </c:pt>
                <c:pt idx="272">
                  <c:v>44964.000115740739</c:v>
                </c:pt>
                <c:pt idx="273">
                  <c:v>44965.000115740739</c:v>
                </c:pt>
                <c:pt idx="274">
                  <c:v>44966.000115740739</c:v>
                </c:pt>
                <c:pt idx="275">
                  <c:v>44967.000115740739</c:v>
                </c:pt>
                <c:pt idx="276">
                  <c:v>44970.000115740739</c:v>
                </c:pt>
                <c:pt idx="277">
                  <c:v>44971.000115740739</c:v>
                </c:pt>
                <c:pt idx="278">
                  <c:v>44972.000115740739</c:v>
                </c:pt>
                <c:pt idx="279">
                  <c:v>44973.000115740739</c:v>
                </c:pt>
                <c:pt idx="280">
                  <c:v>44974.000115740739</c:v>
                </c:pt>
                <c:pt idx="281">
                  <c:v>44977.000115740739</c:v>
                </c:pt>
                <c:pt idx="282">
                  <c:v>44978.000115740739</c:v>
                </c:pt>
                <c:pt idx="283">
                  <c:v>44979.000115740739</c:v>
                </c:pt>
                <c:pt idx="284">
                  <c:v>44980.000115740739</c:v>
                </c:pt>
                <c:pt idx="285">
                  <c:v>44981.000115740739</c:v>
                </c:pt>
                <c:pt idx="286">
                  <c:v>44984.000115740739</c:v>
                </c:pt>
                <c:pt idx="287">
                  <c:v>44985.000115740739</c:v>
                </c:pt>
                <c:pt idx="288">
                  <c:v>44986.000115740739</c:v>
                </c:pt>
                <c:pt idx="289">
                  <c:v>44987.000115740739</c:v>
                </c:pt>
                <c:pt idx="290">
                  <c:v>44988.000115740739</c:v>
                </c:pt>
                <c:pt idx="291">
                  <c:v>44991.000115740739</c:v>
                </c:pt>
                <c:pt idx="292">
                  <c:v>44993.000115740739</c:v>
                </c:pt>
                <c:pt idx="293">
                  <c:v>44994.000115740739</c:v>
                </c:pt>
                <c:pt idx="294">
                  <c:v>44995.000115740739</c:v>
                </c:pt>
                <c:pt idx="295">
                  <c:v>44998.000115740739</c:v>
                </c:pt>
                <c:pt idx="296">
                  <c:v>44999.000115740739</c:v>
                </c:pt>
                <c:pt idx="297">
                  <c:v>45000.000115740739</c:v>
                </c:pt>
                <c:pt idx="298">
                  <c:v>45001.000115740739</c:v>
                </c:pt>
                <c:pt idx="299">
                  <c:v>45002.000115740739</c:v>
                </c:pt>
                <c:pt idx="300">
                  <c:v>45005.000115740739</c:v>
                </c:pt>
                <c:pt idx="301">
                  <c:v>45006.000115740739</c:v>
                </c:pt>
                <c:pt idx="302">
                  <c:v>45007.000115740739</c:v>
                </c:pt>
                <c:pt idx="303">
                  <c:v>45008.000115740739</c:v>
                </c:pt>
                <c:pt idx="304">
                  <c:v>45009.000115740739</c:v>
                </c:pt>
                <c:pt idx="305">
                  <c:v>45012.000115740739</c:v>
                </c:pt>
                <c:pt idx="306">
                  <c:v>45013.000115740739</c:v>
                </c:pt>
                <c:pt idx="307">
                  <c:v>45014.000115740739</c:v>
                </c:pt>
                <c:pt idx="308">
                  <c:v>45016.000115740739</c:v>
                </c:pt>
                <c:pt idx="309">
                  <c:v>45019.000115740739</c:v>
                </c:pt>
                <c:pt idx="310">
                  <c:v>45021.000115740739</c:v>
                </c:pt>
                <c:pt idx="311">
                  <c:v>45022.000115740739</c:v>
                </c:pt>
                <c:pt idx="312">
                  <c:v>45026.000115740739</c:v>
                </c:pt>
                <c:pt idx="313">
                  <c:v>45027.000115740739</c:v>
                </c:pt>
                <c:pt idx="314">
                  <c:v>45028.000115740739</c:v>
                </c:pt>
                <c:pt idx="315">
                  <c:v>45029.000115740739</c:v>
                </c:pt>
                <c:pt idx="316">
                  <c:v>45033.000115740739</c:v>
                </c:pt>
                <c:pt idx="317">
                  <c:v>45034.000115740739</c:v>
                </c:pt>
                <c:pt idx="318">
                  <c:v>45035.000115740739</c:v>
                </c:pt>
                <c:pt idx="319">
                  <c:v>45036.000115740739</c:v>
                </c:pt>
                <c:pt idx="320">
                  <c:v>45037.000115740739</c:v>
                </c:pt>
                <c:pt idx="321">
                  <c:v>45040.000115740739</c:v>
                </c:pt>
                <c:pt idx="322">
                  <c:v>45041.000115740739</c:v>
                </c:pt>
                <c:pt idx="323">
                  <c:v>45042.000115740739</c:v>
                </c:pt>
                <c:pt idx="324">
                  <c:v>45043.000115740739</c:v>
                </c:pt>
                <c:pt idx="325">
                  <c:v>45044.000115740739</c:v>
                </c:pt>
              </c:numCache>
            </c:numRef>
          </c:cat>
          <c:val>
            <c:numRef>
              <c:f>'Basket Result'!$Q$5:$Q$330</c:f>
              <c:numCache>
                <c:formatCode>0.00</c:formatCode>
                <c:ptCount val="326"/>
                <c:pt idx="0">
                  <c:v>1.2579486666666664</c:v>
                </c:pt>
                <c:pt idx="1">
                  <c:v>0.68446199999999979</c:v>
                </c:pt>
                <c:pt idx="2">
                  <c:v>1.9750719999999999</c:v>
                </c:pt>
                <c:pt idx="3">
                  <c:v>3.8062266666666664</c:v>
                </c:pt>
                <c:pt idx="4">
                  <c:v>4.2310246666666664</c:v>
                </c:pt>
                <c:pt idx="5">
                  <c:v>4.0372386666666662</c:v>
                </c:pt>
                <c:pt idx="6">
                  <c:v>3.7397213333333328</c:v>
                </c:pt>
                <c:pt idx="7">
                  <c:v>4.0261673333333325</c:v>
                </c:pt>
                <c:pt idx="8">
                  <c:v>5.1418139999999992</c:v>
                </c:pt>
                <c:pt idx="9">
                  <c:v>4.4038193333333329</c:v>
                </c:pt>
                <c:pt idx="10">
                  <c:v>4.0495926666666664</c:v>
                </c:pt>
                <c:pt idx="11">
                  <c:v>5.1466239999999992</c:v>
                </c:pt>
                <c:pt idx="12">
                  <c:v>4.0379939999999994</c:v>
                </c:pt>
                <c:pt idx="13">
                  <c:v>2.9661713333333326</c:v>
                </c:pt>
                <c:pt idx="14">
                  <c:v>3.0578933333333325</c:v>
                </c:pt>
                <c:pt idx="15">
                  <c:v>2.7631539999999992</c:v>
                </c:pt>
                <c:pt idx="16">
                  <c:v>4.3414859999999988</c:v>
                </c:pt>
                <c:pt idx="17">
                  <c:v>3.2762453333333319</c:v>
                </c:pt>
                <c:pt idx="18">
                  <c:v>3.5998626666666653</c:v>
                </c:pt>
                <c:pt idx="19">
                  <c:v>2.8950619999999985</c:v>
                </c:pt>
                <c:pt idx="20">
                  <c:v>4.6492919999999982</c:v>
                </c:pt>
                <c:pt idx="21">
                  <c:v>5.883184666666665</c:v>
                </c:pt>
                <c:pt idx="22">
                  <c:v>5.6136019999999984</c:v>
                </c:pt>
                <c:pt idx="23">
                  <c:v>5.956016666666665</c:v>
                </c:pt>
                <c:pt idx="24">
                  <c:v>6.8154839999999979</c:v>
                </c:pt>
                <c:pt idx="25">
                  <c:v>7.6871166666666646</c:v>
                </c:pt>
                <c:pt idx="26">
                  <c:v>7.5530466666666642</c:v>
                </c:pt>
                <c:pt idx="27">
                  <c:v>7.3777893333333306</c:v>
                </c:pt>
                <c:pt idx="28">
                  <c:v>7.3027473333333308</c:v>
                </c:pt>
                <c:pt idx="29">
                  <c:v>8.5898853333333314</c:v>
                </c:pt>
                <c:pt idx="30">
                  <c:v>10.807819999999998</c:v>
                </c:pt>
                <c:pt idx="31">
                  <c:v>11.604627333333331</c:v>
                </c:pt>
                <c:pt idx="32">
                  <c:v>11.861806666666665</c:v>
                </c:pt>
                <c:pt idx="33">
                  <c:v>12.021029999999998</c:v>
                </c:pt>
                <c:pt idx="34">
                  <c:v>12.620487999999998</c:v>
                </c:pt>
                <c:pt idx="35">
                  <c:v>11.951681333333331</c:v>
                </c:pt>
                <c:pt idx="36">
                  <c:v>11.204760666666665</c:v>
                </c:pt>
                <c:pt idx="37">
                  <c:v>12.250609333333331</c:v>
                </c:pt>
                <c:pt idx="38">
                  <c:v>11.959679333333332</c:v>
                </c:pt>
                <c:pt idx="39">
                  <c:v>11.987250666666665</c:v>
                </c:pt>
                <c:pt idx="40">
                  <c:v>12.602443333333332</c:v>
                </c:pt>
                <c:pt idx="41">
                  <c:v>12.730520666666665</c:v>
                </c:pt>
                <c:pt idx="42">
                  <c:v>12.486099333333332</c:v>
                </c:pt>
                <c:pt idx="43">
                  <c:v>11.728579999999999</c:v>
                </c:pt>
                <c:pt idx="44">
                  <c:v>12.407461999999999</c:v>
                </c:pt>
                <c:pt idx="45">
                  <c:v>13.854822666666665</c:v>
                </c:pt>
                <c:pt idx="46">
                  <c:v>14.645956666666665</c:v>
                </c:pt>
                <c:pt idx="47">
                  <c:v>14.623805333333332</c:v>
                </c:pt>
                <c:pt idx="48">
                  <c:v>14.623461999999998</c:v>
                </c:pt>
                <c:pt idx="49">
                  <c:v>14.176379333333331</c:v>
                </c:pt>
                <c:pt idx="50">
                  <c:v>13.715485999999999</c:v>
                </c:pt>
                <c:pt idx="51">
                  <c:v>15.901871333333332</c:v>
                </c:pt>
                <c:pt idx="52">
                  <c:v>15.775772666666665</c:v>
                </c:pt>
                <c:pt idx="53">
                  <c:v>16.470824666666665</c:v>
                </c:pt>
                <c:pt idx="54">
                  <c:v>15.003659333333331</c:v>
                </c:pt>
                <c:pt idx="55">
                  <c:v>15.156457333333332</c:v>
                </c:pt>
                <c:pt idx="56">
                  <c:v>15.559977999999999</c:v>
                </c:pt>
                <c:pt idx="57">
                  <c:v>16.595292000000001</c:v>
                </c:pt>
                <c:pt idx="58">
                  <c:v>15.908900000000001</c:v>
                </c:pt>
                <c:pt idx="59">
                  <c:v>16.222024666666666</c:v>
                </c:pt>
                <c:pt idx="60">
                  <c:v>17.092968666666668</c:v>
                </c:pt>
                <c:pt idx="61">
                  <c:v>17.834360666666669</c:v>
                </c:pt>
                <c:pt idx="62">
                  <c:v>17.918481333333336</c:v>
                </c:pt>
                <c:pt idx="63">
                  <c:v>17.010230666666668</c:v>
                </c:pt>
                <c:pt idx="64">
                  <c:v>16.272230666666669</c:v>
                </c:pt>
                <c:pt idx="65">
                  <c:v>18.20650066666667</c:v>
                </c:pt>
                <c:pt idx="66">
                  <c:v>17.607902000000003</c:v>
                </c:pt>
                <c:pt idx="67">
                  <c:v>18.12940866666667</c:v>
                </c:pt>
                <c:pt idx="68">
                  <c:v>18.101016000000005</c:v>
                </c:pt>
                <c:pt idx="69">
                  <c:v>18.621902000000006</c:v>
                </c:pt>
                <c:pt idx="70">
                  <c:v>18.34209133333334</c:v>
                </c:pt>
                <c:pt idx="71">
                  <c:v>20.138864000000005</c:v>
                </c:pt>
                <c:pt idx="72">
                  <c:v>18.373042000000005</c:v>
                </c:pt>
                <c:pt idx="73">
                  <c:v>19.542380000000005</c:v>
                </c:pt>
                <c:pt idx="74">
                  <c:v>19.594780000000004</c:v>
                </c:pt>
                <c:pt idx="75">
                  <c:v>19.22174866666667</c:v>
                </c:pt>
                <c:pt idx="76">
                  <c:v>18.538756000000003</c:v>
                </c:pt>
                <c:pt idx="77">
                  <c:v>19.351720000000004</c:v>
                </c:pt>
                <c:pt idx="78">
                  <c:v>20.211298000000003</c:v>
                </c:pt>
                <c:pt idx="79">
                  <c:v>19.812317333333336</c:v>
                </c:pt>
                <c:pt idx="80">
                  <c:v>19.363153333333337</c:v>
                </c:pt>
                <c:pt idx="81">
                  <c:v>21.081259333333335</c:v>
                </c:pt>
                <c:pt idx="82">
                  <c:v>20.723260000000003</c:v>
                </c:pt>
                <c:pt idx="83">
                  <c:v>19.603961333333338</c:v>
                </c:pt>
                <c:pt idx="84">
                  <c:v>19.561646666666672</c:v>
                </c:pt>
                <c:pt idx="85">
                  <c:v>20.84061933333334</c:v>
                </c:pt>
                <c:pt idx="86">
                  <c:v>20.895330000000005</c:v>
                </c:pt>
                <c:pt idx="87">
                  <c:v>22.797154000000006</c:v>
                </c:pt>
                <c:pt idx="88">
                  <c:v>22.778573333333341</c:v>
                </c:pt>
                <c:pt idx="89">
                  <c:v>22.362792000000006</c:v>
                </c:pt>
                <c:pt idx="90">
                  <c:v>23.094646666666673</c:v>
                </c:pt>
                <c:pt idx="91">
                  <c:v>24.218432666666672</c:v>
                </c:pt>
                <c:pt idx="92">
                  <c:v>24.61180533333334</c:v>
                </c:pt>
                <c:pt idx="93">
                  <c:v>23.951330000000006</c:v>
                </c:pt>
                <c:pt idx="94">
                  <c:v>24.222134666666673</c:v>
                </c:pt>
                <c:pt idx="95">
                  <c:v>22.983618000000007</c:v>
                </c:pt>
                <c:pt idx="96">
                  <c:v>23.461121333333342</c:v>
                </c:pt>
                <c:pt idx="97">
                  <c:v>24.340744666666676</c:v>
                </c:pt>
                <c:pt idx="98">
                  <c:v>24.279336000000011</c:v>
                </c:pt>
                <c:pt idx="99">
                  <c:v>24.326274000000012</c:v>
                </c:pt>
                <c:pt idx="100">
                  <c:v>25.310682666666679</c:v>
                </c:pt>
                <c:pt idx="101">
                  <c:v>25.237657333333345</c:v>
                </c:pt>
                <c:pt idx="102">
                  <c:v>24.98755266666668</c:v>
                </c:pt>
                <c:pt idx="103">
                  <c:v>25.384794666666679</c:v>
                </c:pt>
                <c:pt idx="104">
                  <c:v>25.040048666666678</c:v>
                </c:pt>
                <c:pt idx="105">
                  <c:v>24.68193200000001</c:v>
                </c:pt>
                <c:pt idx="106">
                  <c:v>25.419413333333345</c:v>
                </c:pt>
                <c:pt idx="107">
                  <c:v>25.336103333333345</c:v>
                </c:pt>
                <c:pt idx="108">
                  <c:v>25.354852000000012</c:v>
                </c:pt>
                <c:pt idx="109">
                  <c:v>25.168980666666677</c:v>
                </c:pt>
                <c:pt idx="110">
                  <c:v>24.472200666666676</c:v>
                </c:pt>
                <c:pt idx="111">
                  <c:v>23.382889333333342</c:v>
                </c:pt>
                <c:pt idx="112">
                  <c:v>28.347626000000009</c:v>
                </c:pt>
                <c:pt idx="113">
                  <c:v>28.538806000000008</c:v>
                </c:pt>
                <c:pt idx="114">
                  <c:v>27.858037333333343</c:v>
                </c:pt>
                <c:pt idx="115">
                  <c:v>29.652820666666678</c:v>
                </c:pt>
                <c:pt idx="116">
                  <c:v>28.81650200000001</c:v>
                </c:pt>
                <c:pt idx="117">
                  <c:v>29.28266600000001</c:v>
                </c:pt>
                <c:pt idx="118">
                  <c:v>29.821000666666677</c:v>
                </c:pt>
                <c:pt idx="119">
                  <c:v>29.929442000000009</c:v>
                </c:pt>
                <c:pt idx="120">
                  <c:v>29.344526000000009</c:v>
                </c:pt>
                <c:pt idx="121">
                  <c:v>28.625716666666676</c:v>
                </c:pt>
                <c:pt idx="122">
                  <c:v>27.767382666666677</c:v>
                </c:pt>
                <c:pt idx="123">
                  <c:v>28.038463333333343</c:v>
                </c:pt>
                <c:pt idx="124">
                  <c:v>27.806960666666676</c:v>
                </c:pt>
                <c:pt idx="125">
                  <c:v>29.087396000000009</c:v>
                </c:pt>
                <c:pt idx="126">
                  <c:v>27.51161200000001</c:v>
                </c:pt>
                <c:pt idx="127">
                  <c:v>28.30321600000001</c:v>
                </c:pt>
                <c:pt idx="128">
                  <c:v>28.829601333333343</c:v>
                </c:pt>
                <c:pt idx="129">
                  <c:v>29.136106666666677</c:v>
                </c:pt>
                <c:pt idx="130">
                  <c:v>29.605353333333344</c:v>
                </c:pt>
                <c:pt idx="131">
                  <c:v>30.016332666666678</c:v>
                </c:pt>
                <c:pt idx="132">
                  <c:v>30.399599333333345</c:v>
                </c:pt>
                <c:pt idx="133">
                  <c:v>30.582336000000012</c:v>
                </c:pt>
                <c:pt idx="134">
                  <c:v>31.202754000000013</c:v>
                </c:pt>
                <c:pt idx="135">
                  <c:v>31.174070000000015</c:v>
                </c:pt>
                <c:pt idx="136">
                  <c:v>30.633955333333347</c:v>
                </c:pt>
                <c:pt idx="137">
                  <c:v>31.471931333333348</c:v>
                </c:pt>
                <c:pt idx="138">
                  <c:v>31.514708000000013</c:v>
                </c:pt>
                <c:pt idx="139">
                  <c:v>31.885425333333345</c:v>
                </c:pt>
                <c:pt idx="140">
                  <c:v>31.635010666666677</c:v>
                </c:pt>
                <c:pt idx="141">
                  <c:v>32.533816000000009</c:v>
                </c:pt>
                <c:pt idx="142">
                  <c:v>33.551986000000007</c:v>
                </c:pt>
                <c:pt idx="143">
                  <c:v>33.405841333333342</c:v>
                </c:pt>
                <c:pt idx="144">
                  <c:v>33.986412666666673</c:v>
                </c:pt>
                <c:pt idx="145">
                  <c:v>32.510459333333344</c:v>
                </c:pt>
                <c:pt idx="146">
                  <c:v>32.213552666666679</c:v>
                </c:pt>
                <c:pt idx="147">
                  <c:v>34.361124666666676</c:v>
                </c:pt>
                <c:pt idx="148">
                  <c:v>34.313482666666673</c:v>
                </c:pt>
                <c:pt idx="149">
                  <c:v>34.992660666666673</c:v>
                </c:pt>
                <c:pt idx="150">
                  <c:v>33.946273333333338</c:v>
                </c:pt>
                <c:pt idx="151">
                  <c:v>35.886283333333338</c:v>
                </c:pt>
                <c:pt idx="152">
                  <c:v>36.428597333333336</c:v>
                </c:pt>
                <c:pt idx="153">
                  <c:v>36.731294000000005</c:v>
                </c:pt>
                <c:pt idx="154">
                  <c:v>36.671276666666671</c:v>
                </c:pt>
                <c:pt idx="155">
                  <c:v>37.133350000000007</c:v>
                </c:pt>
                <c:pt idx="156">
                  <c:v>37.887160666666674</c:v>
                </c:pt>
                <c:pt idx="157">
                  <c:v>38.036297333333337</c:v>
                </c:pt>
                <c:pt idx="158">
                  <c:v>37.147692000000006</c:v>
                </c:pt>
                <c:pt idx="159">
                  <c:v>37.064036666666674</c:v>
                </c:pt>
                <c:pt idx="160">
                  <c:v>37.159844666666672</c:v>
                </c:pt>
                <c:pt idx="161">
                  <c:v>35.423568666666675</c:v>
                </c:pt>
                <c:pt idx="162">
                  <c:v>35.916836666666676</c:v>
                </c:pt>
                <c:pt idx="163">
                  <c:v>37.028394666666678</c:v>
                </c:pt>
                <c:pt idx="164">
                  <c:v>37.573928666666681</c:v>
                </c:pt>
                <c:pt idx="165">
                  <c:v>38.01755733333335</c:v>
                </c:pt>
                <c:pt idx="166">
                  <c:v>37.801102666666687</c:v>
                </c:pt>
                <c:pt idx="167">
                  <c:v>37.695017333333354</c:v>
                </c:pt>
                <c:pt idx="168">
                  <c:v>37.830979333333353</c:v>
                </c:pt>
                <c:pt idx="169">
                  <c:v>38.925640666666688</c:v>
                </c:pt>
                <c:pt idx="170">
                  <c:v>38.52652666666669</c:v>
                </c:pt>
                <c:pt idx="171">
                  <c:v>38.818086666666687</c:v>
                </c:pt>
                <c:pt idx="172">
                  <c:v>39.03861000000002</c:v>
                </c:pt>
                <c:pt idx="173">
                  <c:v>40.502002000000019</c:v>
                </c:pt>
                <c:pt idx="174">
                  <c:v>41.133690666666688</c:v>
                </c:pt>
                <c:pt idx="175">
                  <c:v>40.740667333333356</c:v>
                </c:pt>
                <c:pt idx="176">
                  <c:v>40.941105333333354</c:v>
                </c:pt>
                <c:pt idx="177">
                  <c:v>40.92234000000002</c:v>
                </c:pt>
                <c:pt idx="178">
                  <c:v>40.807296666666687</c:v>
                </c:pt>
                <c:pt idx="179">
                  <c:v>41.886735333333355</c:v>
                </c:pt>
                <c:pt idx="180">
                  <c:v>42.545468000000021</c:v>
                </c:pt>
                <c:pt idx="181">
                  <c:v>42.554346666666689</c:v>
                </c:pt>
                <c:pt idx="182">
                  <c:v>42.493649333333359</c:v>
                </c:pt>
                <c:pt idx="183">
                  <c:v>43.146826000000026</c:v>
                </c:pt>
                <c:pt idx="184">
                  <c:v>42.80532133333336</c:v>
                </c:pt>
                <c:pt idx="185">
                  <c:v>43.284486666666695</c:v>
                </c:pt>
                <c:pt idx="186">
                  <c:v>43.706182666666692</c:v>
                </c:pt>
                <c:pt idx="187">
                  <c:v>44.364222000000026</c:v>
                </c:pt>
                <c:pt idx="188">
                  <c:v>44.448482000000027</c:v>
                </c:pt>
                <c:pt idx="189">
                  <c:v>44.495657333333362</c:v>
                </c:pt>
                <c:pt idx="190">
                  <c:v>44.341022666666696</c:v>
                </c:pt>
                <c:pt idx="191">
                  <c:v>44.284544666666697</c:v>
                </c:pt>
                <c:pt idx="192">
                  <c:v>44.032250000000033</c:v>
                </c:pt>
                <c:pt idx="193">
                  <c:v>44.896166000000036</c:v>
                </c:pt>
                <c:pt idx="194">
                  <c:v>44.354042000000035</c:v>
                </c:pt>
                <c:pt idx="195">
                  <c:v>44.509864666666701</c:v>
                </c:pt>
                <c:pt idx="196">
                  <c:v>44.254115333333367</c:v>
                </c:pt>
                <c:pt idx="197">
                  <c:v>44.114152666666698</c:v>
                </c:pt>
                <c:pt idx="198">
                  <c:v>42.829307333333361</c:v>
                </c:pt>
                <c:pt idx="199">
                  <c:v>42.772298666666693</c:v>
                </c:pt>
                <c:pt idx="200">
                  <c:v>42.889658666666691</c:v>
                </c:pt>
                <c:pt idx="201">
                  <c:v>43.274410000000024</c:v>
                </c:pt>
                <c:pt idx="202">
                  <c:v>43.87526666666669</c:v>
                </c:pt>
                <c:pt idx="203">
                  <c:v>43.836471333333357</c:v>
                </c:pt>
                <c:pt idx="204">
                  <c:v>43.421651333333358</c:v>
                </c:pt>
                <c:pt idx="205">
                  <c:v>42.78298266666669</c:v>
                </c:pt>
                <c:pt idx="206">
                  <c:v>44.101454000000025</c:v>
                </c:pt>
                <c:pt idx="207">
                  <c:v>44.765301333333362</c:v>
                </c:pt>
                <c:pt idx="208">
                  <c:v>45.344162666666698</c:v>
                </c:pt>
                <c:pt idx="209">
                  <c:v>44.806686000000028</c:v>
                </c:pt>
                <c:pt idx="210">
                  <c:v>46.566048000000031</c:v>
                </c:pt>
                <c:pt idx="211">
                  <c:v>46.437860666666694</c:v>
                </c:pt>
                <c:pt idx="212">
                  <c:v>46.59133200000003</c:v>
                </c:pt>
                <c:pt idx="213">
                  <c:v>46.891285333333364</c:v>
                </c:pt>
                <c:pt idx="214">
                  <c:v>47.014725333333367</c:v>
                </c:pt>
                <c:pt idx="215">
                  <c:v>46.083909333333366</c:v>
                </c:pt>
                <c:pt idx="216">
                  <c:v>46.177432666666697</c:v>
                </c:pt>
                <c:pt idx="217">
                  <c:v>46.474716666666694</c:v>
                </c:pt>
                <c:pt idx="218">
                  <c:v>47.061034000000028</c:v>
                </c:pt>
                <c:pt idx="219">
                  <c:v>46.723393333333362</c:v>
                </c:pt>
                <c:pt idx="220">
                  <c:v>46.850758666666692</c:v>
                </c:pt>
                <c:pt idx="221">
                  <c:v>47.025140000000029</c:v>
                </c:pt>
                <c:pt idx="222">
                  <c:v>47.089193333333363</c:v>
                </c:pt>
                <c:pt idx="223">
                  <c:v>47.267588666666697</c:v>
                </c:pt>
                <c:pt idx="224">
                  <c:v>48.128797333333367</c:v>
                </c:pt>
                <c:pt idx="225">
                  <c:v>49.053574000000033</c:v>
                </c:pt>
                <c:pt idx="226">
                  <c:v>48.544818000000035</c:v>
                </c:pt>
                <c:pt idx="227">
                  <c:v>48.505650000000038</c:v>
                </c:pt>
                <c:pt idx="228">
                  <c:v>47.750836000000035</c:v>
                </c:pt>
                <c:pt idx="229">
                  <c:v>48.005772000000036</c:v>
                </c:pt>
                <c:pt idx="230">
                  <c:v>49.922053333333366</c:v>
                </c:pt>
                <c:pt idx="231">
                  <c:v>49.946234666666697</c:v>
                </c:pt>
                <c:pt idx="232">
                  <c:v>50.199633333333367</c:v>
                </c:pt>
                <c:pt idx="233">
                  <c:v>49.900406666666697</c:v>
                </c:pt>
                <c:pt idx="234">
                  <c:v>50.009730000000033</c:v>
                </c:pt>
                <c:pt idx="235">
                  <c:v>50.632140000000035</c:v>
                </c:pt>
                <c:pt idx="236">
                  <c:v>49.938462000000037</c:v>
                </c:pt>
                <c:pt idx="237">
                  <c:v>50.184711333333368</c:v>
                </c:pt>
                <c:pt idx="238">
                  <c:v>50.955815333333369</c:v>
                </c:pt>
                <c:pt idx="239">
                  <c:v>51.548044000000033</c:v>
                </c:pt>
                <c:pt idx="240">
                  <c:v>49.683359333333364</c:v>
                </c:pt>
                <c:pt idx="241">
                  <c:v>50.381617333333367</c:v>
                </c:pt>
                <c:pt idx="242">
                  <c:v>50.820616666666702</c:v>
                </c:pt>
                <c:pt idx="243">
                  <c:v>50.487328000000034</c:v>
                </c:pt>
                <c:pt idx="244">
                  <c:v>49.9528106666667</c:v>
                </c:pt>
                <c:pt idx="245">
                  <c:v>50.442408666666701</c:v>
                </c:pt>
                <c:pt idx="246">
                  <c:v>49.229949333333366</c:v>
                </c:pt>
                <c:pt idx="247">
                  <c:v>49.296450000000036</c:v>
                </c:pt>
                <c:pt idx="248">
                  <c:v>48.483641333333367</c:v>
                </c:pt>
                <c:pt idx="249">
                  <c:v>49.371270666666703</c:v>
                </c:pt>
                <c:pt idx="250">
                  <c:v>50.367853333333372</c:v>
                </c:pt>
                <c:pt idx="251">
                  <c:v>49.832428000000036</c:v>
                </c:pt>
                <c:pt idx="252">
                  <c:v>49.621354666666704</c:v>
                </c:pt>
                <c:pt idx="253">
                  <c:v>49.479647333333368</c:v>
                </c:pt>
                <c:pt idx="254">
                  <c:v>49.535898000000032</c:v>
                </c:pt>
                <c:pt idx="255">
                  <c:v>50.554514666666698</c:v>
                </c:pt>
                <c:pt idx="256">
                  <c:v>50.116765333333362</c:v>
                </c:pt>
                <c:pt idx="257">
                  <c:v>49.663388000000026</c:v>
                </c:pt>
                <c:pt idx="258">
                  <c:v>50.552136000000026</c:v>
                </c:pt>
                <c:pt idx="259">
                  <c:v>50.480232000000022</c:v>
                </c:pt>
                <c:pt idx="260">
                  <c:v>49.816503333333358</c:v>
                </c:pt>
                <c:pt idx="261">
                  <c:v>49.823581333333358</c:v>
                </c:pt>
                <c:pt idx="262">
                  <c:v>49.396924000000027</c:v>
                </c:pt>
                <c:pt idx="263">
                  <c:v>49.968476666666696</c:v>
                </c:pt>
                <c:pt idx="264">
                  <c:v>55.553824000000027</c:v>
                </c:pt>
                <c:pt idx="265">
                  <c:v>55.886695333333364</c:v>
                </c:pt>
                <c:pt idx="266">
                  <c:v>56.991570666666696</c:v>
                </c:pt>
                <c:pt idx="267">
                  <c:v>56.320996000000029</c:v>
                </c:pt>
                <c:pt idx="268">
                  <c:v>56.670880000000032</c:v>
                </c:pt>
                <c:pt idx="269">
                  <c:v>56.198816666666701</c:v>
                </c:pt>
                <c:pt idx="270">
                  <c:v>56.210416666666703</c:v>
                </c:pt>
                <c:pt idx="271">
                  <c:v>55.410066666666701</c:v>
                </c:pt>
                <c:pt idx="272">
                  <c:v>54.814774000000035</c:v>
                </c:pt>
                <c:pt idx="273">
                  <c:v>54.143484000000036</c:v>
                </c:pt>
                <c:pt idx="274">
                  <c:v>54.707961333333373</c:v>
                </c:pt>
                <c:pt idx="275">
                  <c:v>55.11713933333337</c:v>
                </c:pt>
                <c:pt idx="276">
                  <c:v>55.011705333333367</c:v>
                </c:pt>
                <c:pt idx="277">
                  <c:v>55.219978000000033</c:v>
                </c:pt>
                <c:pt idx="278">
                  <c:v>55.237700666666697</c:v>
                </c:pt>
                <c:pt idx="279">
                  <c:v>55.086974000000033</c:v>
                </c:pt>
                <c:pt idx="280">
                  <c:v>55.584311333333368</c:v>
                </c:pt>
                <c:pt idx="281">
                  <c:v>55.279834000000037</c:v>
                </c:pt>
                <c:pt idx="282">
                  <c:v>54.625970666666703</c:v>
                </c:pt>
                <c:pt idx="283">
                  <c:v>55.549054666666706</c:v>
                </c:pt>
                <c:pt idx="284">
                  <c:v>55.65352533333337</c:v>
                </c:pt>
                <c:pt idx="285">
                  <c:v>55.9781926666667</c:v>
                </c:pt>
                <c:pt idx="286">
                  <c:v>56.320360666666701</c:v>
                </c:pt>
                <c:pt idx="287">
                  <c:v>56.48604333333337</c:v>
                </c:pt>
                <c:pt idx="288">
                  <c:v>57.008354666666705</c:v>
                </c:pt>
                <c:pt idx="289">
                  <c:v>58.405854666666706</c:v>
                </c:pt>
                <c:pt idx="290">
                  <c:v>58.659582000000036</c:v>
                </c:pt>
                <c:pt idx="291">
                  <c:v>59.013663333333369</c:v>
                </c:pt>
                <c:pt idx="292">
                  <c:v>60.253219333333369</c:v>
                </c:pt>
                <c:pt idx="293">
                  <c:v>61.054098000000039</c:v>
                </c:pt>
                <c:pt idx="294">
                  <c:v>60.175154000000042</c:v>
                </c:pt>
                <c:pt idx="295">
                  <c:v>61.303939333333375</c:v>
                </c:pt>
                <c:pt idx="296">
                  <c:v>59.862186666666709</c:v>
                </c:pt>
                <c:pt idx="297">
                  <c:v>61.621402666666711</c:v>
                </c:pt>
                <c:pt idx="298">
                  <c:v>60.062134000000043</c:v>
                </c:pt>
                <c:pt idx="299">
                  <c:v>60.151958666666708</c:v>
                </c:pt>
                <c:pt idx="300">
                  <c:v>59.311322666666712</c:v>
                </c:pt>
                <c:pt idx="301">
                  <c:v>59.209341333333377</c:v>
                </c:pt>
                <c:pt idx="302">
                  <c:v>57.721432000000043</c:v>
                </c:pt>
                <c:pt idx="303">
                  <c:v>58.345201333333378</c:v>
                </c:pt>
                <c:pt idx="304">
                  <c:v>57.600725333333379</c:v>
                </c:pt>
                <c:pt idx="305">
                  <c:v>57.483679333333377</c:v>
                </c:pt>
                <c:pt idx="306">
                  <c:v>57.121724000000043</c:v>
                </c:pt>
                <c:pt idx="307">
                  <c:v>57.438744000000042</c:v>
                </c:pt>
                <c:pt idx="308">
                  <c:v>56.725892000000044</c:v>
                </c:pt>
                <c:pt idx="309">
                  <c:v>57.129574000000048</c:v>
                </c:pt>
                <c:pt idx="310">
                  <c:v>57.010351333333382</c:v>
                </c:pt>
                <c:pt idx="311">
                  <c:v>57.397834000000046</c:v>
                </c:pt>
                <c:pt idx="312">
                  <c:v>56.836984666666716</c:v>
                </c:pt>
                <c:pt idx="313">
                  <c:v>57.145762666666712</c:v>
                </c:pt>
                <c:pt idx="314">
                  <c:v>57.416045333333379</c:v>
                </c:pt>
                <c:pt idx="315">
                  <c:v>58.59521733333338</c:v>
                </c:pt>
                <c:pt idx="316">
                  <c:v>58.499568000000046</c:v>
                </c:pt>
                <c:pt idx="317">
                  <c:v>58.095413333333383</c:v>
                </c:pt>
                <c:pt idx="318">
                  <c:v>57.531224666666716</c:v>
                </c:pt>
                <c:pt idx="319">
                  <c:v>56.679195333333382</c:v>
                </c:pt>
                <c:pt idx="320">
                  <c:v>56.794624000000049</c:v>
                </c:pt>
                <c:pt idx="321">
                  <c:v>56.525464666666714</c:v>
                </c:pt>
                <c:pt idx="322">
                  <c:v>56.823082666666714</c:v>
                </c:pt>
                <c:pt idx="323">
                  <c:v>57.634196000000046</c:v>
                </c:pt>
                <c:pt idx="324">
                  <c:v>57.527016666666711</c:v>
                </c:pt>
                <c:pt idx="325">
                  <c:v>57.785876666666709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DB-4851-BABA-BF677DBA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5248"/>
        <c:axId val="170318464"/>
      </c:lineChart>
      <c:dateAx>
        <c:axId val="17000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18464"/>
        <c:crosses val="autoZero"/>
        <c:auto val="1"/>
        <c:lblOffset val="100"/>
        <c:baseTimeUnit val="days"/>
      </c:dateAx>
      <c:valAx>
        <c:axId val="1703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4</xdr:col>
      <xdr:colOff>314325</xdr:colOff>
      <xdr:row>53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166AF21-B5BA-4A51-A401-005955E6F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4"/>
  <sheetViews>
    <sheetView topLeftCell="H19" workbookViewId="0">
      <selection activeCell="S4" sqref="S4:T37"/>
    </sheetView>
  </sheetViews>
  <sheetFormatPr defaultRowHeight="15"/>
  <cols>
    <col min="1" max="1" width="11.85546875" customWidth="1"/>
    <col min="2" max="2" width="10.85546875" customWidth="1"/>
    <col min="3" max="3" width="19.85546875" customWidth="1"/>
    <col min="4" max="11" width="14.85546875" customWidth="1"/>
    <col min="12" max="12" width="15.85546875" customWidth="1"/>
    <col min="14" max="14" width="13.7109375" customWidth="1"/>
    <col min="18" max="18" width="24.7109375" customWidth="1"/>
    <col min="19" max="19" width="31.85546875" customWidth="1"/>
  </cols>
  <sheetData>
    <row r="1" spans="1:17">
      <c r="D1">
        <v>550000</v>
      </c>
      <c r="E1">
        <v>350000</v>
      </c>
      <c r="F1">
        <v>550000</v>
      </c>
      <c r="G1">
        <v>350000</v>
      </c>
      <c r="H1">
        <v>350000</v>
      </c>
      <c r="I1">
        <v>350000</v>
      </c>
      <c r="J1">
        <v>350000</v>
      </c>
      <c r="K1">
        <v>350000</v>
      </c>
      <c r="L1">
        <f>-95000*6</f>
        <v>-570000</v>
      </c>
      <c r="M1">
        <v>1500000</v>
      </c>
      <c r="O1">
        <f>+O2/16*12</f>
        <v>664736.58750000037</v>
      </c>
      <c r="P1">
        <f>+O1/M1</f>
        <v>0.44315772500000022</v>
      </c>
    </row>
    <row r="2" spans="1:17">
      <c r="O2">
        <f>+SUM(C5:C334)</f>
        <v>886315.45000000054</v>
      </c>
    </row>
    <row r="4" spans="1:1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Q4" t="s">
        <v>26</v>
      </c>
    </row>
    <row r="5" spans="1:17">
      <c r="A5" s="2">
        <v>44564.000115740739</v>
      </c>
      <c r="B5" s="3" t="s">
        <v>12</v>
      </c>
      <c r="C5" s="4">
        <v>18869.229999999996</v>
      </c>
      <c r="D5" s="4">
        <v>0</v>
      </c>
      <c r="E5" s="4">
        <v>2652.05</v>
      </c>
      <c r="F5" s="4">
        <v>6268.66</v>
      </c>
      <c r="G5" s="4">
        <v>0</v>
      </c>
      <c r="H5" s="4">
        <v>1760.71</v>
      </c>
      <c r="I5" s="4">
        <v>1408.17</v>
      </c>
      <c r="J5" s="4">
        <v>3707.64</v>
      </c>
      <c r="K5" s="4">
        <v>0</v>
      </c>
      <c r="L5" s="4">
        <v>3072</v>
      </c>
      <c r="M5" s="6" t="str">
        <f>MONTH(N5)&amp;YEAR(N5)</f>
        <v>12022</v>
      </c>
      <c r="N5" s="6">
        <f>+A5</f>
        <v>44564.000115740739</v>
      </c>
      <c r="O5" s="5">
        <f>+C5/$M$1*100</f>
        <v>1.2579486666666664</v>
      </c>
      <c r="P5" s="5">
        <f>+MIN(O5+P4,0)</f>
        <v>0</v>
      </c>
      <c r="Q5" s="5">
        <f>+O5</f>
        <v>1.2579486666666664</v>
      </c>
    </row>
    <row r="6" spans="1:17">
      <c r="A6" s="2">
        <v>44565.000115740739</v>
      </c>
      <c r="B6" s="3" t="s">
        <v>13</v>
      </c>
      <c r="C6" s="4">
        <v>-8602.2999999999993</v>
      </c>
      <c r="D6" s="4">
        <v>2348.84</v>
      </c>
      <c r="E6" s="4">
        <v>-2144.2600000000002</v>
      </c>
      <c r="F6" s="4">
        <v>-5621.94</v>
      </c>
      <c r="G6" s="4">
        <v>-607.78</v>
      </c>
      <c r="H6" s="4">
        <v>315.60000000000002</v>
      </c>
      <c r="I6" s="4">
        <v>-2030.39</v>
      </c>
      <c r="J6" s="4">
        <v>-1251.8499999999999</v>
      </c>
      <c r="K6" s="4">
        <v>977.48</v>
      </c>
      <c r="L6" s="4">
        <v>-588</v>
      </c>
      <c r="M6" s="6" t="str">
        <f t="shared" ref="M6:M69" si="0">MONTH(N6)&amp;YEAR(N6)</f>
        <v>12022</v>
      </c>
      <c r="N6" s="6">
        <f t="shared" ref="N6:N69" si="1">+A6</f>
        <v>44565.000115740739</v>
      </c>
      <c r="O6" s="5">
        <f t="shared" ref="O6:O69" si="2">+C6/$M$1*100</f>
        <v>-0.57348666666666659</v>
      </c>
      <c r="P6" s="5">
        <f t="shared" ref="P6:P69" si="3">+MIN(O6+P5,0)</f>
        <v>-0.57348666666666659</v>
      </c>
      <c r="Q6" s="5">
        <f>+Q5+O6</f>
        <v>0.68446199999999979</v>
      </c>
    </row>
    <row r="7" spans="1:17">
      <c r="A7" s="2">
        <v>44566.000115740739</v>
      </c>
      <c r="B7" s="3" t="s">
        <v>14</v>
      </c>
      <c r="C7" s="4">
        <v>19359.150000000001</v>
      </c>
      <c r="D7" s="4">
        <v>-1987.08</v>
      </c>
      <c r="E7" s="4">
        <v>2652.07</v>
      </c>
      <c r="F7" s="4">
        <v>5887.27</v>
      </c>
      <c r="G7" s="4">
        <v>-1391.52</v>
      </c>
      <c r="H7" s="4">
        <v>602.95000000000005</v>
      </c>
      <c r="I7" s="4">
        <v>3032.85</v>
      </c>
      <c r="J7" s="4">
        <v>2666.96</v>
      </c>
      <c r="K7" s="4">
        <v>3893.65</v>
      </c>
      <c r="L7" s="4">
        <v>4002</v>
      </c>
      <c r="M7" s="6" t="str">
        <f t="shared" si="0"/>
        <v>12022</v>
      </c>
      <c r="N7" s="6">
        <f t="shared" si="1"/>
        <v>44566.000115740739</v>
      </c>
      <c r="O7" s="5">
        <f t="shared" si="2"/>
        <v>1.29061</v>
      </c>
      <c r="P7" s="5">
        <f t="shared" si="3"/>
        <v>0</v>
      </c>
      <c r="Q7" s="5">
        <f t="shared" ref="Q7:Q70" si="4">+Q6+O7</f>
        <v>1.9750719999999999</v>
      </c>
    </row>
    <row r="8" spans="1:17">
      <c r="A8" s="2">
        <v>44567.000115740739</v>
      </c>
      <c r="B8" s="3" t="s">
        <v>15</v>
      </c>
      <c r="C8" s="4">
        <v>27467.320000000003</v>
      </c>
      <c r="D8" s="4">
        <v>2788.04</v>
      </c>
      <c r="E8" s="4">
        <v>6040.48</v>
      </c>
      <c r="F8" s="4">
        <v>8803.2099999999991</v>
      </c>
      <c r="G8" s="4">
        <v>561.38</v>
      </c>
      <c r="H8" s="4">
        <v>4010.33</v>
      </c>
      <c r="I8" s="4">
        <v>1145.58</v>
      </c>
      <c r="J8" s="4">
        <v>2472.0300000000002</v>
      </c>
      <c r="K8" s="4">
        <v>3980.27</v>
      </c>
      <c r="L8" s="4">
        <v>-2334</v>
      </c>
      <c r="M8" s="6" t="str">
        <f t="shared" si="0"/>
        <v>12022</v>
      </c>
      <c r="N8" s="6">
        <f t="shared" si="1"/>
        <v>44567.000115740739</v>
      </c>
      <c r="O8" s="5">
        <f t="shared" si="2"/>
        <v>1.8311546666666667</v>
      </c>
      <c r="P8" s="5">
        <f t="shared" si="3"/>
        <v>0</v>
      </c>
      <c r="Q8" s="5">
        <f t="shared" si="4"/>
        <v>3.8062266666666664</v>
      </c>
    </row>
    <row r="9" spans="1:17">
      <c r="A9" s="2">
        <v>44568.000115740739</v>
      </c>
      <c r="B9" s="3" t="s">
        <v>16</v>
      </c>
      <c r="C9" s="4">
        <v>6371.9699999999993</v>
      </c>
      <c r="D9" s="4">
        <v>0</v>
      </c>
      <c r="E9" s="4">
        <v>679.99</v>
      </c>
      <c r="F9" s="4">
        <v>3175.48</v>
      </c>
      <c r="G9" s="4">
        <v>30.63</v>
      </c>
      <c r="H9" s="4">
        <v>0</v>
      </c>
      <c r="I9" s="4">
        <v>1132.73</v>
      </c>
      <c r="J9" s="4">
        <v>2422.81</v>
      </c>
      <c r="K9" s="4">
        <v>-169.67</v>
      </c>
      <c r="L9" s="4">
        <v>-900</v>
      </c>
      <c r="M9" s="6" t="str">
        <f t="shared" si="0"/>
        <v>12022</v>
      </c>
      <c r="N9" s="6">
        <f t="shared" si="1"/>
        <v>44568.000115740739</v>
      </c>
      <c r="O9" s="5">
        <f t="shared" si="2"/>
        <v>0.42479799999999995</v>
      </c>
      <c r="P9" s="5">
        <f t="shared" si="3"/>
        <v>0</v>
      </c>
      <c r="Q9" s="5">
        <f t="shared" si="4"/>
        <v>4.2310246666666664</v>
      </c>
    </row>
    <row r="10" spans="1:17">
      <c r="A10" s="2">
        <v>44571.000115740739</v>
      </c>
      <c r="B10" s="3" t="s">
        <v>12</v>
      </c>
      <c r="C10" s="4">
        <v>-2906.79</v>
      </c>
      <c r="D10" s="4">
        <v>0</v>
      </c>
      <c r="E10" s="4">
        <v>-369.1</v>
      </c>
      <c r="F10" s="4">
        <v>453.81</v>
      </c>
      <c r="G10" s="4">
        <v>0</v>
      </c>
      <c r="H10" s="4">
        <v>408.55</v>
      </c>
      <c r="I10" s="4">
        <v>-1380.09</v>
      </c>
      <c r="J10" s="4">
        <v>-1155.96</v>
      </c>
      <c r="K10" s="4">
        <v>0</v>
      </c>
      <c r="L10" s="4">
        <v>-864</v>
      </c>
      <c r="M10" s="6" t="str">
        <f t="shared" si="0"/>
        <v>12022</v>
      </c>
      <c r="N10" s="6">
        <f t="shared" si="1"/>
        <v>44571.000115740739</v>
      </c>
      <c r="O10" s="5">
        <f t="shared" si="2"/>
        <v>-0.19378600000000001</v>
      </c>
      <c r="P10" s="5">
        <f t="shared" si="3"/>
        <v>-0.19378600000000001</v>
      </c>
      <c r="Q10" s="5">
        <f t="shared" si="4"/>
        <v>4.0372386666666662</v>
      </c>
    </row>
    <row r="11" spans="1:17">
      <c r="A11" s="2">
        <v>44572.000115740739</v>
      </c>
      <c r="B11" s="3" t="s">
        <v>13</v>
      </c>
      <c r="C11" s="4">
        <v>-4462.76</v>
      </c>
      <c r="D11" s="4">
        <v>-3470.84</v>
      </c>
      <c r="E11" s="4">
        <v>191.65</v>
      </c>
      <c r="F11" s="4">
        <v>1430.52</v>
      </c>
      <c r="G11" s="4">
        <v>1164.9100000000001</v>
      </c>
      <c r="H11" s="4">
        <v>-1851.65</v>
      </c>
      <c r="I11" s="4">
        <v>1251</v>
      </c>
      <c r="J11" s="4">
        <v>-451.43</v>
      </c>
      <c r="K11" s="4">
        <v>-1826.92</v>
      </c>
      <c r="L11" s="4">
        <v>-900</v>
      </c>
      <c r="M11" s="6" t="str">
        <f t="shared" si="0"/>
        <v>12022</v>
      </c>
      <c r="N11" s="6">
        <f t="shared" si="1"/>
        <v>44572.000115740739</v>
      </c>
      <c r="O11" s="5">
        <f t="shared" si="2"/>
        <v>-0.29751733333333336</v>
      </c>
      <c r="P11" s="5">
        <f t="shared" si="3"/>
        <v>-0.49130333333333337</v>
      </c>
      <c r="Q11" s="5">
        <f t="shared" si="4"/>
        <v>3.7397213333333328</v>
      </c>
    </row>
    <row r="12" spans="1:17">
      <c r="A12" s="2">
        <v>44573.000115740739</v>
      </c>
      <c r="B12" s="3" t="s">
        <v>14</v>
      </c>
      <c r="C12" s="4">
        <v>4296.6899999999996</v>
      </c>
      <c r="D12" s="4">
        <v>-699.57</v>
      </c>
      <c r="E12" s="4">
        <v>136.38</v>
      </c>
      <c r="F12" s="4">
        <v>6323.84</v>
      </c>
      <c r="G12" s="4">
        <v>-180.08</v>
      </c>
      <c r="H12" s="4">
        <v>-146.02000000000001</v>
      </c>
      <c r="I12" s="4">
        <v>-1641.58</v>
      </c>
      <c r="J12" s="4">
        <v>3469.68</v>
      </c>
      <c r="K12" s="4">
        <v>-1861.96</v>
      </c>
      <c r="L12" s="4">
        <v>-1104</v>
      </c>
      <c r="M12" s="6" t="str">
        <f t="shared" si="0"/>
        <v>12022</v>
      </c>
      <c r="N12" s="6">
        <f t="shared" si="1"/>
        <v>44573.000115740739</v>
      </c>
      <c r="O12" s="5">
        <f t="shared" si="2"/>
        <v>0.28644599999999998</v>
      </c>
      <c r="P12" s="5">
        <f t="shared" si="3"/>
        <v>-0.20485733333333339</v>
      </c>
      <c r="Q12" s="5">
        <f t="shared" si="4"/>
        <v>4.0261673333333325</v>
      </c>
    </row>
    <row r="13" spans="1:17">
      <c r="A13" s="2">
        <v>44574.000115740739</v>
      </c>
      <c r="B13" s="3" t="s">
        <v>15</v>
      </c>
      <c r="C13" s="4">
        <v>16734.7</v>
      </c>
      <c r="D13" s="4">
        <v>4152.28</v>
      </c>
      <c r="E13" s="4">
        <v>3197.53</v>
      </c>
      <c r="F13" s="4">
        <v>6016.75</v>
      </c>
      <c r="G13" s="4">
        <v>5601.92</v>
      </c>
      <c r="H13" s="4">
        <v>2067.27</v>
      </c>
      <c r="I13" s="4">
        <v>-672.52</v>
      </c>
      <c r="J13" s="4">
        <v>1545.7</v>
      </c>
      <c r="K13" s="4">
        <v>-3284.23</v>
      </c>
      <c r="L13" s="4">
        <v>-1890</v>
      </c>
      <c r="M13" s="6" t="str">
        <f t="shared" si="0"/>
        <v>12022</v>
      </c>
      <c r="N13" s="6">
        <f t="shared" si="1"/>
        <v>44574.000115740739</v>
      </c>
      <c r="O13" s="5">
        <f t="shared" si="2"/>
        <v>1.1156466666666667</v>
      </c>
      <c r="P13" s="5">
        <f t="shared" si="3"/>
        <v>0</v>
      </c>
      <c r="Q13" s="5">
        <f t="shared" si="4"/>
        <v>5.1418139999999992</v>
      </c>
    </row>
    <row r="14" spans="1:17">
      <c r="A14" s="2">
        <v>44575.000115740739</v>
      </c>
      <c r="B14" s="3" t="s">
        <v>16</v>
      </c>
      <c r="C14" s="4">
        <v>-11069.919999999998</v>
      </c>
      <c r="D14" s="4">
        <v>0</v>
      </c>
      <c r="E14" s="4">
        <v>380.98</v>
      </c>
      <c r="F14" s="4">
        <v>-5140.88</v>
      </c>
      <c r="G14" s="4">
        <v>-616.78</v>
      </c>
      <c r="H14" s="4">
        <v>0</v>
      </c>
      <c r="I14" s="4">
        <v>1497.71</v>
      </c>
      <c r="J14" s="4">
        <v>-4359.6499999999996</v>
      </c>
      <c r="K14" s="4">
        <v>-1739.3</v>
      </c>
      <c r="L14" s="4">
        <v>-1092</v>
      </c>
      <c r="M14" s="6" t="str">
        <f t="shared" si="0"/>
        <v>12022</v>
      </c>
      <c r="N14" s="6">
        <f t="shared" si="1"/>
        <v>44575.000115740739</v>
      </c>
      <c r="O14" s="5">
        <f t="shared" si="2"/>
        <v>-0.73799466666666658</v>
      </c>
      <c r="P14" s="5">
        <f t="shared" si="3"/>
        <v>-0.73799466666666658</v>
      </c>
      <c r="Q14" s="5">
        <f t="shared" si="4"/>
        <v>4.4038193333333329</v>
      </c>
    </row>
    <row r="15" spans="1:17">
      <c r="A15" s="2">
        <v>44578.000115740739</v>
      </c>
      <c r="B15" s="3" t="s">
        <v>12</v>
      </c>
      <c r="C15" s="4">
        <v>-5313.4</v>
      </c>
      <c r="D15" s="4">
        <v>0</v>
      </c>
      <c r="E15" s="4">
        <v>-397.43</v>
      </c>
      <c r="F15" s="4">
        <v>-2546.17</v>
      </c>
      <c r="G15" s="4">
        <v>0</v>
      </c>
      <c r="H15" s="4">
        <v>-189.85</v>
      </c>
      <c r="I15" s="4">
        <v>-1618.02</v>
      </c>
      <c r="J15" s="4">
        <v>56.07</v>
      </c>
      <c r="K15" s="4">
        <v>0</v>
      </c>
      <c r="L15" s="4">
        <v>-618</v>
      </c>
      <c r="M15" s="6" t="str">
        <f t="shared" si="0"/>
        <v>12022</v>
      </c>
      <c r="N15" s="6">
        <f t="shared" si="1"/>
        <v>44578.000115740739</v>
      </c>
      <c r="O15" s="5">
        <f t="shared" si="2"/>
        <v>-0.35422666666666663</v>
      </c>
      <c r="P15" s="5">
        <f t="shared" si="3"/>
        <v>-1.0922213333333333</v>
      </c>
      <c r="Q15" s="5">
        <f t="shared" si="4"/>
        <v>4.0495926666666664</v>
      </c>
    </row>
    <row r="16" spans="1:17">
      <c r="A16" s="2">
        <v>44579.000115740739</v>
      </c>
      <c r="B16" s="3" t="s">
        <v>13</v>
      </c>
      <c r="C16" s="4">
        <v>16455.469999999998</v>
      </c>
      <c r="D16" s="4">
        <v>13432.14</v>
      </c>
      <c r="E16" s="4">
        <v>-1754.78</v>
      </c>
      <c r="F16" s="4">
        <v>3675.66</v>
      </c>
      <c r="G16" s="4">
        <v>58.21</v>
      </c>
      <c r="H16" s="4">
        <v>2774.66</v>
      </c>
      <c r="I16" s="4">
        <v>1778.82</v>
      </c>
      <c r="J16" s="4">
        <v>175.16</v>
      </c>
      <c r="K16" s="4">
        <v>-3288.4</v>
      </c>
      <c r="L16" s="4">
        <v>-396</v>
      </c>
      <c r="M16" s="6" t="str">
        <f t="shared" si="0"/>
        <v>12022</v>
      </c>
      <c r="N16" s="6">
        <f t="shared" si="1"/>
        <v>44579.000115740739</v>
      </c>
      <c r="O16" s="5">
        <f t="shared" si="2"/>
        <v>1.0970313333333332</v>
      </c>
      <c r="P16" s="5">
        <f t="shared" si="3"/>
        <v>0</v>
      </c>
      <c r="Q16" s="5">
        <f t="shared" si="4"/>
        <v>5.1466239999999992</v>
      </c>
    </row>
    <row r="17" spans="1:17">
      <c r="A17" s="2">
        <v>44580.000115740739</v>
      </c>
      <c r="B17" s="3" t="s">
        <v>14</v>
      </c>
      <c r="C17" s="4">
        <v>-16629.450000000004</v>
      </c>
      <c r="D17" s="4">
        <v>-1395.39</v>
      </c>
      <c r="E17" s="4">
        <v>-2003.97</v>
      </c>
      <c r="F17" s="4">
        <v>-6062.18</v>
      </c>
      <c r="G17" s="4">
        <v>-221.2</v>
      </c>
      <c r="H17" s="4">
        <v>-276.61</v>
      </c>
      <c r="I17" s="4">
        <v>1420.84</v>
      </c>
      <c r="J17" s="4">
        <v>-4034.03</v>
      </c>
      <c r="K17" s="4">
        <v>-3240.91</v>
      </c>
      <c r="L17" s="4">
        <v>-816</v>
      </c>
      <c r="M17" s="6" t="str">
        <f t="shared" si="0"/>
        <v>12022</v>
      </c>
      <c r="N17" s="6">
        <f t="shared" si="1"/>
        <v>44580.000115740739</v>
      </c>
      <c r="O17" s="5">
        <f t="shared" si="2"/>
        <v>-1.1086300000000002</v>
      </c>
      <c r="P17" s="5">
        <f t="shared" si="3"/>
        <v>-1.1086300000000002</v>
      </c>
      <c r="Q17" s="5">
        <f t="shared" si="4"/>
        <v>4.0379939999999994</v>
      </c>
    </row>
    <row r="18" spans="1:17">
      <c r="A18" s="2">
        <v>44581.000115740739</v>
      </c>
      <c r="B18" s="3" t="s">
        <v>15</v>
      </c>
      <c r="C18" s="4">
        <v>-16077.339999999998</v>
      </c>
      <c r="D18" s="4">
        <v>562.07000000000005</v>
      </c>
      <c r="E18" s="4">
        <v>-6106.86</v>
      </c>
      <c r="F18" s="4">
        <v>-5341.45</v>
      </c>
      <c r="G18" s="4">
        <v>3004.82</v>
      </c>
      <c r="H18" s="4">
        <v>1236.76</v>
      </c>
      <c r="I18" s="4">
        <v>-5640.19</v>
      </c>
      <c r="J18" s="4">
        <v>630.58000000000004</v>
      </c>
      <c r="K18" s="4">
        <v>-2371.0700000000002</v>
      </c>
      <c r="L18" s="4">
        <v>-2052</v>
      </c>
      <c r="M18" s="6" t="str">
        <f t="shared" si="0"/>
        <v>12022</v>
      </c>
      <c r="N18" s="6">
        <f t="shared" si="1"/>
        <v>44581.000115740739</v>
      </c>
      <c r="O18" s="5">
        <f t="shared" si="2"/>
        <v>-1.0718226666666666</v>
      </c>
      <c r="P18" s="5">
        <f t="shared" si="3"/>
        <v>-2.1804526666666666</v>
      </c>
      <c r="Q18" s="5">
        <f t="shared" si="4"/>
        <v>2.9661713333333326</v>
      </c>
    </row>
    <row r="19" spans="1:17">
      <c r="A19" s="2">
        <v>44582.000115740739</v>
      </c>
      <c r="B19" s="3" t="s">
        <v>16</v>
      </c>
      <c r="C19" s="4">
        <v>1375.8300000000008</v>
      </c>
      <c r="D19" s="4">
        <v>0</v>
      </c>
      <c r="E19" s="4">
        <v>369.8</v>
      </c>
      <c r="F19" s="4">
        <v>3460.03</v>
      </c>
      <c r="G19" s="4">
        <v>-2265.66</v>
      </c>
      <c r="H19" s="4">
        <v>0</v>
      </c>
      <c r="I19" s="4">
        <v>-685.54</v>
      </c>
      <c r="J19" s="4">
        <v>2010.99</v>
      </c>
      <c r="K19" s="4">
        <v>-535.79</v>
      </c>
      <c r="L19" s="4">
        <v>-978</v>
      </c>
      <c r="M19" s="6" t="str">
        <f t="shared" si="0"/>
        <v>12022</v>
      </c>
      <c r="N19" s="6">
        <f t="shared" si="1"/>
        <v>44582.000115740739</v>
      </c>
      <c r="O19" s="5">
        <f t="shared" si="2"/>
        <v>9.1722000000000053E-2</v>
      </c>
      <c r="P19" s="5">
        <f t="shared" si="3"/>
        <v>-2.0887306666666667</v>
      </c>
      <c r="Q19" s="5">
        <f t="shared" si="4"/>
        <v>3.0578933333333325</v>
      </c>
    </row>
    <row r="20" spans="1:17">
      <c r="A20" s="2">
        <v>44585.000115740739</v>
      </c>
      <c r="B20" s="3" t="s">
        <v>12</v>
      </c>
      <c r="C20" s="4">
        <v>-4421.09</v>
      </c>
      <c r="D20" s="4">
        <v>0</v>
      </c>
      <c r="E20" s="4">
        <v>1619.02</v>
      </c>
      <c r="F20" s="4">
        <v>-6097.26</v>
      </c>
      <c r="G20" s="4">
        <v>0</v>
      </c>
      <c r="H20" s="4">
        <v>3695.49</v>
      </c>
      <c r="I20" s="4">
        <v>-382.59</v>
      </c>
      <c r="J20" s="4">
        <v>-4443.75</v>
      </c>
      <c r="K20" s="4">
        <v>0</v>
      </c>
      <c r="L20" s="4">
        <v>1188</v>
      </c>
      <c r="M20" s="6" t="str">
        <f t="shared" si="0"/>
        <v>12022</v>
      </c>
      <c r="N20" s="6">
        <f t="shared" si="1"/>
        <v>44585.000115740739</v>
      </c>
      <c r="O20" s="5">
        <f t="shared" si="2"/>
        <v>-0.29473933333333335</v>
      </c>
      <c r="P20" s="5">
        <f t="shared" si="3"/>
        <v>-2.38347</v>
      </c>
      <c r="Q20" s="5">
        <f t="shared" si="4"/>
        <v>2.7631539999999992</v>
      </c>
    </row>
    <row r="21" spans="1:17">
      <c r="A21" s="2">
        <v>44586.000115740739</v>
      </c>
      <c r="B21" s="3" t="s">
        <v>13</v>
      </c>
      <c r="C21" s="4">
        <v>23674.979999999996</v>
      </c>
      <c r="D21" s="4">
        <v>6853.28</v>
      </c>
      <c r="E21" s="4">
        <v>3613.54</v>
      </c>
      <c r="F21" s="4">
        <v>5133.1099999999997</v>
      </c>
      <c r="G21" s="4">
        <v>2170.87</v>
      </c>
      <c r="H21" s="4">
        <v>1310.54</v>
      </c>
      <c r="I21" s="4">
        <v>2659.35</v>
      </c>
      <c r="J21" s="4">
        <v>863.87</v>
      </c>
      <c r="K21" s="4">
        <v>2552.42</v>
      </c>
      <c r="L21" s="4">
        <v>-1482</v>
      </c>
      <c r="M21" s="6" t="str">
        <f t="shared" si="0"/>
        <v>12022</v>
      </c>
      <c r="N21" s="6">
        <f t="shared" si="1"/>
        <v>44586.000115740739</v>
      </c>
      <c r="O21" s="5">
        <f t="shared" si="2"/>
        <v>1.5783319999999996</v>
      </c>
      <c r="P21" s="5">
        <f t="shared" si="3"/>
        <v>-0.80513800000000035</v>
      </c>
      <c r="Q21" s="5">
        <f t="shared" si="4"/>
        <v>4.3414859999999988</v>
      </c>
    </row>
    <row r="22" spans="1:17">
      <c r="A22" s="2">
        <v>44588.000115740739</v>
      </c>
      <c r="B22" s="3" t="s">
        <v>15</v>
      </c>
      <c r="C22" s="4">
        <v>-15978.61</v>
      </c>
      <c r="D22" s="4">
        <v>556.57000000000005</v>
      </c>
      <c r="E22" s="4">
        <v>-4309.1400000000003</v>
      </c>
      <c r="F22" s="4">
        <v>-6199.29</v>
      </c>
      <c r="G22" s="4">
        <v>2910.78</v>
      </c>
      <c r="H22" s="4">
        <v>-3253.05</v>
      </c>
      <c r="I22" s="4">
        <v>3780.52</v>
      </c>
      <c r="J22" s="4">
        <v>-4063.97</v>
      </c>
      <c r="K22" s="4">
        <v>-3217.03</v>
      </c>
      <c r="L22" s="4">
        <v>-2184</v>
      </c>
      <c r="M22" s="6" t="str">
        <f t="shared" si="0"/>
        <v>12022</v>
      </c>
      <c r="N22" s="6">
        <f t="shared" si="1"/>
        <v>44588.000115740739</v>
      </c>
      <c r="O22" s="5">
        <f t="shared" si="2"/>
        <v>-1.0652406666666667</v>
      </c>
      <c r="P22" s="5">
        <f t="shared" si="3"/>
        <v>-1.8703786666666671</v>
      </c>
      <c r="Q22" s="5">
        <f t="shared" si="4"/>
        <v>3.2762453333333319</v>
      </c>
    </row>
    <row r="23" spans="1:17">
      <c r="A23" s="2">
        <v>44589.000115740739</v>
      </c>
      <c r="B23" s="3" t="s">
        <v>16</v>
      </c>
      <c r="C23" s="4">
        <v>4854.26</v>
      </c>
      <c r="D23" s="4">
        <v>0</v>
      </c>
      <c r="E23" s="4">
        <v>590.4</v>
      </c>
      <c r="F23" s="4">
        <v>1095.54</v>
      </c>
      <c r="G23" s="4">
        <v>-223.53</v>
      </c>
      <c r="H23" s="4">
        <v>0</v>
      </c>
      <c r="I23" s="4">
        <v>-630.04</v>
      </c>
      <c r="J23" s="4">
        <v>4256.46</v>
      </c>
      <c r="K23" s="4">
        <v>-234.57</v>
      </c>
      <c r="L23" s="4">
        <v>0</v>
      </c>
      <c r="M23" s="6" t="str">
        <f t="shared" si="0"/>
        <v>12022</v>
      </c>
      <c r="N23" s="6">
        <f t="shared" si="1"/>
        <v>44589.000115740739</v>
      </c>
      <c r="O23" s="5">
        <f t="shared" si="2"/>
        <v>0.32361733333333331</v>
      </c>
      <c r="P23" s="5">
        <f t="shared" si="3"/>
        <v>-1.5467613333333339</v>
      </c>
      <c r="Q23" s="5">
        <f t="shared" si="4"/>
        <v>3.5998626666666653</v>
      </c>
    </row>
    <row r="24" spans="1:17">
      <c r="A24" s="2">
        <v>44592.000115740739</v>
      </c>
      <c r="B24" s="3" t="s">
        <v>12</v>
      </c>
      <c r="C24" s="4">
        <v>-10572.01</v>
      </c>
      <c r="D24" s="4">
        <v>0</v>
      </c>
      <c r="E24" s="4">
        <v>428.59</v>
      </c>
      <c r="F24" s="4">
        <v>-3152.97</v>
      </c>
      <c r="G24" s="4">
        <v>0</v>
      </c>
      <c r="H24" s="4">
        <v>-1117.49</v>
      </c>
      <c r="I24" s="4">
        <v>-2115.81</v>
      </c>
      <c r="J24" s="4">
        <v>-4614.33</v>
      </c>
      <c r="K24" s="4">
        <v>0</v>
      </c>
      <c r="L24" s="4">
        <v>0</v>
      </c>
      <c r="M24" s="6" t="str">
        <f t="shared" si="0"/>
        <v>12022</v>
      </c>
      <c r="N24" s="6">
        <f t="shared" si="1"/>
        <v>44592.000115740739</v>
      </c>
      <c r="O24" s="5">
        <f t="shared" si="2"/>
        <v>-0.70480066666666674</v>
      </c>
      <c r="P24" s="5">
        <f t="shared" si="3"/>
        <v>-2.2515620000000007</v>
      </c>
      <c r="Q24" s="5">
        <f t="shared" si="4"/>
        <v>2.8950619999999985</v>
      </c>
    </row>
    <row r="25" spans="1:17">
      <c r="A25" s="2">
        <v>44593.000115740739</v>
      </c>
      <c r="B25" s="3" t="s">
        <v>13</v>
      </c>
      <c r="C25" s="4">
        <v>26313.45</v>
      </c>
      <c r="D25" s="4">
        <v>2435.4699999999998</v>
      </c>
      <c r="E25" s="4">
        <v>958.37</v>
      </c>
      <c r="F25" s="4">
        <v>-6116.59</v>
      </c>
      <c r="G25" s="4">
        <v>1104.19</v>
      </c>
      <c r="H25" s="4">
        <v>2290.41</v>
      </c>
      <c r="I25" s="4">
        <v>3020.04</v>
      </c>
      <c r="J25" s="4">
        <v>18012.02</v>
      </c>
      <c r="K25" s="4">
        <v>4609.54</v>
      </c>
      <c r="L25" s="4">
        <v>0</v>
      </c>
      <c r="M25" s="6" t="str">
        <f t="shared" si="0"/>
        <v>22022</v>
      </c>
      <c r="N25" s="6">
        <f t="shared" si="1"/>
        <v>44593.000115740739</v>
      </c>
      <c r="O25" s="5">
        <f t="shared" si="2"/>
        <v>1.75423</v>
      </c>
      <c r="P25" s="5">
        <f t="shared" si="3"/>
        <v>-0.49733200000000077</v>
      </c>
      <c r="Q25" s="5">
        <f t="shared" si="4"/>
        <v>4.6492919999999982</v>
      </c>
    </row>
    <row r="26" spans="1:17">
      <c r="A26" s="2">
        <v>44594.000115740739</v>
      </c>
      <c r="B26" s="3" t="s">
        <v>14</v>
      </c>
      <c r="C26" s="4">
        <v>18508.390000000003</v>
      </c>
      <c r="D26" s="4">
        <v>-1204.07</v>
      </c>
      <c r="E26" s="4">
        <v>1255.93</v>
      </c>
      <c r="F26" s="4">
        <v>8679.44</v>
      </c>
      <c r="G26" s="4">
        <v>1248.5899999999999</v>
      </c>
      <c r="H26" s="4">
        <v>959.76</v>
      </c>
      <c r="I26" s="4">
        <v>2960.61</v>
      </c>
      <c r="J26" s="4">
        <v>5002.32</v>
      </c>
      <c r="K26" s="4">
        <v>811.81</v>
      </c>
      <c r="L26" s="4">
        <v>-1206</v>
      </c>
      <c r="M26" s="6" t="str">
        <f t="shared" si="0"/>
        <v>22022</v>
      </c>
      <c r="N26" s="6">
        <f t="shared" si="1"/>
        <v>44594.000115740739</v>
      </c>
      <c r="O26" s="5">
        <f t="shared" si="2"/>
        <v>1.2338926666666667</v>
      </c>
      <c r="P26" s="5">
        <f t="shared" si="3"/>
        <v>0</v>
      </c>
      <c r="Q26" s="5">
        <f t="shared" si="4"/>
        <v>5.883184666666665</v>
      </c>
    </row>
    <row r="27" spans="1:17">
      <c r="A27" s="2">
        <v>44595.000115740739</v>
      </c>
      <c r="B27" s="3" t="s">
        <v>15</v>
      </c>
      <c r="C27" s="4">
        <v>-4043.74</v>
      </c>
      <c r="D27" s="4">
        <v>-2759.77</v>
      </c>
      <c r="E27" s="4">
        <v>2538.69</v>
      </c>
      <c r="F27" s="4">
        <v>-4873.74</v>
      </c>
      <c r="G27" s="4">
        <v>1473.49</v>
      </c>
      <c r="H27" s="4">
        <v>4475.84</v>
      </c>
      <c r="I27" s="4">
        <v>-5546.35</v>
      </c>
      <c r="J27" s="4">
        <v>-1920.99</v>
      </c>
      <c r="K27" s="4">
        <v>4645.09</v>
      </c>
      <c r="L27" s="4">
        <v>-2076</v>
      </c>
      <c r="M27" s="6" t="str">
        <f t="shared" si="0"/>
        <v>22022</v>
      </c>
      <c r="N27" s="6">
        <f t="shared" si="1"/>
        <v>44595.000115740739</v>
      </c>
      <c r="O27" s="5">
        <f t="shared" si="2"/>
        <v>-0.26958266666666664</v>
      </c>
      <c r="P27" s="5">
        <f t="shared" si="3"/>
        <v>-0.26958266666666664</v>
      </c>
      <c r="Q27" s="5">
        <f t="shared" si="4"/>
        <v>5.6136019999999984</v>
      </c>
    </row>
    <row r="28" spans="1:17">
      <c r="A28" s="2">
        <v>44596.000115740739</v>
      </c>
      <c r="B28" s="3" t="s">
        <v>16</v>
      </c>
      <c r="C28" s="4">
        <v>5136.22</v>
      </c>
      <c r="D28" s="4">
        <v>0</v>
      </c>
      <c r="E28" s="4">
        <v>757.05</v>
      </c>
      <c r="F28" s="4">
        <v>1084.4100000000001</v>
      </c>
      <c r="G28" s="4">
        <v>984.12</v>
      </c>
      <c r="H28" s="4">
        <v>0</v>
      </c>
      <c r="I28" s="4">
        <v>-244.95</v>
      </c>
      <c r="J28" s="4">
        <v>3715.05</v>
      </c>
      <c r="K28" s="4">
        <v>-613.46</v>
      </c>
      <c r="L28" s="4">
        <v>-546</v>
      </c>
      <c r="M28" s="6" t="str">
        <f t="shared" si="0"/>
        <v>22022</v>
      </c>
      <c r="N28" s="6">
        <f t="shared" si="1"/>
        <v>44596.000115740739</v>
      </c>
      <c r="O28" s="5">
        <f t="shared" si="2"/>
        <v>0.34241466666666664</v>
      </c>
      <c r="P28" s="5">
        <f t="shared" si="3"/>
        <v>0</v>
      </c>
      <c r="Q28" s="5">
        <f t="shared" si="4"/>
        <v>5.956016666666665</v>
      </c>
    </row>
    <row r="29" spans="1:17">
      <c r="A29" s="2">
        <v>44599.000115740739</v>
      </c>
      <c r="B29" s="3" t="s">
        <v>12</v>
      </c>
      <c r="C29" s="4">
        <v>12892.01</v>
      </c>
      <c r="D29" s="4">
        <v>0</v>
      </c>
      <c r="E29" s="4">
        <v>2204.8200000000002</v>
      </c>
      <c r="F29" s="4">
        <v>4837.12</v>
      </c>
      <c r="G29" s="4">
        <v>0</v>
      </c>
      <c r="H29" s="4">
        <v>-1012.47</v>
      </c>
      <c r="I29" s="4">
        <v>1535.05</v>
      </c>
      <c r="J29" s="4">
        <v>4367.49</v>
      </c>
      <c r="K29" s="4">
        <v>0</v>
      </c>
      <c r="L29" s="4">
        <v>960</v>
      </c>
      <c r="M29" s="6" t="str">
        <f t="shared" si="0"/>
        <v>22022</v>
      </c>
      <c r="N29" s="6">
        <f t="shared" si="1"/>
        <v>44599.000115740739</v>
      </c>
      <c r="O29" s="5">
        <f t="shared" si="2"/>
        <v>0.85946733333333336</v>
      </c>
      <c r="P29" s="5">
        <f t="shared" si="3"/>
        <v>0</v>
      </c>
      <c r="Q29" s="5">
        <f t="shared" si="4"/>
        <v>6.8154839999999979</v>
      </c>
    </row>
    <row r="30" spans="1:17">
      <c r="A30" s="2">
        <v>44600.000115740739</v>
      </c>
      <c r="B30" s="3" t="s">
        <v>13</v>
      </c>
      <c r="C30" s="4">
        <v>13074.49</v>
      </c>
      <c r="D30" s="4">
        <v>9391.49</v>
      </c>
      <c r="E30" s="4">
        <v>4210.76</v>
      </c>
      <c r="F30" s="4">
        <v>2483.38</v>
      </c>
      <c r="G30" s="4">
        <v>-150.43</v>
      </c>
      <c r="H30" s="4">
        <v>1586.5</v>
      </c>
      <c r="I30" s="4">
        <v>-129.93</v>
      </c>
      <c r="J30" s="4">
        <v>-4569.97</v>
      </c>
      <c r="K30" s="4">
        <v>660.69</v>
      </c>
      <c r="L30" s="4">
        <v>-408</v>
      </c>
      <c r="M30" s="6" t="str">
        <f t="shared" si="0"/>
        <v>22022</v>
      </c>
      <c r="N30" s="6">
        <f t="shared" si="1"/>
        <v>44600.000115740739</v>
      </c>
      <c r="O30" s="5">
        <f t="shared" si="2"/>
        <v>0.87163266666666661</v>
      </c>
      <c r="P30" s="5">
        <f t="shared" si="3"/>
        <v>0</v>
      </c>
      <c r="Q30" s="5">
        <f t="shared" si="4"/>
        <v>7.6871166666666646</v>
      </c>
    </row>
    <row r="31" spans="1:17">
      <c r="A31" s="2">
        <v>44601.000115740739</v>
      </c>
      <c r="B31" s="3" t="s">
        <v>14</v>
      </c>
      <c r="C31" s="4">
        <v>-2011.0500000000006</v>
      </c>
      <c r="D31" s="4">
        <v>2994.53</v>
      </c>
      <c r="E31" s="4">
        <v>-221.13</v>
      </c>
      <c r="F31" s="4">
        <v>-5582.93</v>
      </c>
      <c r="G31" s="4">
        <v>421.08</v>
      </c>
      <c r="H31" s="4">
        <v>1054.46</v>
      </c>
      <c r="I31" s="4">
        <v>-849.32</v>
      </c>
      <c r="J31" s="4">
        <v>-566.72</v>
      </c>
      <c r="K31" s="4">
        <v>1974.98</v>
      </c>
      <c r="L31" s="4">
        <v>-1236</v>
      </c>
      <c r="M31" s="6" t="str">
        <f t="shared" si="0"/>
        <v>22022</v>
      </c>
      <c r="N31" s="6">
        <f t="shared" si="1"/>
        <v>44601.000115740739</v>
      </c>
      <c r="O31" s="5">
        <f t="shared" si="2"/>
        <v>-0.13407000000000005</v>
      </c>
      <c r="P31" s="5">
        <f t="shared" si="3"/>
        <v>-0.13407000000000005</v>
      </c>
      <c r="Q31" s="5">
        <f t="shared" si="4"/>
        <v>7.5530466666666642</v>
      </c>
    </row>
    <row r="32" spans="1:17">
      <c r="A32" s="2">
        <v>44602.000115740739</v>
      </c>
      <c r="B32" s="3" t="s">
        <v>15</v>
      </c>
      <c r="C32" s="4">
        <v>-2628.8599999999997</v>
      </c>
      <c r="D32" s="4">
        <v>3560.97</v>
      </c>
      <c r="E32" s="4">
        <v>-1673.46</v>
      </c>
      <c r="F32" s="4">
        <v>-5309.08</v>
      </c>
      <c r="G32" s="4">
        <v>1716.06</v>
      </c>
      <c r="H32" s="4">
        <v>2665.77</v>
      </c>
      <c r="I32" s="4">
        <v>4075.42</v>
      </c>
      <c r="J32" s="4">
        <v>-2464.15</v>
      </c>
      <c r="K32" s="4">
        <v>-3298.39</v>
      </c>
      <c r="L32" s="4">
        <v>-1902</v>
      </c>
      <c r="M32" s="6" t="str">
        <f t="shared" si="0"/>
        <v>22022</v>
      </c>
      <c r="N32" s="6">
        <f t="shared" si="1"/>
        <v>44602.000115740739</v>
      </c>
      <c r="O32" s="5">
        <f t="shared" si="2"/>
        <v>-0.17525733333333329</v>
      </c>
      <c r="P32" s="5">
        <f t="shared" si="3"/>
        <v>-0.30932733333333334</v>
      </c>
      <c r="Q32" s="5">
        <f t="shared" si="4"/>
        <v>7.3777893333333306</v>
      </c>
    </row>
    <row r="33" spans="1:17">
      <c r="A33" s="2">
        <v>44603.000115740739</v>
      </c>
      <c r="B33" s="3" t="s">
        <v>16</v>
      </c>
      <c r="C33" s="4">
        <v>-1125.6300000000001</v>
      </c>
      <c r="D33" s="4">
        <v>0</v>
      </c>
      <c r="E33" s="4">
        <v>914.04</v>
      </c>
      <c r="F33" s="4">
        <v>748.34</v>
      </c>
      <c r="G33" s="4">
        <v>374.9</v>
      </c>
      <c r="H33" s="4">
        <v>0</v>
      </c>
      <c r="I33" s="4">
        <v>-633.07000000000005</v>
      </c>
      <c r="J33" s="4">
        <v>-3224.34</v>
      </c>
      <c r="K33" s="4">
        <v>1222.5</v>
      </c>
      <c r="L33" s="4">
        <v>-528</v>
      </c>
      <c r="M33" s="6" t="str">
        <f t="shared" si="0"/>
        <v>22022</v>
      </c>
      <c r="N33" s="6">
        <f t="shared" si="1"/>
        <v>44603.000115740739</v>
      </c>
      <c r="O33" s="5">
        <f t="shared" si="2"/>
        <v>-7.5042000000000011E-2</v>
      </c>
      <c r="P33" s="5">
        <f t="shared" si="3"/>
        <v>-0.38436933333333334</v>
      </c>
      <c r="Q33" s="5">
        <f t="shared" si="4"/>
        <v>7.3027473333333308</v>
      </c>
    </row>
    <row r="34" spans="1:17">
      <c r="A34" s="2">
        <v>44606.000115740739</v>
      </c>
      <c r="B34" s="3" t="s">
        <v>12</v>
      </c>
      <c r="C34" s="4">
        <v>19307.07</v>
      </c>
      <c r="D34" s="4">
        <v>0</v>
      </c>
      <c r="E34" s="4">
        <v>2940.21</v>
      </c>
      <c r="F34" s="4">
        <v>10243.11</v>
      </c>
      <c r="G34" s="4">
        <v>0</v>
      </c>
      <c r="H34" s="4">
        <v>-1886.25</v>
      </c>
      <c r="I34" s="4">
        <v>-147.47</v>
      </c>
      <c r="J34" s="4">
        <v>8289.4699999999993</v>
      </c>
      <c r="K34" s="4">
        <v>0</v>
      </c>
      <c r="L34" s="4">
        <v>-132</v>
      </c>
      <c r="M34" s="6" t="str">
        <f t="shared" si="0"/>
        <v>22022</v>
      </c>
      <c r="N34" s="6">
        <f t="shared" si="1"/>
        <v>44606.000115740739</v>
      </c>
      <c r="O34" s="5">
        <f t="shared" si="2"/>
        <v>1.2871379999999999</v>
      </c>
      <c r="P34" s="5">
        <f t="shared" si="3"/>
        <v>0</v>
      </c>
      <c r="Q34" s="5">
        <f t="shared" si="4"/>
        <v>8.5898853333333314</v>
      </c>
    </row>
    <row r="35" spans="1:17">
      <c r="A35" s="2">
        <v>44607.000115740739</v>
      </c>
      <c r="B35" s="3" t="s">
        <v>13</v>
      </c>
      <c r="C35" s="4">
        <v>33269.019999999997</v>
      </c>
      <c r="D35" s="4">
        <v>7956.85</v>
      </c>
      <c r="E35" s="4">
        <v>3813.84</v>
      </c>
      <c r="F35" s="4">
        <v>8050.23</v>
      </c>
      <c r="G35" s="4">
        <v>1676.07</v>
      </c>
      <c r="H35" s="4">
        <v>2680.11</v>
      </c>
      <c r="I35" s="4">
        <v>3403.3</v>
      </c>
      <c r="J35" s="4">
        <v>3236.8</v>
      </c>
      <c r="K35" s="4">
        <v>3513.82</v>
      </c>
      <c r="L35" s="4">
        <v>-1062</v>
      </c>
      <c r="M35" s="6" t="str">
        <f t="shared" si="0"/>
        <v>22022</v>
      </c>
      <c r="N35" s="6">
        <f t="shared" si="1"/>
        <v>44607.000115740739</v>
      </c>
      <c r="O35" s="5">
        <f t="shared" si="2"/>
        <v>2.2179346666666664</v>
      </c>
      <c r="P35" s="5">
        <f t="shared" si="3"/>
        <v>0</v>
      </c>
      <c r="Q35" s="5">
        <f t="shared" si="4"/>
        <v>10.807819999999998</v>
      </c>
    </row>
    <row r="36" spans="1:17">
      <c r="A36" s="2">
        <v>44608.000115740739</v>
      </c>
      <c r="B36" s="3" t="s">
        <v>14</v>
      </c>
      <c r="C36" s="4">
        <v>11952.110000000002</v>
      </c>
      <c r="D36" s="4">
        <v>7272.6</v>
      </c>
      <c r="E36" s="4">
        <v>-87.79</v>
      </c>
      <c r="F36" s="4">
        <v>2913.4</v>
      </c>
      <c r="G36" s="4">
        <v>-1163.06</v>
      </c>
      <c r="H36" s="4">
        <v>2556.39</v>
      </c>
      <c r="I36" s="4">
        <v>911.11</v>
      </c>
      <c r="J36" s="4">
        <v>-3461.14</v>
      </c>
      <c r="K36" s="4">
        <v>3178.6</v>
      </c>
      <c r="L36" s="4">
        <v>-168</v>
      </c>
      <c r="M36" s="6" t="str">
        <f t="shared" si="0"/>
        <v>22022</v>
      </c>
      <c r="N36" s="6">
        <f t="shared" si="1"/>
        <v>44608.000115740739</v>
      </c>
      <c r="O36" s="5">
        <f t="shared" si="2"/>
        <v>0.79680733333333353</v>
      </c>
      <c r="P36" s="5">
        <f t="shared" si="3"/>
        <v>0</v>
      </c>
      <c r="Q36" s="5">
        <f t="shared" si="4"/>
        <v>11.604627333333331</v>
      </c>
    </row>
    <row r="37" spans="1:17">
      <c r="A37" s="2">
        <v>44609.000115740739</v>
      </c>
      <c r="B37" s="3" t="s">
        <v>15</v>
      </c>
      <c r="C37" s="4">
        <v>3857.6900000000023</v>
      </c>
      <c r="D37" s="4">
        <v>3431.76</v>
      </c>
      <c r="E37" s="4">
        <v>5262.62</v>
      </c>
      <c r="F37" s="4">
        <v>-6070.48</v>
      </c>
      <c r="G37" s="4">
        <v>-821</v>
      </c>
      <c r="H37" s="4">
        <v>4743.1400000000003</v>
      </c>
      <c r="I37" s="4">
        <v>5730.33</v>
      </c>
      <c r="J37" s="4">
        <v>-2902.15</v>
      </c>
      <c r="K37" s="4">
        <v>-3272.53</v>
      </c>
      <c r="L37" s="4">
        <v>-2244</v>
      </c>
      <c r="M37" s="6" t="str">
        <f t="shared" si="0"/>
        <v>22022</v>
      </c>
      <c r="N37" s="6">
        <f t="shared" si="1"/>
        <v>44609.000115740739</v>
      </c>
      <c r="O37" s="5">
        <f t="shared" si="2"/>
        <v>0.25717933333333348</v>
      </c>
      <c r="P37" s="5">
        <f t="shared" si="3"/>
        <v>0</v>
      </c>
      <c r="Q37" s="5">
        <f t="shared" si="4"/>
        <v>11.861806666666665</v>
      </c>
    </row>
    <row r="38" spans="1:17">
      <c r="A38" s="2">
        <v>44610.000115740739</v>
      </c>
      <c r="B38" s="3" t="s">
        <v>16</v>
      </c>
      <c r="C38" s="4">
        <v>2388.3499999999995</v>
      </c>
      <c r="D38" s="4">
        <v>0</v>
      </c>
      <c r="E38" s="4">
        <v>-458.15</v>
      </c>
      <c r="F38" s="4">
        <v>3725.06</v>
      </c>
      <c r="G38" s="4">
        <v>124.29</v>
      </c>
      <c r="H38" s="4">
        <v>0</v>
      </c>
      <c r="I38" s="4">
        <v>-1919.75</v>
      </c>
      <c r="J38" s="4">
        <v>2134.9699999999998</v>
      </c>
      <c r="K38" s="4">
        <v>-498.07</v>
      </c>
      <c r="L38" s="4">
        <v>-720</v>
      </c>
      <c r="M38" s="6" t="str">
        <f t="shared" si="0"/>
        <v>22022</v>
      </c>
      <c r="N38" s="6">
        <f t="shared" si="1"/>
        <v>44610.000115740739</v>
      </c>
      <c r="O38" s="5">
        <f t="shared" si="2"/>
        <v>0.1592233333333333</v>
      </c>
      <c r="P38" s="5">
        <f t="shared" si="3"/>
        <v>0</v>
      </c>
      <c r="Q38" s="5">
        <f t="shared" si="4"/>
        <v>12.021029999999998</v>
      </c>
    </row>
    <row r="39" spans="1:17">
      <c r="A39" s="2">
        <v>44613.000115740739</v>
      </c>
      <c r="B39" s="3" t="s">
        <v>12</v>
      </c>
      <c r="C39" s="4">
        <v>8991.869999999999</v>
      </c>
      <c r="D39" s="4">
        <v>0</v>
      </c>
      <c r="E39" s="4">
        <v>744.94</v>
      </c>
      <c r="F39" s="4">
        <v>3206.22</v>
      </c>
      <c r="G39" s="4">
        <v>0</v>
      </c>
      <c r="H39" s="4">
        <v>1647.65</v>
      </c>
      <c r="I39" s="4">
        <v>-583.15</v>
      </c>
      <c r="J39" s="4">
        <v>4810.21</v>
      </c>
      <c r="K39" s="4">
        <v>0</v>
      </c>
      <c r="L39" s="4">
        <v>-834</v>
      </c>
      <c r="M39" s="6" t="str">
        <f t="shared" si="0"/>
        <v>22022</v>
      </c>
      <c r="N39" s="6">
        <f t="shared" si="1"/>
        <v>44613.000115740739</v>
      </c>
      <c r="O39" s="5">
        <f t="shared" si="2"/>
        <v>0.59945799999999994</v>
      </c>
      <c r="P39" s="5">
        <f t="shared" si="3"/>
        <v>0</v>
      </c>
      <c r="Q39" s="5">
        <f t="shared" si="4"/>
        <v>12.620487999999998</v>
      </c>
    </row>
    <row r="40" spans="1:17">
      <c r="A40" s="2">
        <v>44614.000115740739</v>
      </c>
      <c r="B40" s="3" t="s">
        <v>13</v>
      </c>
      <c r="C40" s="4">
        <v>-10032.1</v>
      </c>
      <c r="D40" s="4">
        <v>-8692.66</v>
      </c>
      <c r="E40" s="4">
        <v>-2714.68</v>
      </c>
      <c r="F40" s="4">
        <v>2401.6999999999998</v>
      </c>
      <c r="G40" s="4">
        <v>597.88</v>
      </c>
      <c r="H40" s="4">
        <v>2648.59</v>
      </c>
      <c r="I40" s="4">
        <v>951.59</v>
      </c>
      <c r="J40" s="4">
        <v>-4552.3900000000003</v>
      </c>
      <c r="K40" s="4">
        <v>251.87</v>
      </c>
      <c r="L40" s="4">
        <v>-924</v>
      </c>
      <c r="M40" s="6" t="str">
        <f t="shared" si="0"/>
        <v>22022</v>
      </c>
      <c r="N40" s="6">
        <f t="shared" si="1"/>
        <v>44614.000115740739</v>
      </c>
      <c r="O40" s="5">
        <f t="shared" si="2"/>
        <v>-0.66880666666666666</v>
      </c>
      <c r="P40" s="5">
        <f t="shared" si="3"/>
        <v>-0.66880666666666666</v>
      </c>
      <c r="Q40" s="5">
        <f t="shared" si="4"/>
        <v>11.951681333333331</v>
      </c>
    </row>
    <row r="41" spans="1:17">
      <c r="A41" s="2">
        <v>44615.000115740739</v>
      </c>
      <c r="B41" s="3" t="s">
        <v>14</v>
      </c>
      <c r="C41" s="4">
        <v>-11203.81</v>
      </c>
      <c r="D41" s="4">
        <v>-8056.94</v>
      </c>
      <c r="E41" s="4">
        <v>-2632.42</v>
      </c>
      <c r="F41" s="4">
        <v>-41.49</v>
      </c>
      <c r="G41" s="4">
        <v>311.52999999999997</v>
      </c>
      <c r="H41" s="4">
        <v>-133.21</v>
      </c>
      <c r="I41" s="4">
        <v>3426.71</v>
      </c>
      <c r="J41" s="4">
        <v>-1896.65</v>
      </c>
      <c r="K41" s="4">
        <v>-963.34</v>
      </c>
      <c r="L41" s="4">
        <v>-1218</v>
      </c>
      <c r="M41" s="6" t="str">
        <f t="shared" si="0"/>
        <v>22022</v>
      </c>
      <c r="N41" s="6">
        <f t="shared" si="1"/>
        <v>44615.000115740739</v>
      </c>
      <c r="O41" s="5">
        <f t="shared" si="2"/>
        <v>-0.74692066666666668</v>
      </c>
      <c r="P41" s="5">
        <f t="shared" si="3"/>
        <v>-1.4157273333333333</v>
      </c>
      <c r="Q41" s="5">
        <f t="shared" si="4"/>
        <v>11.204760666666665</v>
      </c>
    </row>
    <row r="42" spans="1:17">
      <c r="A42" s="2">
        <v>44616.000115740739</v>
      </c>
      <c r="B42" s="3" t="s">
        <v>15</v>
      </c>
      <c r="C42" s="4">
        <v>15687.73</v>
      </c>
      <c r="D42" s="4">
        <v>5276.83</v>
      </c>
      <c r="E42" s="4">
        <v>2890.31</v>
      </c>
      <c r="F42" s="4">
        <v>8460.15</v>
      </c>
      <c r="G42" s="4">
        <v>-7178.51</v>
      </c>
      <c r="H42" s="4">
        <v>3543.08</v>
      </c>
      <c r="I42" s="4">
        <v>-4421.84</v>
      </c>
      <c r="J42" s="4">
        <v>2166.37</v>
      </c>
      <c r="K42" s="4">
        <v>7015.34</v>
      </c>
      <c r="L42" s="4">
        <v>-2064</v>
      </c>
      <c r="M42" s="6" t="str">
        <f t="shared" si="0"/>
        <v>22022</v>
      </c>
      <c r="N42" s="6">
        <f t="shared" si="1"/>
        <v>44616.000115740739</v>
      </c>
      <c r="O42" s="5">
        <f t="shared" si="2"/>
        <v>1.0458486666666666</v>
      </c>
      <c r="P42" s="5">
        <f t="shared" si="3"/>
        <v>-0.36987866666666669</v>
      </c>
      <c r="Q42" s="5">
        <f t="shared" si="4"/>
        <v>12.250609333333331</v>
      </c>
    </row>
    <row r="43" spans="1:17">
      <c r="A43" s="2">
        <v>44617.000115740739</v>
      </c>
      <c r="B43" s="3" t="s">
        <v>16</v>
      </c>
      <c r="C43" s="4">
        <v>-4363.95</v>
      </c>
      <c r="D43" s="4">
        <v>0</v>
      </c>
      <c r="E43" s="4">
        <v>445.36</v>
      </c>
      <c r="F43" s="4">
        <v>-219.81</v>
      </c>
      <c r="G43" s="4">
        <v>-361.28</v>
      </c>
      <c r="H43" s="4">
        <v>0</v>
      </c>
      <c r="I43" s="4">
        <v>-741.6</v>
      </c>
      <c r="J43" s="4">
        <v>-240.38</v>
      </c>
      <c r="K43" s="4">
        <v>-3246.24</v>
      </c>
      <c r="L43" s="4">
        <v>0</v>
      </c>
      <c r="M43" s="6" t="str">
        <f t="shared" si="0"/>
        <v>22022</v>
      </c>
      <c r="N43" s="6">
        <f t="shared" si="1"/>
        <v>44617.000115740739</v>
      </c>
      <c r="O43" s="5">
        <f t="shared" si="2"/>
        <v>-0.29093000000000002</v>
      </c>
      <c r="P43" s="5">
        <f t="shared" si="3"/>
        <v>-0.66080866666666671</v>
      </c>
      <c r="Q43" s="5">
        <f t="shared" si="4"/>
        <v>11.959679333333332</v>
      </c>
    </row>
    <row r="44" spans="1:17">
      <c r="A44" s="2">
        <v>44620.000115740739</v>
      </c>
      <c r="B44" s="3" t="s">
        <v>12</v>
      </c>
      <c r="C44" s="4">
        <v>413.57000000000005</v>
      </c>
      <c r="D44" s="4">
        <v>0</v>
      </c>
      <c r="E44" s="4">
        <v>396.44</v>
      </c>
      <c r="F44" s="4">
        <v>-439.27</v>
      </c>
      <c r="G44" s="4">
        <v>0</v>
      </c>
      <c r="H44" s="4">
        <v>359.37</v>
      </c>
      <c r="I44" s="4">
        <v>-314.02</v>
      </c>
      <c r="J44" s="4">
        <v>411.05</v>
      </c>
      <c r="K44" s="4">
        <v>0</v>
      </c>
      <c r="L44" s="4">
        <v>0</v>
      </c>
      <c r="M44" s="6" t="str">
        <f t="shared" si="0"/>
        <v>22022</v>
      </c>
      <c r="N44" s="6">
        <f t="shared" si="1"/>
        <v>44620.000115740739</v>
      </c>
      <c r="O44" s="5">
        <f t="shared" si="2"/>
        <v>2.7571333333333333E-2</v>
      </c>
      <c r="P44" s="5">
        <f t="shared" si="3"/>
        <v>-0.63323733333333343</v>
      </c>
      <c r="Q44" s="5">
        <f t="shared" si="4"/>
        <v>11.987250666666665</v>
      </c>
    </row>
    <row r="45" spans="1:17">
      <c r="A45" s="2">
        <v>44622.000115740739</v>
      </c>
      <c r="B45" s="3" t="s">
        <v>14</v>
      </c>
      <c r="C45" s="4">
        <v>9227.8900000000012</v>
      </c>
      <c r="D45" s="4">
        <v>7342.38</v>
      </c>
      <c r="E45" s="4">
        <v>-3918.37</v>
      </c>
      <c r="F45" s="4">
        <v>2170.86</v>
      </c>
      <c r="G45" s="4">
        <v>705.19</v>
      </c>
      <c r="H45" s="4">
        <v>1139.54</v>
      </c>
      <c r="I45" s="4">
        <v>-976.99</v>
      </c>
      <c r="J45" s="4">
        <v>3616.18</v>
      </c>
      <c r="K45" s="4">
        <v>385.1</v>
      </c>
      <c r="L45" s="4">
        <v>-1236</v>
      </c>
      <c r="M45" s="6" t="str">
        <f t="shared" si="0"/>
        <v>32022</v>
      </c>
      <c r="N45" s="6">
        <f t="shared" si="1"/>
        <v>44622.000115740739</v>
      </c>
      <c r="O45" s="5">
        <f t="shared" si="2"/>
        <v>0.61519266666666672</v>
      </c>
      <c r="P45" s="5">
        <f t="shared" si="3"/>
        <v>-1.8044666666666709E-2</v>
      </c>
      <c r="Q45" s="5">
        <f t="shared" si="4"/>
        <v>12.602443333333332</v>
      </c>
    </row>
    <row r="46" spans="1:17">
      <c r="A46" s="2">
        <v>44623.000115740739</v>
      </c>
      <c r="B46" s="3" t="s">
        <v>15</v>
      </c>
      <c r="C46" s="4">
        <v>1921.1599999999999</v>
      </c>
      <c r="D46" s="4">
        <v>-7827.04</v>
      </c>
      <c r="E46" s="4">
        <v>1444.94</v>
      </c>
      <c r="F46" s="4">
        <v>9929.68</v>
      </c>
      <c r="G46" s="4">
        <v>-1270.6199999999999</v>
      </c>
      <c r="H46" s="4">
        <v>-3136.87</v>
      </c>
      <c r="I46" s="4">
        <v>3770.51</v>
      </c>
      <c r="J46" s="4">
        <v>4624.8999999999996</v>
      </c>
      <c r="K46" s="4">
        <v>-3256.34</v>
      </c>
      <c r="L46" s="4">
        <v>-2358</v>
      </c>
      <c r="M46" s="6" t="str">
        <f t="shared" si="0"/>
        <v>32022</v>
      </c>
      <c r="N46" s="6">
        <f t="shared" si="1"/>
        <v>44623.000115740739</v>
      </c>
      <c r="O46" s="5">
        <f t="shared" si="2"/>
        <v>0.12807733333333332</v>
      </c>
      <c r="P46" s="5">
        <f t="shared" si="3"/>
        <v>0</v>
      </c>
      <c r="Q46" s="5">
        <f t="shared" si="4"/>
        <v>12.730520666666665</v>
      </c>
    </row>
    <row r="47" spans="1:17">
      <c r="A47" s="2">
        <v>44624.000115740739</v>
      </c>
      <c r="B47" s="3" t="s">
        <v>16</v>
      </c>
      <c r="C47" s="4">
        <v>-3666.3199999999997</v>
      </c>
      <c r="D47" s="4">
        <v>0</v>
      </c>
      <c r="E47" s="4">
        <v>421.11</v>
      </c>
      <c r="F47" s="4">
        <v>-274.19</v>
      </c>
      <c r="G47" s="4">
        <v>-329.6</v>
      </c>
      <c r="H47" s="4">
        <v>0</v>
      </c>
      <c r="I47" s="4">
        <v>-130.27000000000001</v>
      </c>
      <c r="J47" s="4">
        <v>-110.13</v>
      </c>
      <c r="K47" s="4">
        <v>-3243.24</v>
      </c>
      <c r="L47" s="4">
        <v>0</v>
      </c>
      <c r="M47" s="6" t="str">
        <f t="shared" si="0"/>
        <v>32022</v>
      </c>
      <c r="N47" s="6">
        <f t="shared" si="1"/>
        <v>44624.000115740739</v>
      </c>
      <c r="O47" s="5">
        <f t="shared" si="2"/>
        <v>-0.2444213333333333</v>
      </c>
      <c r="P47" s="5">
        <f t="shared" si="3"/>
        <v>-0.2444213333333333</v>
      </c>
      <c r="Q47" s="5">
        <f t="shared" si="4"/>
        <v>12.486099333333332</v>
      </c>
    </row>
    <row r="48" spans="1:17">
      <c r="A48" s="2">
        <v>44627.000115740739</v>
      </c>
      <c r="B48" s="3" t="s">
        <v>12</v>
      </c>
      <c r="C48" s="4">
        <v>-11362.789999999999</v>
      </c>
      <c r="D48" s="4">
        <v>0</v>
      </c>
      <c r="E48" s="4">
        <v>-676.81</v>
      </c>
      <c r="F48" s="4">
        <v>-3273.08</v>
      </c>
      <c r="G48" s="4">
        <v>0</v>
      </c>
      <c r="H48" s="4">
        <v>0</v>
      </c>
      <c r="I48" s="4">
        <v>-2841.49</v>
      </c>
      <c r="J48" s="4">
        <v>-4571.41</v>
      </c>
      <c r="K48" s="4">
        <v>0</v>
      </c>
      <c r="L48" s="4">
        <v>0</v>
      </c>
      <c r="M48" s="6" t="str">
        <f t="shared" si="0"/>
        <v>32022</v>
      </c>
      <c r="N48" s="6">
        <f t="shared" si="1"/>
        <v>44627.000115740739</v>
      </c>
      <c r="O48" s="5">
        <f t="shared" si="2"/>
        <v>-0.75751933333333321</v>
      </c>
      <c r="P48" s="5">
        <f t="shared" si="3"/>
        <v>-1.0019406666666666</v>
      </c>
      <c r="Q48" s="5">
        <f t="shared" si="4"/>
        <v>11.728579999999999</v>
      </c>
    </row>
    <row r="49" spans="1:19">
      <c r="A49" s="2">
        <v>44628.000115740739</v>
      </c>
      <c r="B49" s="3" t="s">
        <v>13</v>
      </c>
      <c r="C49" s="4">
        <v>10183.230000000001</v>
      </c>
      <c r="D49" s="4">
        <v>15553.36</v>
      </c>
      <c r="E49" s="4">
        <v>-3842.82</v>
      </c>
      <c r="F49" s="4">
        <v>-1641.95</v>
      </c>
      <c r="G49" s="4">
        <v>1518.94</v>
      </c>
      <c r="H49" s="4">
        <v>1102.6199999999999</v>
      </c>
      <c r="I49" s="4">
        <v>-105.66</v>
      </c>
      <c r="J49" s="4">
        <v>-4565.9399999999996</v>
      </c>
      <c r="K49" s="4">
        <v>2164.6799999999998</v>
      </c>
      <c r="L49" s="4">
        <v>0</v>
      </c>
      <c r="M49" s="6" t="str">
        <f t="shared" si="0"/>
        <v>32022</v>
      </c>
      <c r="N49" s="6">
        <f t="shared" si="1"/>
        <v>44628.000115740739</v>
      </c>
      <c r="O49" s="5">
        <f t="shared" si="2"/>
        <v>0.6788820000000001</v>
      </c>
      <c r="P49" s="5">
        <f t="shared" si="3"/>
        <v>-0.32305866666666649</v>
      </c>
      <c r="Q49" s="5">
        <f t="shared" si="4"/>
        <v>12.407461999999999</v>
      </c>
    </row>
    <row r="50" spans="1:19">
      <c r="A50" s="2">
        <v>44629.000115740739</v>
      </c>
      <c r="B50" s="3" t="s">
        <v>14</v>
      </c>
      <c r="C50" s="4">
        <v>21710.41</v>
      </c>
      <c r="D50" s="4">
        <v>6312.31</v>
      </c>
      <c r="E50" s="4">
        <v>1894.26</v>
      </c>
      <c r="F50" s="4">
        <v>5726.78</v>
      </c>
      <c r="G50" s="4">
        <v>641.42999999999995</v>
      </c>
      <c r="H50" s="4">
        <v>1054.8800000000001</v>
      </c>
      <c r="I50" s="4">
        <v>2306.79</v>
      </c>
      <c r="J50" s="4">
        <v>3834.46</v>
      </c>
      <c r="K50" s="4">
        <v>869.5</v>
      </c>
      <c r="L50" s="4">
        <v>-930</v>
      </c>
      <c r="M50" s="6" t="str">
        <f t="shared" si="0"/>
        <v>32022</v>
      </c>
      <c r="N50" s="6">
        <f t="shared" si="1"/>
        <v>44629.000115740739</v>
      </c>
      <c r="O50" s="5">
        <f t="shared" si="2"/>
        <v>1.4473606666666665</v>
      </c>
      <c r="P50" s="5">
        <f t="shared" si="3"/>
        <v>0</v>
      </c>
      <c r="Q50" s="5">
        <f t="shared" si="4"/>
        <v>13.854822666666665</v>
      </c>
    </row>
    <row r="51" spans="1:19">
      <c r="A51" s="2">
        <v>44630.000115740739</v>
      </c>
      <c r="B51" s="3" t="s">
        <v>15</v>
      </c>
      <c r="C51" s="4">
        <v>11867.009999999998</v>
      </c>
      <c r="D51" s="4">
        <v>1149.67</v>
      </c>
      <c r="E51" s="4">
        <v>3757.34</v>
      </c>
      <c r="F51" s="4">
        <v>-5447.42</v>
      </c>
      <c r="G51" s="4">
        <v>1337.27</v>
      </c>
      <c r="H51" s="4">
        <v>3863.93</v>
      </c>
      <c r="I51" s="4">
        <v>2143.91</v>
      </c>
      <c r="J51" s="4">
        <v>3227.24</v>
      </c>
      <c r="K51" s="4">
        <v>4085.07</v>
      </c>
      <c r="L51" s="4">
        <v>-2250</v>
      </c>
      <c r="M51" s="6" t="str">
        <f t="shared" si="0"/>
        <v>32022</v>
      </c>
      <c r="N51" s="6">
        <f t="shared" si="1"/>
        <v>44630.000115740739</v>
      </c>
      <c r="O51" s="5">
        <f t="shared" si="2"/>
        <v>0.79113399999999989</v>
      </c>
      <c r="P51" s="5">
        <f t="shared" si="3"/>
        <v>0</v>
      </c>
      <c r="Q51" s="5">
        <f t="shared" si="4"/>
        <v>14.645956666666665</v>
      </c>
    </row>
    <row r="52" spans="1:19">
      <c r="A52" s="2">
        <v>44631.000115740739</v>
      </c>
      <c r="B52" s="3" t="s">
        <v>16</v>
      </c>
      <c r="C52" s="4">
        <v>-332.2700000000001</v>
      </c>
      <c r="D52" s="4">
        <v>0</v>
      </c>
      <c r="E52" s="4">
        <v>-457.08</v>
      </c>
      <c r="F52" s="4">
        <v>-2348.19</v>
      </c>
      <c r="G52" s="4">
        <v>608.71</v>
      </c>
      <c r="H52" s="4">
        <v>0</v>
      </c>
      <c r="I52" s="4">
        <v>928.93</v>
      </c>
      <c r="J52" s="4">
        <v>-50.54</v>
      </c>
      <c r="K52" s="4">
        <v>985.9</v>
      </c>
      <c r="L52" s="4">
        <v>0</v>
      </c>
      <c r="M52" s="6" t="str">
        <f t="shared" si="0"/>
        <v>32022</v>
      </c>
      <c r="N52" s="6">
        <f t="shared" si="1"/>
        <v>44631.000115740739</v>
      </c>
      <c r="O52" s="5">
        <f t="shared" si="2"/>
        <v>-2.2151333333333342E-2</v>
      </c>
      <c r="P52" s="5">
        <f t="shared" si="3"/>
        <v>-2.2151333333333342E-2</v>
      </c>
      <c r="Q52" s="5">
        <f t="shared" si="4"/>
        <v>14.623805333333332</v>
      </c>
    </row>
    <row r="53" spans="1:19">
      <c r="A53" s="2">
        <v>44634.000115740739</v>
      </c>
      <c r="B53" s="3" t="s">
        <v>12</v>
      </c>
      <c r="C53" s="4">
        <v>-5.1500000000000909</v>
      </c>
      <c r="D53" s="4">
        <v>0</v>
      </c>
      <c r="E53" s="4">
        <v>111.87</v>
      </c>
      <c r="F53" s="4">
        <v>1815.12</v>
      </c>
      <c r="G53" s="4">
        <v>0</v>
      </c>
      <c r="H53" s="4">
        <v>-498.64</v>
      </c>
      <c r="I53" s="4">
        <v>-53.27</v>
      </c>
      <c r="J53" s="4">
        <v>-834.23</v>
      </c>
      <c r="K53" s="4">
        <v>0</v>
      </c>
      <c r="L53" s="4">
        <v>-546</v>
      </c>
      <c r="M53" s="6" t="str">
        <f t="shared" si="0"/>
        <v>32022</v>
      </c>
      <c r="N53" s="6">
        <f t="shared" si="1"/>
        <v>44634.000115740739</v>
      </c>
      <c r="O53" s="5">
        <f t="shared" si="2"/>
        <v>-3.4333333333333937E-4</v>
      </c>
      <c r="P53" s="5">
        <f t="shared" si="3"/>
        <v>-2.249466666666668E-2</v>
      </c>
      <c r="Q53" s="5">
        <f t="shared" si="4"/>
        <v>14.623461999999998</v>
      </c>
    </row>
    <row r="54" spans="1:19">
      <c r="A54" s="2">
        <v>44635.000115740739</v>
      </c>
      <c r="B54" s="3" t="s">
        <v>13</v>
      </c>
      <c r="C54" s="4">
        <v>-6706.24</v>
      </c>
      <c r="D54" s="4">
        <v>-2806.04</v>
      </c>
      <c r="E54" s="4">
        <v>2594.15</v>
      </c>
      <c r="F54" s="4">
        <v>-6052.27</v>
      </c>
      <c r="G54" s="4">
        <v>-455.38</v>
      </c>
      <c r="H54" s="4">
        <v>-85.66</v>
      </c>
      <c r="I54" s="4">
        <v>2547.2800000000002</v>
      </c>
      <c r="J54" s="4">
        <v>795.85</v>
      </c>
      <c r="K54" s="4">
        <v>-3244.17</v>
      </c>
      <c r="L54" s="4">
        <v>0</v>
      </c>
      <c r="M54" s="6" t="str">
        <f t="shared" si="0"/>
        <v>32022</v>
      </c>
      <c r="N54" s="6">
        <f t="shared" si="1"/>
        <v>44635.000115740739</v>
      </c>
      <c r="O54" s="5">
        <f t="shared" si="2"/>
        <v>-0.44708266666666663</v>
      </c>
      <c r="P54" s="5">
        <f t="shared" si="3"/>
        <v>-0.46957733333333329</v>
      </c>
      <c r="Q54" s="5">
        <f t="shared" si="4"/>
        <v>14.176379333333331</v>
      </c>
    </row>
    <row r="55" spans="1:19">
      <c r="A55" s="2">
        <v>44636.000115740739</v>
      </c>
      <c r="B55" s="3" t="s">
        <v>14</v>
      </c>
      <c r="C55" s="4">
        <v>-6913.4000000000005</v>
      </c>
      <c r="D55" s="4">
        <v>869.91</v>
      </c>
      <c r="E55" s="4">
        <v>-2797.55</v>
      </c>
      <c r="F55" s="4">
        <v>-1154.51</v>
      </c>
      <c r="G55" s="4">
        <v>-1239.1099999999999</v>
      </c>
      <c r="H55" s="4">
        <v>-2024.62</v>
      </c>
      <c r="I55" s="4">
        <v>1890.45</v>
      </c>
      <c r="J55" s="4">
        <v>-1464.3</v>
      </c>
      <c r="K55" s="4">
        <v>-9.67</v>
      </c>
      <c r="L55" s="4">
        <v>-984</v>
      </c>
      <c r="M55" s="6" t="str">
        <f t="shared" si="0"/>
        <v>32022</v>
      </c>
      <c r="N55" s="6">
        <f t="shared" si="1"/>
        <v>44636.000115740739</v>
      </c>
      <c r="O55" s="5">
        <f t="shared" si="2"/>
        <v>-0.46089333333333338</v>
      </c>
      <c r="P55" s="5">
        <f t="shared" si="3"/>
        <v>-0.93047066666666667</v>
      </c>
      <c r="Q55" s="5">
        <f t="shared" si="4"/>
        <v>13.715485999999999</v>
      </c>
    </row>
    <row r="56" spans="1:19">
      <c r="A56" s="2">
        <v>44637.000115740739</v>
      </c>
      <c r="B56" s="3" t="s">
        <v>15</v>
      </c>
      <c r="C56" s="4">
        <v>32795.78</v>
      </c>
      <c r="D56" s="4">
        <v>11027.43</v>
      </c>
      <c r="E56" s="4">
        <v>3692.52</v>
      </c>
      <c r="F56" s="4">
        <v>3940.77</v>
      </c>
      <c r="G56" s="4">
        <v>6760.24</v>
      </c>
      <c r="H56" s="4">
        <v>2472.11</v>
      </c>
      <c r="I56" s="4">
        <v>-1457.98</v>
      </c>
      <c r="J56" s="4">
        <v>-10.69</v>
      </c>
      <c r="K56" s="4">
        <v>8651.3799999999992</v>
      </c>
      <c r="L56" s="4">
        <v>-2280</v>
      </c>
      <c r="M56" s="6" t="str">
        <f t="shared" si="0"/>
        <v>32022</v>
      </c>
      <c r="N56" s="6">
        <f t="shared" si="1"/>
        <v>44637.000115740739</v>
      </c>
      <c r="O56" s="5">
        <f t="shared" si="2"/>
        <v>2.1863853333333334</v>
      </c>
      <c r="P56" s="5">
        <f t="shared" si="3"/>
        <v>0</v>
      </c>
      <c r="Q56" s="5">
        <f t="shared" si="4"/>
        <v>15.901871333333332</v>
      </c>
      <c r="S56" s="7"/>
    </row>
    <row r="57" spans="1:19">
      <c r="A57" s="2">
        <v>44641.000115740739</v>
      </c>
      <c r="B57" s="3" t="s">
        <v>12</v>
      </c>
      <c r="C57" s="4">
        <v>-1891.4800000000002</v>
      </c>
      <c r="D57" s="4">
        <v>0</v>
      </c>
      <c r="E57" s="4">
        <v>-1629.22</v>
      </c>
      <c r="F57" s="4">
        <v>-1725.22</v>
      </c>
      <c r="G57" s="4">
        <v>0</v>
      </c>
      <c r="H57" s="4">
        <v>-769.99</v>
      </c>
      <c r="I57" s="4">
        <v>1077.3399999999999</v>
      </c>
      <c r="J57" s="4">
        <v>2013.61</v>
      </c>
      <c r="K57" s="4">
        <v>0</v>
      </c>
      <c r="L57" s="4">
        <v>-858</v>
      </c>
      <c r="M57" s="6" t="str">
        <f t="shared" si="0"/>
        <v>32022</v>
      </c>
      <c r="N57" s="6">
        <f t="shared" si="1"/>
        <v>44641.000115740739</v>
      </c>
      <c r="O57" s="5">
        <f t="shared" si="2"/>
        <v>-0.12609866666666669</v>
      </c>
      <c r="P57" s="5">
        <f t="shared" si="3"/>
        <v>-0.12609866666666669</v>
      </c>
      <c r="Q57" s="5">
        <f t="shared" si="4"/>
        <v>15.775772666666665</v>
      </c>
    </row>
    <row r="58" spans="1:19">
      <c r="A58" s="2">
        <v>44642.000115740739</v>
      </c>
      <c r="B58" s="3" t="s">
        <v>13</v>
      </c>
      <c r="C58" s="4">
        <v>10425.780000000001</v>
      </c>
      <c r="D58" s="4">
        <v>2111.25</v>
      </c>
      <c r="E58" s="4">
        <v>1822.66</v>
      </c>
      <c r="F58" s="4">
        <v>4796.38</v>
      </c>
      <c r="G58" s="4">
        <v>1427.15</v>
      </c>
      <c r="H58" s="4">
        <v>560.79999999999995</v>
      </c>
      <c r="I58" s="4">
        <v>2236.85</v>
      </c>
      <c r="J58" s="4">
        <v>-4555.8999999999996</v>
      </c>
      <c r="K58" s="4">
        <v>2590.59</v>
      </c>
      <c r="L58" s="4">
        <v>-564</v>
      </c>
      <c r="M58" s="6" t="str">
        <f t="shared" si="0"/>
        <v>32022</v>
      </c>
      <c r="N58" s="6">
        <f t="shared" si="1"/>
        <v>44642.000115740739</v>
      </c>
      <c r="O58" s="5">
        <f t="shared" si="2"/>
        <v>0.69505200000000011</v>
      </c>
      <c r="P58" s="5">
        <f t="shared" si="3"/>
        <v>0</v>
      </c>
      <c r="Q58" s="5">
        <f t="shared" si="4"/>
        <v>16.470824666666665</v>
      </c>
    </row>
    <row r="59" spans="1:19">
      <c r="A59" s="2">
        <v>44643.000115740739</v>
      </c>
      <c r="B59" s="3" t="s">
        <v>14</v>
      </c>
      <c r="C59" s="4">
        <v>-22007.48</v>
      </c>
      <c r="D59" s="4">
        <v>-8224.16</v>
      </c>
      <c r="E59" s="4">
        <v>2330.83</v>
      </c>
      <c r="F59" s="4">
        <v>-6113.21</v>
      </c>
      <c r="G59" s="4">
        <v>742.9</v>
      </c>
      <c r="H59" s="4">
        <v>-906.71</v>
      </c>
      <c r="I59" s="4">
        <v>-4397.53</v>
      </c>
      <c r="J59" s="4">
        <v>-4361.58</v>
      </c>
      <c r="K59" s="4">
        <v>-1276.02</v>
      </c>
      <c r="L59" s="4">
        <v>198</v>
      </c>
      <c r="M59" s="6" t="str">
        <f t="shared" si="0"/>
        <v>32022</v>
      </c>
      <c r="N59" s="6">
        <f t="shared" si="1"/>
        <v>44643.000115740739</v>
      </c>
      <c r="O59" s="5">
        <f t="shared" si="2"/>
        <v>-1.4671653333333332</v>
      </c>
      <c r="P59" s="5">
        <f t="shared" si="3"/>
        <v>-1.4671653333333332</v>
      </c>
      <c r="Q59" s="5">
        <f t="shared" si="4"/>
        <v>15.003659333333331</v>
      </c>
    </row>
    <row r="60" spans="1:19">
      <c r="A60" s="2">
        <v>44644.000115740739</v>
      </c>
      <c r="B60" s="3" t="s">
        <v>15</v>
      </c>
      <c r="C60" s="4">
        <v>2291.9699999999993</v>
      </c>
      <c r="D60" s="4">
        <v>-7723.46</v>
      </c>
      <c r="E60" s="4">
        <v>1234.4100000000001</v>
      </c>
      <c r="F60" s="4">
        <v>4232.42</v>
      </c>
      <c r="G60" s="4">
        <v>3274.62</v>
      </c>
      <c r="H60" s="4">
        <v>1637.62</v>
      </c>
      <c r="I60" s="4">
        <v>3299.99</v>
      </c>
      <c r="J60" s="4">
        <v>1910.77</v>
      </c>
      <c r="K60" s="4">
        <v>-3270.4</v>
      </c>
      <c r="L60" s="4">
        <v>-2304</v>
      </c>
      <c r="M60" s="6" t="str">
        <f t="shared" si="0"/>
        <v>32022</v>
      </c>
      <c r="N60" s="6">
        <f t="shared" si="1"/>
        <v>44644.000115740739</v>
      </c>
      <c r="O60" s="5">
        <f t="shared" si="2"/>
        <v>0.15279799999999996</v>
      </c>
      <c r="P60" s="5">
        <f t="shared" si="3"/>
        <v>-1.3143673333333332</v>
      </c>
      <c r="Q60" s="5">
        <f t="shared" si="4"/>
        <v>15.156457333333332</v>
      </c>
    </row>
    <row r="61" spans="1:19">
      <c r="A61" s="2">
        <v>44645.000115740739</v>
      </c>
      <c r="B61" s="3" t="s">
        <v>16</v>
      </c>
      <c r="C61" s="4">
        <v>6052.81</v>
      </c>
      <c r="D61" s="4">
        <v>0</v>
      </c>
      <c r="E61" s="4">
        <v>220.09</v>
      </c>
      <c r="F61" s="4">
        <v>2972.24</v>
      </c>
      <c r="G61" s="4">
        <v>1129.99</v>
      </c>
      <c r="H61" s="4">
        <v>0</v>
      </c>
      <c r="I61" s="4">
        <v>-98.86</v>
      </c>
      <c r="J61" s="4">
        <v>1006.6</v>
      </c>
      <c r="K61" s="4">
        <v>1230.75</v>
      </c>
      <c r="L61" s="4">
        <v>-408</v>
      </c>
      <c r="M61" s="6" t="str">
        <f t="shared" si="0"/>
        <v>32022</v>
      </c>
      <c r="N61" s="6">
        <f t="shared" si="1"/>
        <v>44645.000115740739</v>
      </c>
      <c r="O61" s="5">
        <f t="shared" si="2"/>
        <v>0.40352066666666669</v>
      </c>
      <c r="P61" s="5">
        <f t="shared" si="3"/>
        <v>-0.91084666666666658</v>
      </c>
      <c r="Q61" s="5">
        <f t="shared" si="4"/>
        <v>15.559977999999999</v>
      </c>
    </row>
    <row r="62" spans="1:19">
      <c r="A62" s="2">
        <v>44648.000115740739</v>
      </c>
      <c r="B62" s="3" t="s">
        <v>12</v>
      </c>
      <c r="C62" s="4">
        <v>15529.710000000001</v>
      </c>
      <c r="D62" s="4">
        <v>0</v>
      </c>
      <c r="E62" s="4">
        <v>3332.21</v>
      </c>
      <c r="F62" s="4">
        <v>5165.76</v>
      </c>
      <c r="G62" s="4">
        <v>0</v>
      </c>
      <c r="H62" s="4">
        <v>1191.1500000000001</v>
      </c>
      <c r="I62" s="4">
        <v>2005.49</v>
      </c>
      <c r="J62" s="4">
        <v>4513.1000000000004</v>
      </c>
      <c r="K62" s="4">
        <v>0</v>
      </c>
      <c r="L62" s="4">
        <v>-678</v>
      </c>
      <c r="M62" s="6" t="str">
        <f t="shared" si="0"/>
        <v>32022</v>
      </c>
      <c r="N62" s="6">
        <f t="shared" si="1"/>
        <v>44648.000115740739</v>
      </c>
      <c r="O62" s="5">
        <f t="shared" si="2"/>
        <v>1.0353140000000001</v>
      </c>
      <c r="P62" s="5">
        <f t="shared" si="3"/>
        <v>0</v>
      </c>
      <c r="Q62" s="5">
        <f t="shared" si="4"/>
        <v>16.595292000000001</v>
      </c>
    </row>
    <row r="63" spans="1:19">
      <c r="A63" s="2">
        <v>44649.000115740739</v>
      </c>
      <c r="B63" s="3" t="s">
        <v>13</v>
      </c>
      <c r="C63" s="4">
        <v>-10295.879999999999</v>
      </c>
      <c r="D63" s="4">
        <v>6426.34</v>
      </c>
      <c r="E63" s="4">
        <v>-3149.7</v>
      </c>
      <c r="F63" s="4">
        <v>-1430.91</v>
      </c>
      <c r="G63" s="4">
        <v>206.49</v>
      </c>
      <c r="H63" s="4">
        <v>656.5</v>
      </c>
      <c r="I63" s="4">
        <v>-4534.42</v>
      </c>
      <c r="J63" s="4">
        <v>-4451.53</v>
      </c>
      <c r="K63" s="4">
        <v>-3262.65</v>
      </c>
      <c r="L63" s="4">
        <v>-756</v>
      </c>
      <c r="M63" s="6" t="str">
        <f t="shared" si="0"/>
        <v>32022</v>
      </c>
      <c r="N63" s="6">
        <f t="shared" si="1"/>
        <v>44649.000115740739</v>
      </c>
      <c r="O63" s="5">
        <f t="shared" si="2"/>
        <v>-0.68639199999999989</v>
      </c>
      <c r="P63" s="5">
        <f t="shared" si="3"/>
        <v>-0.68639199999999989</v>
      </c>
      <c r="Q63" s="5">
        <f t="shared" si="4"/>
        <v>15.908900000000001</v>
      </c>
    </row>
    <row r="64" spans="1:19">
      <c r="A64" s="2">
        <v>44650.000115740739</v>
      </c>
      <c r="B64" s="3" t="s">
        <v>14</v>
      </c>
      <c r="C64" s="4">
        <v>4696.87</v>
      </c>
      <c r="D64" s="4">
        <v>701.17</v>
      </c>
      <c r="E64" s="4">
        <v>-331.94</v>
      </c>
      <c r="F64" s="4">
        <v>-1316.17</v>
      </c>
      <c r="G64" s="4">
        <v>1779.17</v>
      </c>
      <c r="H64" s="4">
        <v>832.52</v>
      </c>
      <c r="I64" s="4">
        <v>2670.65</v>
      </c>
      <c r="J64" s="4">
        <v>-372.7</v>
      </c>
      <c r="K64" s="4">
        <v>1778.17</v>
      </c>
      <c r="L64" s="4">
        <v>-1044</v>
      </c>
      <c r="M64" s="6" t="str">
        <f t="shared" si="0"/>
        <v>32022</v>
      </c>
      <c r="N64" s="6">
        <f t="shared" si="1"/>
        <v>44650.000115740739</v>
      </c>
      <c r="O64" s="5">
        <f t="shared" si="2"/>
        <v>0.31312466666666666</v>
      </c>
      <c r="P64" s="5">
        <f t="shared" si="3"/>
        <v>-0.37326733333333323</v>
      </c>
      <c r="Q64" s="5">
        <f t="shared" si="4"/>
        <v>16.222024666666666</v>
      </c>
    </row>
    <row r="65" spans="1:17">
      <c r="A65" s="2">
        <v>44651.000115740739</v>
      </c>
      <c r="B65" s="3" t="s">
        <v>15</v>
      </c>
      <c r="C65" s="4">
        <v>13064.16</v>
      </c>
      <c r="D65" s="4">
        <v>2416.9299999999998</v>
      </c>
      <c r="E65" s="4">
        <v>3383.82</v>
      </c>
      <c r="F65" s="4">
        <v>1635.06</v>
      </c>
      <c r="G65" s="4">
        <v>-688.72</v>
      </c>
      <c r="H65" s="4">
        <v>1211.8399999999999</v>
      </c>
      <c r="I65" s="4">
        <v>1486.51</v>
      </c>
      <c r="J65" s="4">
        <v>1217.58</v>
      </c>
      <c r="K65" s="4">
        <v>4357.1400000000003</v>
      </c>
      <c r="L65" s="4">
        <v>-1956</v>
      </c>
      <c r="M65" s="6" t="str">
        <f t="shared" si="0"/>
        <v>32022</v>
      </c>
      <c r="N65" s="6">
        <f t="shared" si="1"/>
        <v>44651.000115740739</v>
      </c>
      <c r="O65" s="5">
        <f t="shared" si="2"/>
        <v>0.87094400000000005</v>
      </c>
      <c r="P65" s="5">
        <f t="shared" si="3"/>
        <v>0</v>
      </c>
      <c r="Q65" s="5">
        <f t="shared" si="4"/>
        <v>17.092968666666668</v>
      </c>
    </row>
    <row r="66" spans="1:17">
      <c r="A66" s="2">
        <v>44652.000115740739</v>
      </c>
      <c r="B66" s="3" t="s">
        <v>16</v>
      </c>
      <c r="C66" s="4">
        <v>11120.88</v>
      </c>
      <c r="D66" s="4">
        <v>0</v>
      </c>
      <c r="E66" s="4">
        <v>1717.44</v>
      </c>
      <c r="F66" s="4">
        <v>5092.6099999999997</v>
      </c>
      <c r="G66" s="4">
        <v>111.83</v>
      </c>
      <c r="H66" s="4">
        <v>0</v>
      </c>
      <c r="I66" s="4">
        <v>839.35</v>
      </c>
      <c r="J66" s="4">
        <v>3226.77</v>
      </c>
      <c r="K66" s="4">
        <v>-29.12</v>
      </c>
      <c r="L66" s="4">
        <v>162</v>
      </c>
      <c r="M66" s="6" t="str">
        <f t="shared" si="0"/>
        <v>42022</v>
      </c>
      <c r="N66" s="6">
        <f t="shared" si="1"/>
        <v>44652.000115740739</v>
      </c>
      <c r="O66" s="5">
        <f t="shared" si="2"/>
        <v>0.74139199999999994</v>
      </c>
      <c r="P66" s="5">
        <f t="shared" si="3"/>
        <v>0</v>
      </c>
      <c r="Q66" s="5">
        <f t="shared" si="4"/>
        <v>17.834360666666669</v>
      </c>
    </row>
    <row r="67" spans="1:17">
      <c r="A67" s="2">
        <v>44655.000115740739</v>
      </c>
      <c r="B67" s="3" t="s">
        <v>12</v>
      </c>
      <c r="C67" s="4">
        <v>1261.8100000000004</v>
      </c>
      <c r="D67" s="4">
        <v>0</v>
      </c>
      <c r="E67" s="4">
        <v>1427.93</v>
      </c>
      <c r="F67" s="4">
        <v>652.91</v>
      </c>
      <c r="G67" s="4">
        <v>0</v>
      </c>
      <c r="H67" s="4">
        <v>505.21</v>
      </c>
      <c r="I67" s="4">
        <v>1096.43</v>
      </c>
      <c r="J67" s="4">
        <v>-4508.67</v>
      </c>
      <c r="K67" s="4">
        <v>0</v>
      </c>
      <c r="L67" s="4">
        <v>2088</v>
      </c>
      <c r="M67" s="6" t="str">
        <f t="shared" si="0"/>
        <v>42022</v>
      </c>
      <c r="N67" s="6">
        <f t="shared" si="1"/>
        <v>44655.000115740739</v>
      </c>
      <c r="O67" s="5">
        <f t="shared" si="2"/>
        <v>8.4120666666666691E-2</v>
      </c>
      <c r="P67" s="5">
        <f t="shared" si="3"/>
        <v>0</v>
      </c>
      <c r="Q67" s="5">
        <f t="shared" si="4"/>
        <v>17.918481333333336</v>
      </c>
    </row>
    <row r="68" spans="1:17">
      <c r="A68" s="2">
        <v>44656.000115740739</v>
      </c>
      <c r="B68" s="3" t="s">
        <v>13</v>
      </c>
      <c r="C68" s="4">
        <v>-13623.76</v>
      </c>
      <c r="D68" s="4">
        <v>-8225.1</v>
      </c>
      <c r="E68" s="4">
        <v>-4100.78</v>
      </c>
      <c r="F68" s="4">
        <v>-5792.89</v>
      </c>
      <c r="G68" s="4">
        <v>-265.76</v>
      </c>
      <c r="H68" s="4">
        <v>1299.0999999999999</v>
      </c>
      <c r="I68" s="4">
        <v>-611.80999999999995</v>
      </c>
      <c r="J68" s="4">
        <v>558.70000000000005</v>
      </c>
      <c r="K68" s="4">
        <v>3850.78</v>
      </c>
      <c r="L68" s="4">
        <v>-336</v>
      </c>
      <c r="M68" s="6" t="str">
        <f t="shared" si="0"/>
        <v>42022</v>
      </c>
      <c r="N68" s="6">
        <f t="shared" si="1"/>
        <v>44656.000115740739</v>
      </c>
      <c r="O68" s="5">
        <f t="shared" si="2"/>
        <v>-0.90825066666666665</v>
      </c>
      <c r="P68" s="5">
        <f t="shared" si="3"/>
        <v>-0.90825066666666665</v>
      </c>
      <c r="Q68" s="5">
        <f t="shared" si="4"/>
        <v>17.010230666666668</v>
      </c>
    </row>
    <row r="69" spans="1:17">
      <c r="A69" s="2">
        <v>44657.000115740739</v>
      </c>
      <c r="B69" s="3" t="s">
        <v>14</v>
      </c>
      <c r="C69" s="4">
        <v>-11069.999999999998</v>
      </c>
      <c r="D69" s="4">
        <v>-3208.45</v>
      </c>
      <c r="E69" s="4">
        <v>2738.3</v>
      </c>
      <c r="F69" s="4">
        <v>-5625.92</v>
      </c>
      <c r="G69" s="4">
        <v>-1040.27</v>
      </c>
      <c r="H69" s="4">
        <v>-1636</v>
      </c>
      <c r="I69" s="4">
        <v>1158.19</v>
      </c>
      <c r="J69" s="4">
        <v>-4361.3599999999997</v>
      </c>
      <c r="K69" s="4">
        <v>1829.51</v>
      </c>
      <c r="L69" s="4">
        <v>-924</v>
      </c>
      <c r="M69" s="6" t="str">
        <f t="shared" si="0"/>
        <v>42022</v>
      </c>
      <c r="N69" s="6">
        <f t="shared" si="1"/>
        <v>44657.000115740739</v>
      </c>
      <c r="O69" s="5">
        <f t="shared" si="2"/>
        <v>-0.73799999999999988</v>
      </c>
      <c r="P69" s="5">
        <f t="shared" si="3"/>
        <v>-1.6462506666666665</v>
      </c>
      <c r="Q69" s="5">
        <f t="shared" si="4"/>
        <v>16.272230666666669</v>
      </c>
    </row>
    <row r="70" spans="1:17">
      <c r="A70" s="2">
        <v>44658.000115740739</v>
      </c>
      <c r="B70" s="3" t="s">
        <v>15</v>
      </c>
      <c r="C70" s="4">
        <v>29014.05</v>
      </c>
      <c r="D70" s="4">
        <v>7262.44</v>
      </c>
      <c r="E70" s="4">
        <v>3413.25</v>
      </c>
      <c r="F70" s="4">
        <v>7662.06</v>
      </c>
      <c r="G70" s="4">
        <v>2393.94</v>
      </c>
      <c r="H70" s="4">
        <v>566.98</v>
      </c>
      <c r="I70" s="4">
        <v>1585.61</v>
      </c>
      <c r="J70" s="4">
        <v>714.58</v>
      </c>
      <c r="K70" s="4">
        <v>7461.19</v>
      </c>
      <c r="L70" s="4">
        <v>-2046</v>
      </c>
      <c r="M70" s="6" t="str">
        <f t="shared" ref="M70:M133" si="5">MONTH(N70)&amp;YEAR(N70)</f>
        <v>42022</v>
      </c>
      <c r="N70" s="6">
        <f t="shared" ref="N70:N133" si="6">+A70</f>
        <v>44658.000115740739</v>
      </c>
      <c r="O70" s="5">
        <f t="shared" ref="O70:O133" si="7">+C70/$M$1*100</f>
        <v>1.9342700000000002</v>
      </c>
      <c r="P70" s="5">
        <f t="shared" ref="P70:P133" si="8">+MIN(O70+P69,0)</f>
        <v>0</v>
      </c>
      <c r="Q70" s="5">
        <f t="shared" si="4"/>
        <v>18.20650066666667</v>
      </c>
    </row>
    <row r="71" spans="1:17">
      <c r="A71" s="2">
        <v>44659.000115740739</v>
      </c>
      <c r="B71" s="3" t="s">
        <v>16</v>
      </c>
      <c r="C71" s="4">
        <v>-8978.9800000000014</v>
      </c>
      <c r="D71" s="4">
        <v>0</v>
      </c>
      <c r="E71" s="4">
        <v>-1696.95</v>
      </c>
      <c r="F71" s="4">
        <v>-5539.82</v>
      </c>
      <c r="G71" s="4">
        <v>1410.19</v>
      </c>
      <c r="H71" s="4">
        <v>0</v>
      </c>
      <c r="I71" s="4">
        <v>567.70000000000005</v>
      </c>
      <c r="J71" s="4">
        <v>-4415.2700000000004</v>
      </c>
      <c r="K71" s="4">
        <v>1733.17</v>
      </c>
      <c r="L71" s="4">
        <v>-1038</v>
      </c>
      <c r="M71" s="6" t="str">
        <f t="shared" si="5"/>
        <v>42022</v>
      </c>
      <c r="N71" s="6">
        <f t="shared" si="6"/>
        <v>44659.000115740739</v>
      </c>
      <c r="O71" s="5">
        <f t="shared" si="7"/>
        <v>-0.59859866666666672</v>
      </c>
      <c r="P71" s="5">
        <f t="shared" si="8"/>
        <v>-0.59859866666666672</v>
      </c>
      <c r="Q71" s="5">
        <f t="shared" ref="Q71:Q134" si="9">+Q70+O71</f>
        <v>17.607902000000003</v>
      </c>
    </row>
    <row r="72" spans="1:17">
      <c r="A72" s="2">
        <v>44662.000115740739</v>
      </c>
      <c r="B72" s="3" t="s">
        <v>12</v>
      </c>
      <c r="C72" s="4">
        <v>7822.6</v>
      </c>
      <c r="D72" s="4">
        <v>0</v>
      </c>
      <c r="E72" s="4">
        <v>358.99</v>
      </c>
      <c r="F72" s="4">
        <v>3045.28</v>
      </c>
      <c r="G72" s="4">
        <v>0</v>
      </c>
      <c r="H72" s="4">
        <v>494.21</v>
      </c>
      <c r="I72" s="4">
        <v>2648.01</v>
      </c>
      <c r="J72" s="4">
        <v>2308.11</v>
      </c>
      <c r="K72" s="4">
        <v>0</v>
      </c>
      <c r="L72" s="4">
        <v>-1032</v>
      </c>
      <c r="M72" s="6" t="str">
        <f t="shared" si="5"/>
        <v>42022</v>
      </c>
      <c r="N72" s="6">
        <f t="shared" si="6"/>
        <v>44662.000115740739</v>
      </c>
      <c r="O72" s="5">
        <f t="shared" si="7"/>
        <v>0.52150666666666667</v>
      </c>
      <c r="P72" s="5">
        <f t="shared" si="8"/>
        <v>-7.7092000000000049E-2</v>
      </c>
      <c r="Q72" s="5">
        <f t="shared" si="9"/>
        <v>18.12940866666667</v>
      </c>
    </row>
    <row r="73" spans="1:17">
      <c r="A73" s="2">
        <v>44663.000115740739</v>
      </c>
      <c r="B73" s="3" t="s">
        <v>13</v>
      </c>
      <c r="C73" s="4">
        <v>-425.88999999999942</v>
      </c>
      <c r="D73" s="4">
        <v>-133.72</v>
      </c>
      <c r="E73" s="4">
        <v>2789.3</v>
      </c>
      <c r="F73" s="4">
        <v>-5141.5</v>
      </c>
      <c r="G73" s="4">
        <v>-125.68</v>
      </c>
      <c r="H73" s="4">
        <v>-206.95</v>
      </c>
      <c r="I73" s="4">
        <v>497.67</v>
      </c>
      <c r="J73" s="4">
        <v>-789.76</v>
      </c>
      <c r="K73" s="4">
        <v>3494.75</v>
      </c>
      <c r="L73" s="4">
        <v>-810</v>
      </c>
      <c r="M73" s="6" t="str">
        <f t="shared" si="5"/>
        <v>42022</v>
      </c>
      <c r="N73" s="6">
        <f t="shared" si="6"/>
        <v>44663.000115740739</v>
      </c>
      <c r="O73" s="5">
        <f t="shared" si="7"/>
        <v>-2.8392666666666625E-2</v>
      </c>
      <c r="P73" s="5">
        <f t="shared" si="8"/>
        <v>-0.10548466666666667</v>
      </c>
      <c r="Q73" s="5">
        <f t="shared" si="9"/>
        <v>18.101016000000005</v>
      </c>
    </row>
    <row r="74" spans="1:17">
      <c r="A74" s="2">
        <v>44664.000115740739</v>
      </c>
      <c r="B74" s="3" t="s">
        <v>14</v>
      </c>
      <c r="C74" s="4">
        <v>7813.2900000000009</v>
      </c>
      <c r="D74" s="4">
        <v>-4362.83</v>
      </c>
      <c r="E74" s="4">
        <v>5814.56</v>
      </c>
      <c r="F74" s="4">
        <v>-5237.18</v>
      </c>
      <c r="G74" s="4">
        <v>640.79999999999995</v>
      </c>
      <c r="H74" s="4">
        <v>4560.72</v>
      </c>
      <c r="I74" s="4">
        <v>2167.4699999999998</v>
      </c>
      <c r="J74" s="4">
        <v>1459.13</v>
      </c>
      <c r="K74" s="4">
        <v>4918.62</v>
      </c>
      <c r="L74" s="4">
        <v>-2148</v>
      </c>
      <c r="M74" s="6" t="str">
        <f t="shared" si="5"/>
        <v>42022</v>
      </c>
      <c r="N74" s="6">
        <f t="shared" si="6"/>
        <v>44664.000115740739</v>
      </c>
      <c r="O74" s="5">
        <f t="shared" si="7"/>
        <v>0.52088600000000007</v>
      </c>
      <c r="P74" s="5">
        <f t="shared" si="8"/>
        <v>0</v>
      </c>
      <c r="Q74" s="5">
        <f t="shared" si="9"/>
        <v>18.621902000000006</v>
      </c>
    </row>
    <row r="75" spans="1:17">
      <c r="A75" s="2">
        <v>44669.000115740739</v>
      </c>
      <c r="B75" s="3" t="s">
        <v>12</v>
      </c>
      <c r="C75" s="4">
        <v>-4197.1600000000008</v>
      </c>
      <c r="D75" s="4">
        <v>0</v>
      </c>
      <c r="E75" s="4">
        <v>-2407.0300000000002</v>
      </c>
      <c r="F75" s="4">
        <v>355.58</v>
      </c>
      <c r="G75" s="4">
        <v>0</v>
      </c>
      <c r="H75" s="4">
        <v>798.74</v>
      </c>
      <c r="I75" s="4">
        <v>-920.31</v>
      </c>
      <c r="J75" s="4">
        <v>-1274.1400000000001</v>
      </c>
      <c r="K75" s="4">
        <v>0</v>
      </c>
      <c r="L75" s="4">
        <v>-750</v>
      </c>
      <c r="M75" s="6" t="str">
        <f t="shared" si="5"/>
        <v>42022</v>
      </c>
      <c r="N75" s="6">
        <f t="shared" si="6"/>
        <v>44669.000115740739</v>
      </c>
      <c r="O75" s="5">
        <f t="shared" si="7"/>
        <v>-0.27981066666666671</v>
      </c>
      <c r="P75" s="5">
        <f t="shared" si="8"/>
        <v>-0.27981066666666671</v>
      </c>
      <c r="Q75" s="5">
        <f t="shared" si="9"/>
        <v>18.34209133333334</v>
      </c>
    </row>
    <row r="76" spans="1:17">
      <c r="A76" s="2">
        <v>44670.000115740739</v>
      </c>
      <c r="B76" s="3" t="s">
        <v>13</v>
      </c>
      <c r="C76" s="4">
        <v>26951.59</v>
      </c>
      <c r="D76" s="4">
        <v>15131.79</v>
      </c>
      <c r="E76" s="4">
        <v>1619.48</v>
      </c>
      <c r="F76" s="4">
        <v>3742.41</v>
      </c>
      <c r="G76" s="4">
        <v>-725.1</v>
      </c>
      <c r="H76" s="4">
        <v>3668.71</v>
      </c>
      <c r="I76" s="4">
        <v>-730.25</v>
      </c>
      <c r="J76" s="4">
        <v>-1578.59</v>
      </c>
      <c r="K76" s="4">
        <v>2889.14</v>
      </c>
      <c r="L76" s="4">
        <v>2934</v>
      </c>
      <c r="M76" s="6" t="str">
        <f t="shared" si="5"/>
        <v>42022</v>
      </c>
      <c r="N76" s="6">
        <f t="shared" si="6"/>
        <v>44670.000115740739</v>
      </c>
      <c r="O76" s="5">
        <f t="shared" si="7"/>
        <v>1.7967726666666666</v>
      </c>
      <c r="P76" s="5">
        <f t="shared" si="8"/>
        <v>0</v>
      </c>
      <c r="Q76" s="5">
        <f t="shared" si="9"/>
        <v>20.138864000000005</v>
      </c>
    </row>
    <row r="77" spans="1:17">
      <c r="A77" s="2">
        <v>44671.000115740739</v>
      </c>
      <c r="B77" s="3" t="s">
        <v>14</v>
      </c>
      <c r="C77" s="4">
        <v>-26487.329999999994</v>
      </c>
      <c r="D77" s="4">
        <v>-1790.72</v>
      </c>
      <c r="E77" s="4">
        <v>-5775.62</v>
      </c>
      <c r="F77" s="4">
        <v>-5539.53</v>
      </c>
      <c r="G77" s="4">
        <v>643.89</v>
      </c>
      <c r="H77" s="4">
        <v>-899.49</v>
      </c>
      <c r="I77" s="4">
        <v>-4968.4799999999996</v>
      </c>
      <c r="J77" s="4">
        <v>-4275.03</v>
      </c>
      <c r="K77" s="4">
        <v>-3186.35</v>
      </c>
      <c r="L77" s="4">
        <v>-696</v>
      </c>
      <c r="M77" s="6" t="str">
        <f t="shared" si="5"/>
        <v>42022</v>
      </c>
      <c r="N77" s="6">
        <f t="shared" si="6"/>
        <v>44671.000115740739</v>
      </c>
      <c r="O77" s="5">
        <f t="shared" si="7"/>
        <v>-1.7658219999999996</v>
      </c>
      <c r="P77" s="5">
        <f t="shared" si="8"/>
        <v>-1.7658219999999996</v>
      </c>
      <c r="Q77" s="5">
        <f t="shared" si="9"/>
        <v>18.373042000000005</v>
      </c>
    </row>
    <row r="78" spans="1:17">
      <c r="A78" s="2">
        <v>44672.000115740739</v>
      </c>
      <c r="B78" s="3" t="s">
        <v>15</v>
      </c>
      <c r="C78" s="4">
        <v>17540.07</v>
      </c>
      <c r="D78" s="4">
        <v>-1580.11</v>
      </c>
      <c r="E78" s="4">
        <v>3973.04</v>
      </c>
      <c r="F78" s="4">
        <v>5592.45</v>
      </c>
      <c r="G78" s="4">
        <v>1680.71</v>
      </c>
      <c r="H78" s="4">
        <v>-146.04</v>
      </c>
      <c r="I78" s="4">
        <v>4598.45</v>
      </c>
      <c r="J78" s="4">
        <v>747.18</v>
      </c>
      <c r="K78" s="4">
        <v>4804.3900000000003</v>
      </c>
      <c r="L78" s="4">
        <v>-2130</v>
      </c>
      <c r="M78" s="6" t="str">
        <f t="shared" si="5"/>
        <v>42022</v>
      </c>
      <c r="N78" s="6">
        <f t="shared" si="6"/>
        <v>44672.000115740739</v>
      </c>
      <c r="O78" s="5">
        <f t="shared" si="7"/>
        <v>1.169338</v>
      </c>
      <c r="P78" s="5">
        <f t="shared" si="8"/>
        <v>-0.59648399999999957</v>
      </c>
      <c r="Q78" s="5">
        <f t="shared" si="9"/>
        <v>19.542380000000005</v>
      </c>
    </row>
    <row r="79" spans="1:17">
      <c r="A79" s="2">
        <v>44673.000115740739</v>
      </c>
      <c r="B79" s="3" t="s">
        <v>16</v>
      </c>
      <c r="C79" s="4">
        <v>786</v>
      </c>
      <c r="D79" s="4">
        <v>0</v>
      </c>
      <c r="E79" s="4">
        <v>1283.19</v>
      </c>
      <c r="F79" s="4">
        <v>-1335.43</v>
      </c>
      <c r="G79" s="4">
        <v>132.78</v>
      </c>
      <c r="H79" s="4">
        <v>0</v>
      </c>
      <c r="I79" s="4">
        <v>-31.18</v>
      </c>
      <c r="J79" s="4">
        <v>369.56</v>
      </c>
      <c r="K79" s="4">
        <v>325.08</v>
      </c>
      <c r="L79" s="4">
        <v>42</v>
      </c>
      <c r="M79" s="6" t="str">
        <f t="shared" si="5"/>
        <v>42022</v>
      </c>
      <c r="N79" s="6">
        <f t="shared" si="6"/>
        <v>44673.000115740739</v>
      </c>
      <c r="O79" s="5">
        <f t="shared" si="7"/>
        <v>5.2400000000000002E-2</v>
      </c>
      <c r="P79" s="5">
        <f t="shared" si="8"/>
        <v>-0.54408399999999957</v>
      </c>
      <c r="Q79" s="5">
        <f t="shared" si="9"/>
        <v>19.594780000000004</v>
      </c>
    </row>
    <row r="80" spans="1:17">
      <c r="A80" s="2">
        <v>44676.000115740739</v>
      </c>
      <c r="B80" s="3" t="s">
        <v>12</v>
      </c>
      <c r="C80" s="4">
        <v>-5595.4699999999993</v>
      </c>
      <c r="D80" s="4">
        <v>0</v>
      </c>
      <c r="E80" s="4">
        <v>-3586.68</v>
      </c>
      <c r="F80" s="4">
        <v>791.41</v>
      </c>
      <c r="G80" s="4">
        <v>0</v>
      </c>
      <c r="H80" s="4">
        <v>1640.31</v>
      </c>
      <c r="I80" s="4">
        <v>-3626.61</v>
      </c>
      <c r="J80" s="4">
        <v>-339.9</v>
      </c>
      <c r="K80" s="4">
        <v>0</v>
      </c>
      <c r="L80" s="4">
        <v>-474</v>
      </c>
      <c r="M80" s="6" t="str">
        <f t="shared" si="5"/>
        <v>42022</v>
      </c>
      <c r="N80" s="6">
        <f t="shared" si="6"/>
        <v>44676.000115740739</v>
      </c>
      <c r="O80" s="5">
        <f t="shared" si="7"/>
        <v>-0.37303133333333333</v>
      </c>
      <c r="P80" s="5">
        <f t="shared" si="8"/>
        <v>-0.91711533333333284</v>
      </c>
      <c r="Q80" s="5">
        <f t="shared" si="9"/>
        <v>19.22174866666667</v>
      </c>
    </row>
    <row r="81" spans="1:17">
      <c r="A81" s="2">
        <v>44677.000115740739</v>
      </c>
      <c r="B81" s="3" t="s">
        <v>13</v>
      </c>
      <c r="C81" s="4">
        <v>-10244.89</v>
      </c>
      <c r="D81" s="4">
        <v>-3527.92</v>
      </c>
      <c r="E81" s="4">
        <v>-949.17</v>
      </c>
      <c r="F81" s="4">
        <v>-147.63</v>
      </c>
      <c r="G81" s="4">
        <v>422.56</v>
      </c>
      <c r="H81" s="4">
        <v>-1389.25</v>
      </c>
      <c r="I81" s="4">
        <v>-757.34</v>
      </c>
      <c r="J81" s="4">
        <v>141.09</v>
      </c>
      <c r="K81" s="4">
        <v>-3251.23</v>
      </c>
      <c r="L81" s="4">
        <v>-786</v>
      </c>
      <c r="M81" s="6" t="str">
        <f t="shared" si="5"/>
        <v>42022</v>
      </c>
      <c r="N81" s="6">
        <f t="shared" si="6"/>
        <v>44677.000115740739</v>
      </c>
      <c r="O81" s="5">
        <f t="shared" si="7"/>
        <v>-0.68299266666666658</v>
      </c>
      <c r="P81" s="5">
        <f t="shared" si="8"/>
        <v>-1.6001079999999994</v>
      </c>
      <c r="Q81" s="5">
        <f t="shared" si="9"/>
        <v>18.538756000000003</v>
      </c>
    </row>
    <row r="82" spans="1:17">
      <c r="A82" s="2">
        <v>44678.000115740739</v>
      </c>
      <c r="B82" s="3" t="s">
        <v>14</v>
      </c>
      <c r="C82" s="4">
        <v>12194.46</v>
      </c>
      <c r="D82" s="4">
        <v>-2467.7600000000002</v>
      </c>
      <c r="E82" s="4">
        <v>2461.2600000000002</v>
      </c>
      <c r="F82" s="4">
        <v>2605.89</v>
      </c>
      <c r="G82" s="4">
        <v>2392.58</v>
      </c>
      <c r="H82" s="4">
        <v>1013.95</v>
      </c>
      <c r="I82" s="4">
        <v>866.83</v>
      </c>
      <c r="J82" s="4">
        <v>2786.94</v>
      </c>
      <c r="K82" s="4">
        <v>3074.77</v>
      </c>
      <c r="L82" s="4">
        <v>-540</v>
      </c>
      <c r="M82" s="6" t="str">
        <f t="shared" si="5"/>
        <v>42022</v>
      </c>
      <c r="N82" s="6">
        <f t="shared" si="6"/>
        <v>44678.000115740739</v>
      </c>
      <c r="O82" s="5">
        <f t="shared" si="7"/>
        <v>0.81296399999999991</v>
      </c>
      <c r="P82" s="5">
        <f t="shared" si="8"/>
        <v>-0.78714399999999951</v>
      </c>
      <c r="Q82" s="5">
        <f t="shared" si="9"/>
        <v>19.351720000000004</v>
      </c>
    </row>
    <row r="83" spans="1:17">
      <c r="A83" s="2">
        <v>44679.000115740739</v>
      </c>
      <c r="B83" s="3" t="s">
        <v>15</v>
      </c>
      <c r="C83" s="4">
        <v>12893.67</v>
      </c>
      <c r="D83" s="4">
        <v>8891.7900000000009</v>
      </c>
      <c r="E83" s="4">
        <v>3799.1</v>
      </c>
      <c r="F83" s="4">
        <v>-4535.28</v>
      </c>
      <c r="G83" s="4">
        <v>-601.46</v>
      </c>
      <c r="H83" s="4">
        <v>-1400.72</v>
      </c>
      <c r="I83" s="4">
        <v>6046.25</v>
      </c>
      <c r="J83" s="4">
        <v>1634.33</v>
      </c>
      <c r="K83" s="4">
        <v>1105.6600000000001</v>
      </c>
      <c r="L83" s="4">
        <v>-2046</v>
      </c>
      <c r="M83" s="6" t="str">
        <f t="shared" si="5"/>
        <v>42022</v>
      </c>
      <c r="N83" s="6">
        <f t="shared" si="6"/>
        <v>44679.000115740739</v>
      </c>
      <c r="O83" s="5">
        <f t="shared" si="7"/>
        <v>0.85957800000000006</v>
      </c>
      <c r="P83" s="5">
        <f t="shared" si="8"/>
        <v>0</v>
      </c>
      <c r="Q83" s="5">
        <f t="shared" si="9"/>
        <v>20.211298000000003</v>
      </c>
    </row>
    <row r="84" spans="1:17">
      <c r="A84" s="2">
        <v>44680.000115740739</v>
      </c>
      <c r="B84" s="3" t="s">
        <v>16</v>
      </c>
      <c r="C84" s="4">
        <v>-5984.71</v>
      </c>
      <c r="D84" s="4">
        <v>0</v>
      </c>
      <c r="E84" s="4">
        <v>946.69</v>
      </c>
      <c r="F84" s="4">
        <v>-6215.71</v>
      </c>
      <c r="G84" s="4">
        <v>1684.87</v>
      </c>
      <c r="H84" s="4">
        <v>0</v>
      </c>
      <c r="I84" s="4">
        <v>-792.61</v>
      </c>
      <c r="J84" s="4">
        <v>-4328.75</v>
      </c>
      <c r="K84" s="4">
        <v>2870.8</v>
      </c>
      <c r="L84" s="4">
        <v>-150</v>
      </c>
      <c r="M84" s="6" t="str">
        <f t="shared" si="5"/>
        <v>42022</v>
      </c>
      <c r="N84" s="6">
        <f t="shared" si="6"/>
        <v>44680.000115740739</v>
      </c>
      <c r="O84" s="5">
        <f t="shared" si="7"/>
        <v>-0.39898066666666665</v>
      </c>
      <c r="P84" s="5">
        <f t="shared" si="8"/>
        <v>-0.39898066666666665</v>
      </c>
      <c r="Q84" s="5">
        <f t="shared" si="9"/>
        <v>19.812317333333336</v>
      </c>
    </row>
    <row r="85" spans="1:17">
      <c r="A85" s="2">
        <v>44683.000115740739</v>
      </c>
      <c r="B85" s="3" t="s">
        <v>12</v>
      </c>
      <c r="C85" s="4">
        <v>-6737.46</v>
      </c>
      <c r="D85" s="4">
        <v>0</v>
      </c>
      <c r="E85" s="4">
        <v>1157.5999999999999</v>
      </c>
      <c r="F85" s="4">
        <v>-5930.86</v>
      </c>
      <c r="G85" s="4">
        <v>0</v>
      </c>
      <c r="H85" s="4">
        <v>1442.17</v>
      </c>
      <c r="I85" s="4">
        <v>2099.91</v>
      </c>
      <c r="J85" s="4">
        <v>-4462.28</v>
      </c>
      <c r="K85" s="4">
        <v>0</v>
      </c>
      <c r="L85" s="4">
        <v>-1044</v>
      </c>
      <c r="M85" s="6" t="str">
        <f t="shared" si="5"/>
        <v>52022</v>
      </c>
      <c r="N85" s="6">
        <f t="shared" si="6"/>
        <v>44683.000115740739</v>
      </c>
      <c r="O85" s="5">
        <f t="shared" si="7"/>
        <v>-0.44916400000000001</v>
      </c>
      <c r="P85" s="5">
        <f t="shared" si="8"/>
        <v>-0.84814466666666666</v>
      </c>
      <c r="Q85" s="5">
        <f t="shared" si="9"/>
        <v>19.363153333333337</v>
      </c>
    </row>
    <row r="86" spans="1:17">
      <c r="A86" s="2">
        <v>44685.000115740739</v>
      </c>
      <c r="B86" s="3" t="s">
        <v>14</v>
      </c>
      <c r="C86" s="4">
        <v>25771.59</v>
      </c>
      <c r="D86" s="4">
        <v>9454.25</v>
      </c>
      <c r="E86" s="4">
        <v>3380.91</v>
      </c>
      <c r="F86" s="4">
        <v>6707.17</v>
      </c>
      <c r="G86" s="4">
        <v>-727.43</v>
      </c>
      <c r="H86" s="4">
        <v>2960.48</v>
      </c>
      <c r="I86" s="4">
        <v>-4372.29</v>
      </c>
      <c r="J86" s="4">
        <v>1488.52</v>
      </c>
      <c r="K86" s="4">
        <v>-3254.02</v>
      </c>
      <c r="L86" s="4">
        <v>10134</v>
      </c>
      <c r="M86" s="6" t="str">
        <f t="shared" si="5"/>
        <v>52022</v>
      </c>
      <c r="N86" s="6">
        <f t="shared" si="6"/>
        <v>44685.000115740739</v>
      </c>
      <c r="O86" s="5">
        <f t="shared" si="7"/>
        <v>1.7181060000000001</v>
      </c>
      <c r="P86" s="5">
        <f t="shared" si="8"/>
        <v>0</v>
      </c>
      <c r="Q86" s="5">
        <f t="shared" si="9"/>
        <v>21.081259333333335</v>
      </c>
    </row>
    <row r="87" spans="1:17">
      <c r="A87" s="2">
        <v>44686.000115740739</v>
      </c>
      <c r="B87" s="3" t="s">
        <v>15</v>
      </c>
      <c r="C87" s="4">
        <v>-5369.99</v>
      </c>
      <c r="D87" s="4">
        <v>-3696.16</v>
      </c>
      <c r="E87" s="4">
        <v>1812.95</v>
      </c>
      <c r="F87" s="4">
        <v>-5258.97</v>
      </c>
      <c r="G87" s="4">
        <v>3316.02</v>
      </c>
      <c r="H87" s="4">
        <v>-3158.16</v>
      </c>
      <c r="I87" s="4">
        <v>3786.1</v>
      </c>
      <c r="J87" s="4">
        <v>3188.66</v>
      </c>
      <c r="K87" s="4">
        <v>-3236.43</v>
      </c>
      <c r="L87" s="4">
        <v>-2124</v>
      </c>
      <c r="M87" s="6" t="str">
        <f t="shared" si="5"/>
        <v>52022</v>
      </c>
      <c r="N87" s="6">
        <f t="shared" si="6"/>
        <v>44686.000115740739</v>
      </c>
      <c r="O87" s="5">
        <f t="shared" si="7"/>
        <v>-0.35799933333333334</v>
      </c>
      <c r="P87" s="5">
        <f t="shared" si="8"/>
        <v>-0.35799933333333334</v>
      </c>
      <c r="Q87" s="5">
        <f t="shared" si="9"/>
        <v>20.723260000000003</v>
      </c>
    </row>
    <row r="88" spans="1:17">
      <c r="A88" s="2">
        <v>44687.000115740739</v>
      </c>
      <c r="B88" s="3" t="s">
        <v>16</v>
      </c>
      <c r="C88" s="4">
        <v>-16789.48</v>
      </c>
      <c r="D88" s="4">
        <v>0</v>
      </c>
      <c r="E88" s="4">
        <v>242.78</v>
      </c>
      <c r="F88" s="4">
        <v>-6276.36</v>
      </c>
      <c r="G88" s="4">
        <v>1116.3399999999999</v>
      </c>
      <c r="H88" s="4">
        <v>0</v>
      </c>
      <c r="I88" s="4">
        <v>-4224.05</v>
      </c>
      <c r="J88" s="4">
        <v>-4401.51</v>
      </c>
      <c r="K88" s="4">
        <v>-3246.68</v>
      </c>
      <c r="L88" s="4">
        <v>0</v>
      </c>
      <c r="M88" s="6" t="str">
        <f t="shared" si="5"/>
        <v>52022</v>
      </c>
      <c r="N88" s="6">
        <f t="shared" si="6"/>
        <v>44687.000115740739</v>
      </c>
      <c r="O88" s="5">
        <f t="shared" si="7"/>
        <v>-1.1192986666666667</v>
      </c>
      <c r="P88" s="5">
        <f t="shared" si="8"/>
        <v>-1.477298</v>
      </c>
      <c r="Q88" s="5">
        <f t="shared" si="9"/>
        <v>19.603961333333338</v>
      </c>
    </row>
    <row r="89" spans="1:17">
      <c r="A89" s="2">
        <v>44690.000115740739</v>
      </c>
      <c r="B89" s="3" t="s">
        <v>12</v>
      </c>
      <c r="C89" s="4">
        <v>-634.72000000000025</v>
      </c>
      <c r="D89" s="4">
        <v>0</v>
      </c>
      <c r="E89" s="4">
        <v>-105.58</v>
      </c>
      <c r="F89" s="4">
        <v>1063.56</v>
      </c>
      <c r="G89" s="4">
        <v>0</v>
      </c>
      <c r="H89" s="4">
        <v>-110.17</v>
      </c>
      <c r="I89" s="4">
        <v>-2607.0500000000002</v>
      </c>
      <c r="J89" s="4">
        <v>1760.52</v>
      </c>
      <c r="K89" s="4">
        <v>0</v>
      </c>
      <c r="L89" s="4">
        <v>-636</v>
      </c>
      <c r="M89" s="6" t="str">
        <f t="shared" si="5"/>
        <v>52022</v>
      </c>
      <c r="N89" s="6">
        <f t="shared" si="6"/>
        <v>44690.000115740739</v>
      </c>
      <c r="O89" s="5">
        <f t="shared" si="7"/>
        <v>-4.2314666666666688E-2</v>
      </c>
      <c r="P89" s="5">
        <f t="shared" si="8"/>
        <v>-1.5196126666666667</v>
      </c>
      <c r="Q89" s="5">
        <f t="shared" si="9"/>
        <v>19.561646666666672</v>
      </c>
    </row>
    <row r="90" spans="1:17">
      <c r="A90" s="2">
        <v>44691.000115740739</v>
      </c>
      <c r="B90" s="3" t="s">
        <v>13</v>
      </c>
      <c r="C90" s="4">
        <v>19184.590000000004</v>
      </c>
      <c r="D90" s="4">
        <v>5495.53</v>
      </c>
      <c r="E90" s="4">
        <v>1869.67</v>
      </c>
      <c r="F90" s="4">
        <v>4094.23</v>
      </c>
      <c r="G90" s="4">
        <v>558.20000000000005</v>
      </c>
      <c r="H90" s="4">
        <v>1642.42</v>
      </c>
      <c r="I90" s="4">
        <v>1566.36</v>
      </c>
      <c r="J90" s="4">
        <v>1493.89</v>
      </c>
      <c r="K90" s="4">
        <v>3064.29</v>
      </c>
      <c r="L90" s="4">
        <v>-600</v>
      </c>
      <c r="M90" s="6" t="str">
        <f t="shared" si="5"/>
        <v>52022</v>
      </c>
      <c r="N90" s="6">
        <f t="shared" si="6"/>
        <v>44691.000115740739</v>
      </c>
      <c r="O90" s="5">
        <f t="shared" si="7"/>
        <v>1.278972666666667</v>
      </c>
      <c r="P90" s="5">
        <f t="shared" si="8"/>
        <v>-0.24063999999999974</v>
      </c>
      <c r="Q90" s="5">
        <f t="shared" si="9"/>
        <v>20.84061933333334</v>
      </c>
    </row>
    <row r="91" spans="1:17">
      <c r="A91" s="2">
        <v>44692.000115740739</v>
      </c>
      <c r="B91" s="3" t="s">
        <v>14</v>
      </c>
      <c r="C91" s="4">
        <v>820.66000000000167</v>
      </c>
      <c r="D91" s="4">
        <v>330.87</v>
      </c>
      <c r="E91" s="4">
        <v>-128</v>
      </c>
      <c r="F91" s="4">
        <v>160.9</v>
      </c>
      <c r="G91" s="4">
        <v>2273.2600000000002</v>
      </c>
      <c r="H91" s="4">
        <v>-3143.2</v>
      </c>
      <c r="I91" s="4">
        <v>-4170.1899999999996</v>
      </c>
      <c r="J91" s="4">
        <v>2167.5100000000002</v>
      </c>
      <c r="K91" s="4">
        <v>4055.51</v>
      </c>
      <c r="L91" s="4">
        <v>-726</v>
      </c>
      <c r="M91" s="6" t="str">
        <f t="shared" si="5"/>
        <v>52022</v>
      </c>
      <c r="N91" s="6">
        <f t="shared" si="6"/>
        <v>44692.000115740739</v>
      </c>
      <c r="O91" s="5">
        <f t="shared" si="7"/>
        <v>5.4710666666666775E-2</v>
      </c>
      <c r="P91" s="5">
        <f t="shared" si="8"/>
        <v>-0.18592933333333297</v>
      </c>
      <c r="Q91" s="5">
        <f t="shared" si="9"/>
        <v>20.895330000000005</v>
      </c>
    </row>
    <row r="92" spans="1:17">
      <c r="A92" s="2">
        <v>44693.000115740739</v>
      </c>
      <c r="B92" s="3" t="s">
        <v>15</v>
      </c>
      <c r="C92" s="4">
        <v>28527.360000000001</v>
      </c>
      <c r="D92" s="4">
        <v>5730.27</v>
      </c>
      <c r="E92" s="4">
        <v>5152.95</v>
      </c>
      <c r="F92" s="4">
        <v>9331.3799999999992</v>
      </c>
      <c r="G92" s="4">
        <v>-513.94000000000005</v>
      </c>
      <c r="H92" s="4">
        <v>-510.72</v>
      </c>
      <c r="I92" s="4">
        <v>4120.22</v>
      </c>
      <c r="J92" s="4">
        <v>4405.74</v>
      </c>
      <c r="K92" s="4">
        <v>2995.46</v>
      </c>
      <c r="L92" s="4">
        <v>-2184</v>
      </c>
      <c r="M92" s="6" t="str">
        <f t="shared" si="5"/>
        <v>52022</v>
      </c>
      <c r="N92" s="6">
        <f t="shared" si="6"/>
        <v>44693.000115740739</v>
      </c>
      <c r="O92" s="5">
        <f t="shared" si="7"/>
        <v>1.901824</v>
      </c>
      <c r="P92" s="5">
        <f t="shared" si="8"/>
        <v>0</v>
      </c>
      <c r="Q92" s="5">
        <f t="shared" si="9"/>
        <v>22.797154000000006</v>
      </c>
    </row>
    <row r="93" spans="1:17">
      <c r="A93" s="2">
        <v>44694.000115740739</v>
      </c>
      <c r="B93" s="3" t="s">
        <v>16</v>
      </c>
      <c r="C93" s="4">
        <v>-278.70999999999958</v>
      </c>
      <c r="D93" s="4">
        <v>0</v>
      </c>
      <c r="E93" s="4">
        <v>-4068.72</v>
      </c>
      <c r="F93" s="4">
        <v>438.19</v>
      </c>
      <c r="G93" s="4">
        <v>1138.56</v>
      </c>
      <c r="H93" s="4">
        <v>0</v>
      </c>
      <c r="I93" s="4">
        <v>1215.51</v>
      </c>
      <c r="J93" s="4">
        <v>-1933.03</v>
      </c>
      <c r="K93" s="4">
        <v>2906.78</v>
      </c>
      <c r="L93" s="4">
        <v>24</v>
      </c>
      <c r="M93" s="6" t="str">
        <f t="shared" si="5"/>
        <v>52022</v>
      </c>
      <c r="N93" s="6">
        <f t="shared" si="6"/>
        <v>44694.000115740739</v>
      </c>
      <c r="O93" s="5">
        <f t="shared" si="7"/>
        <v>-1.8580666666666641E-2</v>
      </c>
      <c r="P93" s="5">
        <f t="shared" si="8"/>
        <v>-1.8580666666666641E-2</v>
      </c>
      <c r="Q93" s="5">
        <f t="shared" si="9"/>
        <v>22.778573333333341</v>
      </c>
    </row>
    <row r="94" spans="1:17">
      <c r="A94" s="2">
        <v>44697.000115740739</v>
      </c>
      <c r="B94" s="3" t="s">
        <v>12</v>
      </c>
      <c r="C94" s="4">
        <v>-6236.72</v>
      </c>
      <c r="D94" s="4">
        <v>0</v>
      </c>
      <c r="E94" s="4">
        <v>-373.2</v>
      </c>
      <c r="F94" s="4">
        <v>-311.93</v>
      </c>
      <c r="G94" s="4">
        <v>0</v>
      </c>
      <c r="H94" s="4">
        <v>1458.71</v>
      </c>
      <c r="I94" s="4">
        <v>-1668.29</v>
      </c>
      <c r="J94" s="4">
        <v>-4508.01</v>
      </c>
      <c r="K94" s="4">
        <v>0</v>
      </c>
      <c r="L94" s="4">
        <v>-834</v>
      </c>
      <c r="M94" s="6" t="str">
        <f t="shared" si="5"/>
        <v>52022</v>
      </c>
      <c r="N94" s="6">
        <f t="shared" si="6"/>
        <v>44697.000115740739</v>
      </c>
      <c r="O94" s="5">
        <f t="shared" si="7"/>
        <v>-0.41578133333333339</v>
      </c>
      <c r="P94" s="5">
        <f t="shared" si="8"/>
        <v>-0.43436200000000003</v>
      </c>
      <c r="Q94" s="5">
        <f t="shared" si="9"/>
        <v>22.362792000000006</v>
      </c>
    </row>
    <row r="95" spans="1:17">
      <c r="A95" s="2">
        <v>44698.000115740739</v>
      </c>
      <c r="B95" s="3" t="s">
        <v>13</v>
      </c>
      <c r="C95" s="4">
        <v>10977.82</v>
      </c>
      <c r="D95" s="4">
        <v>1250.18</v>
      </c>
      <c r="E95" s="4">
        <v>2107.9</v>
      </c>
      <c r="F95" s="4">
        <v>3846.41</v>
      </c>
      <c r="G95" s="4">
        <v>579.38</v>
      </c>
      <c r="H95" s="4">
        <v>1051.71</v>
      </c>
      <c r="I95" s="4">
        <v>1177.43</v>
      </c>
      <c r="J95" s="4">
        <v>-359.82</v>
      </c>
      <c r="K95" s="4">
        <v>1810.63</v>
      </c>
      <c r="L95" s="4">
        <v>-486</v>
      </c>
      <c r="M95" s="6" t="str">
        <f t="shared" si="5"/>
        <v>52022</v>
      </c>
      <c r="N95" s="6">
        <f t="shared" si="6"/>
        <v>44698.000115740739</v>
      </c>
      <c r="O95" s="5">
        <f t="shared" si="7"/>
        <v>0.73185466666666665</v>
      </c>
      <c r="P95" s="5">
        <f t="shared" si="8"/>
        <v>0</v>
      </c>
      <c r="Q95" s="5">
        <f t="shared" si="9"/>
        <v>23.094646666666673</v>
      </c>
    </row>
    <row r="96" spans="1:17">
      <c r="A96" s="2">
        <v>44699.000115740739</v>
      </c>
      <c r="B96" s="3" t="s">
        <v>14</v>
      </c>
      <c r="C96" s="4">
        <v>16856.79</v>
      </c>
      <c r="D96" s="4">
        <v>2298.13</v>
      </c>
      <c r="E96" s="4">
        <v>2553.12</v>
      </c>
      <c r="F96" s="4">
        <v>7459.84</v>
      </c>
      <c r="G96" s="4">
        <v>1336.35</v>
      </c>
      <c r="H96" s="4">
        <v>797.41</v>
      </c>
      <c r="I96" s="4">
        <v>1001.76</v>
      </c>
      <c r="J96" s="4">
        <v>2107.0700000000002</v>
      </c>
      <c r="K96" s="4">
        <v>191.11</v>
      </c>
      <c r="L96" s="4">
        <v>-888</v>
      </c>
      <c r="M96" s="6" t="str">
        <f t="shared" si="5"/>
        <v>52022</v>
      </c>
      <c r="N96" s="6">
        <f t="shared" si="6"/>
        <v>44699.000115740739</v>
      </c>
      <c r="O96" s="5">
        <f t="shared" si="7"/>
        <v>1.123786</v>
      </c>
      <c r="P96" s="5">
        <f t="shared" si="8"/>
        <v>0</v>
      </c>
      <c r="Q96" s="5">
        <f t="shared" si="9"/>
        <v>24.218432666666672</v>
      </c>
    </row>
    <row r="97" spans="1:17">
      <c r="A97" s="2">
        <v>44700.000115740739</v>
      </c>
      <c r="B97" s="3" t="s">
        <v>15</v>
      </c>
      <c r="C97" s="4">
        <v>5900.5899999999983</v>
      </c>
      <c r="D97" s="4">
        <v>-1664.55</v>
      </c>
      <c r="E97" s="4">
        <v>4656.59</v>
      </c>
      <c r="F97" s="4">
        <v>-4810.88</v>
      </c>
      <c r="G97" s="4">
        <v>7553.86</v>
      </c>
      <c r="H97" s="4">
        <v>4241.32</v>
      </c>
      <c r="I97" s="4">
        <v>3216.97</v>
      </c>
      <c r="J97" s="4">
        <v>-1802.78</v>
      </c>
      <c r="K97" s="4">
        <v>-3251.94</v>
      </c>
      <c r="L97" s="4">
        <v>-2238</v>
      </c>
      <c r="M97" s="6" t="str">
        <f t="shared" si="5"/>
        <v>52022</v>
      </c>
      <c r="N97" s="6">
        <f t="shared" si="6"/>
        <v>44700.000115740739</v>
      </c>
      <c r="O97" s="5">
        <f t="shared" si="7"/>
        <v>0.39337266666666659</v>
      </c>
      <c r="P97" s="5">
        <f t="shared" si="8"/>
        <v>0</v>
      </c>
      <c r="Q97" s="5">
        <f t="shared" si="9"/>
        <v>24.61180533333334</v>
      </c>
    </row>
    <row r="98" spans="1:17">
      <c r="A98" s="2">
        <v>44701.000115740739</v>
      </c>
      <c r="B98" s="3" t="s">
        <v>16</v>
      </c>
      <c r="C98" s="4">
        <v>-9907.1299999999992</v>
      </c>
      <c r="D98" s="4">
        <v>0</v>
      </c>
      <c r="E98" s="4">
        <v>-1723.75</v>
      </c>
      <c r="F98" s="4">
        <v>-3134.97</v>
      </c>
      <c r="G98" s="4">
        <v>-757.94</v>
      </c>
      <c r="H98" s="4">
        <v>0</v>
      </c>
      <c r="I98" s="4">
        <v>-905.96</v>
      </c>
      <c r="J98" s="4">
        <v>-4369.03</v>
      </c>
      <c r="K98" s="4">
        <v>1494.52</v>
      </c>
      <c r="L98" s="4">
        <v>-510</v>
      </c>
      <c r="M98" s="6" t="str">
        <f t="shared" si="5"/>
        <v>52022</v>
      </c>
      <c r="N98" s="6">
        <f t="shared" si="6"/>
        <v>44701.000115740739</v>
      </c>
      <c r="O98" s="5">
        <f t="shared" si="7"/>
        <v>-0.6604753333333333</v>
      </c>
      <c r="P98" s="5">
        <f t="shared" si="8"/>
        <v>-0.6604753333333333</v>
      </c>
      <c r="Q98" s="5">
        <f t="shared" si="9"/>
        <v>23.951330000000006</v>
      </c>
    </row>
    <row r="99" spans="1:17">
      <c r="A99" s="2">
        <v>44704.000115740739</v>
      </c>
      <c r="B99" s="3" t="s">
        <v>12</v>
      </c>
      <c r="C99" s="4">
        <v>4062.0699999999997</v>
      </c>
      <c r="D99" s="4">
        <v>0</v>
      </c>
      <c r="E99" s="4">
        <v>919.1</v>
      </c>
      <c r="F99" s="4">
        <v>1333.7</v>
      </c>
      <c r="G99" s="4">
        <v>0</v>
      </c>
      <c r="H99" s="4">
        <v>131.52000000000001</v>
      </c>
      <c r="I99" s="4">
        <v>411.65</v>
      </c>
      <c r="J99" s="4">
        <v>1590.1</v>
      </c>
      <c r="K99" s="4">
        <v>0</v>
      </c>
      <c r="L99" s="4">
        <v>-324</v>
      </c>
      <c r="M99" s="6" t="str">
        <f t="shared" si="5"/>
        <v>52022</v>
      </c>
      <c r="N99" s="6">
        <f t="shared" si="6"/>
        <v>44704.000115740739</v>
      </c>
      <c r="O99" s="5">
        <f t="shared" si="7"/>
        <v>0.27080466666666664</v>
      </c>
      <c r="P99" s="5">
        <f t="shared" si="8"/>
        <v>-0.38967066666666667</v>
      </c>
      <c r="Q99" s="5">
        <f t="shared" si="9"/>
        <v>24.222134666666673</v>
      </c>
    </row>
    <row r="100" spans="1:17">
      <c r="A100" s="2">
        <v>44705.000115740739</v>
      </c>
      <c r="B100" s="3" t="s">
        <v>13</v>
      </c>
      <c r="C100" s="4">
        <v>-18577.749999999993</v>
      </c>
      <c r="D100" s="4">
        <v>-8480.5300000000007</v>
      </c>
      <c r="E100" s="4">
        <v>-5242.4399999999996</v>
      </c>
      <c r="F100" s="4">
        <v>-3998.74</v>
      </c>
      <c r="G100" s="4">
        <v>535.33000000000004</v>
      </c>
      <c r="H100" s="4">
        <v>-1794.27</v>
      </c>
      <c r="I100" s="4">
        <v>-577.51</v>
      </c>
      <c r="J100" s="4">
        <v>2031.58</v>
      </c>
      <c r="K100" s="4">
        <v>-421.17</v>
      </c>
      <c r="L100" s="4">
        <v>-630</v>
      </c>
      <c r="M100" s="6" t="str">
        <f t="shared" si="5"/>
        <v>52022</v>
      </c>
      <c r="N100" s="6">
        <f t="shared" si="6"/>
        <v>44705.000115740739</v>
      </c>
      <c r="O100" s="5">
        <f t="shared" si="7"/>
        <v>-1.2385166666666663</v>
      </c>
      <c r="P100" s="5">
        <f t="shared" si="8"/>
        <v>-1.628187333333333</v>
      </c>
      <c r="Q100" s="5">
        <f t="shared" si="9"/>
        <v>22.983618000000007</v>
      </c>
    </row>
    <row r="101" spans="1:17">
      <c r="A101" s="2">
        <v>44706.000115740739</v>
      </c>
      <c r="B101" s="3" t="s">
        <v>14</v>
      </c>
      <c r="C101" s="4">
        <v>7162.5499999999993</v>
      </c>
      <c r="D101" s="4">
        <v>-115.82</v>
      </c>
      <c r="E101" s="4">
        <v>2783.18</v>
      </c>
      <c r="F101" s="4">
        <v>4202.05</v>
      </c>
      <c r="G101" s="4">
        <v>-304.3</v>
      </c>
      <c r="H101" s="4">
        <v>-1144.54</v>
      </c>
      <c r="I101" s="4">
        <v>662.95</v>
      </c>
      <c r="J101" s="4">
        <v>2627.01</v>
      </c>
      <c r="K101" s="4">
        <v>-731.98</v>
      </c>
      <c r="L101" s="4">
        <v>-816</v>
      </c>
      <c r="M101" s="6" t="str">
        <f t="shared" si="5"/>
        <v>52022</v>
      </c>
      <c r="N101" s="6">
        <f t="shared" si="6"/>
        <v>44706.000115740739</v>
      </c>
      <c r="O101" s="5">
        <f t="shared" si="7"/>
        <v>0.47750333333333328</v>
      </c>
      <c r="P101" s="5">
        <f t="shared" si="8"/>
        <v>-1.1506839999999996</v>
      </c>
      <c r="Q101" s="5">
        <f t="shared" si="9"/>
        <v>23.461121333333342</v>
      </c>
    </row>
    <row r="102" spans="1:17">
      <c r="A102" s="2">
        <v>44707.000115740739</v>
      </c>
      <c r="B102" s="3" t="s">
        <v>15</v>
      </c>
      <c r="C102" s="4">
        <v>13194.349999999999</v>
      </c>
      <c r="D102" s="4">
        <v>819.45</v>
      </c>
      <c r="E102" s="4">
        <v>4187.6099999999997</v>
      </c>
      <c r="F102" s="4">
        <v>6262.45</v>
      </c>
      <c r="G102" s="4">
        <v>2934.5</v>
      </c>
      <c r="H102" s="4">
        <v>775.68</v>
      </c>
      <c r="I102" s="4">
        <v>4557.42</v>
      </c>
      <c r="J102" s="4">
        <v>-889.58</v>
      </c>
      <c r="K102" s="4">
        <v>-3329.18</v>
      </c>
      <c r="L102" s="4">
        <v>-2124</v>
      </c>
      <c r="M102" s="6" t="str">
        <f t="shared" si="5"/>
        <v>52022</v>
      </c>
      <c r="N102" s="6">
        <f t="shared" si="6"/>
        <v>44707.000115740739</v>
      </c>
      <c r="O102" s="5">
        <f t="shared" si="7"/>
        <v>0.8796233333333332</v>
      </c>
      <c r="P102" s="5">
        <f t="shared" si="8"/>
        <v>-0.27106066666666639</v>
      </c>
      <c r="Q102" s="5">
        <f t="shared" si="9"/>
        <v>24.340744666666676</v>
      </c>
    </row>
    <row r="103" spans="1:17">
      <c r="A103" s="2">
        <v>44708.000115740739</v>
      </c>
      <c r="B103" s="3" t="s">
        <v>16</v>
      </c>
      <c r="C103" s="4">
        <v>-921.13</v>
      </c>
      <c r="D103" s="4">
        <v>0</v>
      </c>
      <c r="E103" s="4">
        <v>-1797.91</v>
      </c>
      <c r="F103" s="4">
        <v>-238.51</v>
      </c>
      <c r="G103" s="4">
        <v>652.57000000000005</v>
      </c>
      <c r="H103" s="4">
        <v>0</v>
      </c>
      <c r="I103" s="4">
        <v>693.05</v>
      </c>
      <c r="J103" s="4">
        <v>-229.63</v>
      </c>
      <c r="K103" s="4">
        <v>725.3</v>
      </c>
      <c r="L103" s="4">
        <v>-726</v>
      </c>
      <c r="M103" s="6" t="str">
        <f t="shared" si="5"/>
        <v>52022</v>
      </c>
      <c r="N103" s="6">
        <f t="shared" si="6"/>
        <v>44708.000115740739</v>
      </c>
      <c r="O103" s="5">
        <f t="shared" si="7"/>
        <v>-6.1408666666666667E-2</v>
      </c>
      <c r="P103" s="5">
        <f t="shared" si="8"/>
        <v>-0.33246933333333306</v>
      </c>
      <c r="Q103" s="5">
        <f t="shared" si="9"/>
        <v>24.279336000000011</v>
      </c>
    </row>
    <row r="104" spans="1:17">
      <c r="A104" s="2">
        <v>44711.000115740739</v>
      </c>
      <c r="B104" s="3" t="s">
        <v>12</v>
      </c>
      <c r="C104" s="4">
        <v>704.07000000000016</v>
      </c>
      <c r="D104" s="4">
        <v>0</v>
      </c>
      <c r="E104" s="4">
        <v>252.43</v>
      </c>
      <c r="F104" s="4">
        <v>1442.43</v>
      </c>
      <c r="G104" s="4">
        <v>0</v>
      </c>
      <c r="H104" s="4">
        <v>-86.81</v>
      </c>
      <c r="I104" s="4">
        <v>137.82</v>
      </c>
      <c r="J104" s="4">
        <v>-687.8</v>
      </c>
      <c r="K104" s="4">
        <v>0</v>
      </c>
      <c r="L104" s="4">
        <v>-354</v>
      </c>
      <c r="M104" s="6" t="str">
        <f t="shared" si="5"/>
        <v>52022</v>
      </c>
      <c r="N104" s="6">
        <f t="shared" si="6"/>
        <v>44711.000115740739</v>
      </c>
      <c r="O104" s="5">
        <f t="shared" si="7"/>
        <v>4.6938000000000007E-2</v>
      </c>
      <c r="P104" s="5">
        <f t="shared" si="8"/>
        <v>-0.28553133333333303</v>
      </c>
      <c r="Q104" s="5">
        <f t="shared" si="9"/>
        <v>24.326274000000012</v>
      </c>
    </row>
    <row r="105" spans="1:17">
      <c r="A105" s="2">
        <v>44712.000115740739</v>
      </c>
      <c r="B105" s="3" t="s">
        <v>13</v>
      </c>
      <c r="C105" s="4">
        <v>14766.13</v>
      </c>
      <c r="D105" s="4">
        <v>7812.15</v>
      </c>
      <c r="E105" s="4">
        <v>1938.53</v>
      </c>
      <c r="F105" s="4">
        <v>1778.12</v>
      </c>
      <c r="G105" s="4">
        <v>-281.33999999999997</v>
      </c>
      <c r="H105" s="4">
        <v>2016.19</v>
      </c>
      <c r="I105" s="4">
        <v>1041.56</v>
      </c>
      <c r="J105" s="4">
        <v>-1469.1</v>
      </c>
      <c r="K105" s="4">
        <v>2164.02</v>
      </c>
      <c r="L105" s="4">
        <v>-234</v>
      </c>
      <c r="M105" s="6" t="str">
        <f t="shared" si="5"/>
        <v>52022</v>
      </c>
      <c r="N105" s="6">
        <f t="shared" si="6"/>
        <v>44712.000115740739</v>
      </c>
      <c r="O105" s="5">
        <f t="shared" si="7"/>
        <v>0.9844086666666666</v>
      </c>
      <c r="P105" s="5">
        <f t="shared" si="8"/>
        <v>0</v>
      </c>
      <c r="Q105" s="5">
        <f t="shared" si="9"/>
        <v>25.310682666666679</v>
      </c>
    </row>
    <row r="106" spans="1:17">
      <c r="A106" s="2">
        <v>44713.000115740739</v>
      </c>
      <c r="B106" s="3" t="s">
        <v>14</v>
      </c>
      <c r="C106" s="4">
        <v>-1095.3800000000001</v>
      </c>
      <c r="D106" s="4">
        <v>3694.34</v>
      </c>
      <c r="E106" s="4">
        <v>1520.64</v>
      </c>
      <c r="F106" s="4">
        <v>1890.28</v>
      </c>
      <c r="G106" s="4">
        <v>-709.92</v>
      </c>
      <c r="H106" s="4">
        <v>-3149.17</v>
      </c>
      <c r="I106" s="4">
        <v>571.58000000000004</v>
      </c>
      <c r="J106" s="4">
        <v>-932.36</v>
      </c>
      <c r="K106" s="4">
        <v>-3260.77</v>
      </c>
      <c r="L106" s="4">
        <v>-720</v>
      </c>
      <c r="M106" s="6" t="str">
        <f t="shared" si="5"/>
        <v>62022</v>
      </c>
      <c r="N106" s="6">
        <f t="shared" si="6"/>
        <v>44713.000115740739</v>
      </c>
      <c r="O106" s="5">
        <f t="shared" si="7"/>
        <v>-7.3025333333333345E-2</v>
      </c>
      <c r="P106" s="5">
        <f t="shared" si="8"/>
        <v>-7.3025333333333345E-2</v>
      </c>
      <c r="Q106" s="5">
        <f t="shared" si="9"/>
        <v>25.237657333333345</v>
      </c>
    </row>
    <row r="107" spans="1:17">
      <c r="A107" s="2">
        <v>44714.000115740739</v>
      </c>
      <c r="B107" s="3" t="s">
        <v>15</v>
      </c>
      <c r="C107" s="4">
        <v>-3751.57</v>
      </c>
      <c r="D107" s="4">
        <v>10004.08</v>
      </c>
      <c r="E107" s="4">
        <v>4679.34</v>
      </c>
      <c r="F107" s="4">
        <v>-6046.47</v>
      </c>
      <c r="G107" s="4">
        <v>-3489.34</v>
      </c>
      <c r="H107" s="4">
        <v>3532.39</v>
      </c>
      <c r="I107" s="4">
        <v>-5328.18</v>
      </c>
      <c r="J107" s="4">
        <v>-1686.4</v>
      </c>
      <c r="K107" s="4">
        <v>-3256.99</v>
      </c>
      <c r="L107" s="4">
        <v>-2160</v>
      </c>
      <c r="M107" s="6" t="str">
        <f t="shared" si="5"/>
        <v>62022</v>
      </c>
      <c r="N107" s="6">
        <f t="shared" si="6"/>
        <v>44714.000115740739</v>
      </c>
      <c r="O107" s="5">
        <f t="shared" si="7"/>
        <v>-0.25010466666666664</v>
      </c>
      <c r="P107" s="5">
        <f t="shared" si="8"/>
        <v>-0.32312999999999997</v>
      </c>
      <c r="Q107" s="5">
        <f t="shared" si="9"/>
        <v>24.98755266666668</v>
      </c>
    </row>
    <row r="108" spans="1:17">
      <c r="A108" s="2">
        <v>44715.000115740739</v>
      </c>
      <c r="B108" s="3" t="s">
        <v>16</v>
      </c>
      <c r="C108" s="4">
        <v>5958.6299999999992</v>
      </c>
      <c r="D108" s="4">
        <v>0</v>
      </c>
      <c r="E108" s="4">
        <v>2240.13</v>
      </c>
      <c r="F108" s="4">
        <v>1345.1</v>
      </c>
      <c r="G108" s="4">
        <v>441.34</v>
      </c>
      <c r="H108" s="4">
        <v>0</v>
      </c>
      <c r="I108" s="4">
        <v>459.84</v>
      </c>
      <c r="J108" s="4">
        <v>239.48</v>
      </c>
      <c r="K108" s="4">
        <v>488.74</v>
      </c>
      <c r="L108" s="4">
        <v>744</v>
      </c>
      <c r="M108" s="6" t="str">
        <f t="shared" si="5"/>
        <v>62022</v>
      </c>
      <c r="N108" s="6">
        <f t="shared" si="6"/>
        <v>44715.000115740739</v>
      </c>
      <c r="O108" s="5">
        <f t="shared" si="7"/>
        <v>0.39724199999999993</v>
      </c>
      <c r="P108" s="5">
        <f t="shared" si="8"/>
        <v>0</v>
      </c>
      <c r="Q108" s="5">
        <f t="shared" si="9"/>
        <v>25.384794666666679</v>
      </c>
    </row>
    <row r="109" spans="1:17">
      <c r="A109" s="2">
        <v>44718.000115740739</v>
      </c>
      <c r="B109" s="3" t="s">
        <v>12</v>
      </c>
      <c r="C109" s="4">
        <v>-5171.1900000000005</v>
      </c>
      <c r="D109" s="4">
        <v>0</v>
      </c>
      <c r="E109" s="4">
        <v>-362.86</v>
      </c>
      <c r="F109" s="4">
        <v>144.96</v>
      </c>
      <c r="G109" s="4">
        <v>0</v>
      </c>
      <c r="H109" s="4">
        <v>-3202.94</v>
      </c>
      <c r="I109" s="4">
        <v>976.99</v>
      </c>
      <c r="J109" s="4">
        <v>-2025.34</v>
      </c>
      <c r="K109" s="4">
        <v>0</v>
      </c>
      <c r="L109" s="4">
        <v>-702</v>
      </c>
      <c r="M109" s="6" t="str">
        <f t="shared" si="5"/>
        <v>62022</v>
      </c>
      <c r="N109" s="6">
        <f t="shared" si="6"/>
        <v>44718.000115740739</v>
      </c>
      <c r="O109" s="5">
        <f t="shared" si="7"/>
        <v>-0.34474600000000005</v>
      </c>
      <c r="P109" s="5">
        <f t="shared" si="8"/>
        <v>-0.34474600000000005</v>
      </c>
      <c r="Q109" s="5">
        <f t="shared" si="9"/>
        <v>25.040048666666678</v>
      </c>
    </row>
    <row r="110" spans="1:17">
      <c r="A110" s="2">
        <v>44719.000115740739</v>
      </c>
      <c r="B110" s="3" t="s">
        <v>13</v>
      </c>
      <c r="C110" s="4">
        <v>-5371.75</v>
      </c>
      <c r="D110" s="4">
        <v>734.02</v>
      </c>
      <c r="E110" s="4">
        <v>-2144.4</v>
      </c>
      <c r="F110" s="4">
        <v>-1206.3599999999999</v>
      </c>
      <c r="G110" s="4">
        <v>174.87</v>
      </c>
      <c r="H110" s="4">
        <v>-260.27999999999997</v>
      </c>
      <c r="I110" s="4">
        <v>681.46</v>
      </c>
      <c r="J110" s="4">
        <v>-2460.7600000000002</v>
      </c>
      <c r="K110" s="4">
        <v>-50.3</v>
      </c>
      <c r="L110" s="4">
        <v>-840</v>
      </c>
      <c r="M110" s="6" t="str">
        <f t="shared" si="5"/>
        <v>62022</v>
      </c>
      <c r="N110" s="6">
        <f t="shared" si="6"/>
        <v>44719.000115740739</v>
      </c>
      <c r="O110" s="5">
        <f t="shared" si="7"/>
        <v>-0.35811666666666664</v>
      </c>
      <c r="P110" s="5">
        <f t="shared" si="8"/>
        <v>-0.70286266666666664</v>
      </c>
      <c r="Q110" s="5">
        <f t="shared" si="9"/>
        <v>24.68193200000001</v>
      </c>
    </row>
    <row r="111" spans="1:17">
      <c r="A111" s="2">
        <v>44720.000115740739</v>
      </c>
      <c r="B111" s="3" t="s">
        <v>14</v>
      </c>
      <c r="C111" s="4">
        <v>11062.22</v>
      </c>
      <c r="D111" s="4">
        <v>3112.82</v>
      </c>
      <c r="E111" s="4">
        <v>4181.09</v>
      </c>
      <c r="F111" s="4">
        <v>-2657.87</v>
      </c>
      <c r="G111" s="4">
        <v>1376.02</v>
      </c>
      <c r="H111" s="4">
        <v>1799.93</v>
      </c>
      <c r="I111" s="4">
        <v>492.82</v>
      </c>
      <c r="J111" s="4">
        <v>2137.35</v>
      </c>
      <c r="K111" s="4">
        <v>1778.06</v>
      </c>
      <c r="L111" s="4">
        <v>-1158</v>
      </c>
      <c r="M111" s="6" t="str">
        <f t="shared" si="5"/>
        <v>62022</v>
      </c>
      <c r="N111" s="6">
        <f t="shared" si="6"/>
        <v>44720.000115740739</v>
      </c>
      <c r="O111" s="5">
        <f t="shared" si="7"/>
        <v>0.73748133333333332</v>
      </c>
      <c r="P111" s="5">
        <f t="shared" si="8"/>
        <v>0</v>
      </c>
      <c r="Q111" s="5">
        <f t="shared" si="9"/>
        <v>25.419413333333345</v>
      </c>
    </row>
    <row r="112" spans="1:17">
      <c r="A112" s="2">
        <v>44721.000115740739</v>
      </c>
      <c r="B112" s="3" t="s">
        <v>15</v>
      </c>
      <c r="C112" s="4">
        <v>-1249.6499999999996</v>
      </c>
      <c r="D112" s="4">
        <v>2429.79</v>
      </c>
      <c r="E112" s="4">
        <v>-5611.67</v>
      </c>
      <c r="F112" s="4">
        <v>5558.82</v>
      </c>
      <c r="G112" s="4">
        <v>-1452.28</v>
      </c>
      <c r="H112" s="4">
        <v>-3175.01</v>
      </c>
      <c r="I112" s="4">
        <v>-3978.82</v>
      </c>
      <c r="J112" s="4">
        <v>-998.79</v>
      </c>
      <c r="K112" s="4">
        <v>8162.31</v>
      </c>
      <c r="L112" s="4">
        <v>-2184</v>
      </c>
      <c r="M112" s="6" t="str">
        <f t="shared" si="5"/>
        <v>62022</v>
      </c>
      <c r="N112" s="6">
        <f t="shared" si="6"/>
        <v>44721.000115740739</v>
      </c>
      <c r="O112" s="5">
        <f t="shared" si="7"/>
        <v>-8.3309999999999967E-2</v>
      </c>
      <c r="P112" s="5">
        <f t="shared" si="8"/>
        <v>-8.3309999999999967E-2</v>
      </c>
      <c r="Q112" s="5">
        <f t="shared" si="9"/>
        <v>25.336103333333345</v>
      </c>
    </row>
    <row r="113" spans="1:17">
      <c r="A113" s="2">
        <v>44722.000115740739</v>
      </c>
      <c r="B113" s="3" t="s">
        <v>16</v>
      </c>
      <c r="C113" s="4">
        <v>281.23000000000013</v>
      </c>
      <c r="D113" s="4">
        <v>0</v>
      </c>
      <c r="E113" s="4">
        <v>96.49</v>
      </c>
      <c r="F113" s="4">
        <v>-187.36</v>
      </c>
      <c r="G113" s="4">
        <v>717.83</v>
      </c>
      <c r="H113" s="4">
        <v>0</v>
      </c>
      <c r="I113" s="4">
        <v>295.49</v>
      </c>
      <c r="J113" s="4">
        <v>-1026.1099999999999</v>
      </c>
      <c r="K113" s="4">
        <v>642.89</v>
      </c>
      <c r="L113" s="4">
        <v>-258</v>
      </c>
      <c r="M113" s="6" t="str">
        <f t="shared" si="5"/>
        <v>62022</v>
      </c>
      <c r="N113" s="6">
        <f t="shared" si="6"/>
        <v>44722.000115740739</v>
      </c>
      <c r="O113" s="5">
        <f t="shared" si="7"/>
        <v>1.8748666666666674E-2</v>
      </c>
      <c r="P113" s="5">
        <f t="shared" si="8"/>
        <v>-6.456133333333329E-2</v>
      </c>
      <c r="Q113" s="5">
        <f t="shared" si="9"/>
        <v>25.354852000000012</v>
      </c>
    </row>
    <row r="114" spans="1:17">
      <c r="A114" s="2">
        <v>44725.000115740739</v>
      </c>
      <c r="B114" s="3" t="s">
        <v>12</v>
      </c>
      <c r="C114" s="4">
        <v>-2788.0699999999997</v>
      </c>
      <c r="D114" s="4">
        <v>0</v>
      </c>
      <c r="E114" s="4">
        <v>-1786.95</v>
      </c>
      <c r="F114" s="4">
        <v>-966.21</v>
      </c>
      <c r="G114" s="4">
        <v>0</v>
      </c>
      <c r="H114" s="4">
        <v>-557.91</v>
      </c>
      <c r="I114" s="4">
        <v>-859.16</v>
      </c>
      <c r="J114" s="4">
        <v>842.16</v>
      </c>
      <c r="K114" s="4">
        <v>0</v>
      </c>
      <c r="L114" s="4">
        <v>540</v>
      </c>
      <c r="M114" s="6" t="str">
        <f t="shared" si="5"/>
        <v>62022</v>
      </c>
      <c r="N114" s="6">
        <f t="shared" si="6"/>
        <v>44725.000115740739</v>
      </c>
      <c r="O114" s="5">
        <f t="shared" si="7"/>
        <v>-0.18587133333333331</v>
      </c>
      <c r="P114" s="5">
        <f t="shared" si="8"/>
        <v>-0.25043266666666658</v>
      </c>
      <c r="Q114" s="5">
        <f t="shared" si="9"/>
        <v>25.168980666666677</v>
      </c>
    </row>
    <row r="115" spans="1:17">
      <c r="A115" s="2">
        <v>44726.000115740739</v>
      </c>
      <c r="B115" s="3" t="s">
        <v>13</v>
      </c>
      <c r="C115" s="4">
        <v>-10451.700000000001</v>
      </c>
      <c r="D115" s="4">
        <v>-227.09</v>
      </c>
      <c r="E115" s="4">
        <v>-2110.52</v>
      </c>
      <c r="F115" s="4">
        <v>487.59</v>
      </c>
      <c r="G115" s="4">
        <v>-2705.99</v>
      </c>
      <c r="H115" s="4">
        <v>-2016.84</v>
      </c>
      <c r="I115" s="4">
        <v>475.77</v>
      </c>
      <c r="J115" s="4">
        <v>-626.59</v>
      </c>
      <c r="K115" s="4">
        <v>-3242.03</v>
      </c>
      <c r="L115" s="4">
        <v>-486</v>
      </c>
      <c r="M115" s="6" t="str">
        <f t="shared" si="5"/>
        <v>62022</v>
      </c>
      <c r="N115" s="6">
        <f t="shared" si="6"/>
        <v>44726.000115740739</v>
      </c>
      <c r="O115" s="5">
        <f t="shared" si="7"/>
        <v>-0.69678000000000007</v>
      </c>
      <c r="P115" s="5">
        <f t="shared" si="8"/>
        <v>-0.9472126666666667</v>
      </c>
      <c r="Q115" s="5">
        <f t="shared" si="9"/>
        <v>24.472200666666676</v>
      </c>
    </row>
    <row r="116" spans="1:17">
      <c r="A116" s="2">
        <v>44727.000115740739</v>
      </c>
      <c r="B116" s="3" t="s">
        <v>14</v>
      </c>
      <c r="C116" s="4">
        <v>-16339.669999999998</v>
      </c>
      <c r="D116" s="4">
        <v>-4005.9</v>
      </c>
      <c r="E116" s="4">
        <v>-4022.77</v>
      </c>
      <c r="F116" s="4">
        <v>-110.84</v>
      </c>
      <c r="G116" s="4">
        <v>-1262.29</v>
      </c>
      <c r="H116" s="4">
        <v>-2740.97</v>
      </c>
      <c r="I116" s="4">
        <v>-2253.69</v>
      </c>
      <c r="J116" s="4">
        <v>-515.25</v>
      </c>
      <c r="K116" s="4">
        <v>-1445.96</v>
      </c>
      <c r="L116" s="4">
        <v>18</v>
      </c>
      <c r="M116" s="6" t="str">
        <f t="shared" si="5"/>
        <v>62022</v>
      </c>
      <c r="N116" s="6">
        <f t="shared" si="6"/>
        <v>44727.000115740739</v>
      </c>
      <c r="O116" s="5">
        <f t="shared" si="7"/>
        <v>-1.0893113333333333</v>
      </c>
      <c r="P116" s="5">
        <f t="shared" si="8"/>
        <v>-2.036524</v>
      </c>
      <c r="Q116" s="5">
        <f t="shared" si="9"/>
        <v>23.382889333333342</v>
      </c>
    </row>
    <row r="117" spans="1:17">
      <c r="A117" s="2">
        <v>44728.000115740739</v>
      </c>
      <c r="B117" s="3" t="s">
        <v>15</v>
      </c>
      <c r="C117" s="4">
        <v>74471.05</v>
      </c>
      <c r="D117" s="4">
        <v>-731.3</v>
      </c>
      <c r="E117" s="4">
        <v>6696.52</v>
      </c>
      <c r="F117" s="4">
        <v>9619.4500000000007</v>
      </c>
      <c r="G117" s="4">
        <v>2726.6</v>
      </c>
      <c r="H117" s="4">
        <v>3394.28</v>
      </c>
      <c r="I117" s="4">
        <v>5143.0600000000004</v>
      </c>
      <c r="J117" s="4">
        <v>924.15</v>
      </c>
      <c r="K117" s="4">
        <v>6030.29</v>
      </c>
      <c r="L117" s="4">
        <v>40668</v>
      </c>
      <c r="M117" s="6" t="str">
        <f t="shared" si="5"/>
        <v>62022</v>
      </c>
      <c r="N117" s="6">
        <f t="shared" si="6"/>
        <v>44728.000115740739</v>
      </c>
      <c r="O117" s="5">
        <f t="shared" si="7"/>
        <v>4.964736666666667</v>
      </c>
      <c r="P117" s="5">
        <f t="shared" si="8"/>
        <v>0</v>
      </c>
      <c r="Q117" s="5">
        <f t="shared" si="9"/>
        <v>28.347626000000009</v>
      </c>
    </row>
    <row r="118" spans="1:17">
      <c r="A118" s="2">
        <v>44729.000115740739</v>
      </c>
      <c r="B118" s="3" t="s">
        <v>16</v>
      </c>
      <c r="C118" s="4">
        <v>2867.7000000000003</v>
      </c>
      <c r="D118" s="4">
        <v>0</v>
      </c>
      <c r="E118" s="4">
        <v>-1940.97</v>
      </c>
      <c r="F118" s="4">
        <v>2005.48</v>
      </c>
      <c r="G118" s="4">
        <v>1738.69</v>
      </c>
      <c r="H118" s="4">
        <v>0</v>
      </c>
      <c r="I118" s="4">
        <v>-1423.83</v>
      </c>
      <c r="J118" s="4">
        <v>202.95</v>
      </c>
      <c r="K118" s="4">
        <v>2285.38</v>
      </c>
      <c r="L118" s="4">
        <v>0</v>
      </c>
      <c r="M118" s="6" t="str">
        <f t="shared" si="5"/>
        <v>62022</v>
      </c>
      <c r="N118" s="6">
        <f t="shared" si="6"/>
        <v>44729.000115740739</v>
      </c>
      <c r="O118" s="5">
        <f t="shared" si="7"/>
        <v>0.19118000000000002</v>
      </c>
      <c r="P118" s="5">
        <f t="shared" si="8"/>
        <v>0</v>
      </c>
      <c r="Q118" s="5">
        <f t="shared" si="9"/>
        <v>28.538806000000008</v>
      </c>
    </row>
    <row r="119" spans="1:17">
      <c r="A119" s="2">
        <v>44732.000115740739</v>
      </c>
      <c r="B119" s="3" t="s">
        <v>12</v>
      </c>
      <c r="C119" s="4">
        <v>-10211.529999999999</v>
      </c>
      <c r="D119" s="4">
        <v>0</v>
      </c>
      <c r="E119" s="4">
        <v>-931.25</v>
      </c>
      <c r="F119" s="4">
        <v>-3686.49</v>
      </c>
      <c r="G119" s="4">
        <v>0</v>
      </c>
      <c r="H119" s="4">
        <v>-2010.99</v>
      </c>
      <c r="I119" s="4">
        <v>1622.22</v>
      </c>
      <c r="J119" s="4">
        <v>-4461.0200000000004</v>
      </c>
      <c r="K119" s="4">
        <v>0</v>
      </c>
      <c r="L119" s="4">
        <v>-744</v>
      </c>
      <c r="M119" s="6" t="str">
        <f t="shared" si="5"/>
        <v>62022</v>
      </c>
      <c r="N119" s="6">
        <f t="shared" si="6"/>
        <v>44732.000115740739</v>
      </c>
      <c r="O119" s="5">
        <f t="shared" si="7"/>
        <v>-0.68076866666666658</v>
      </c>
      <c r="P119" s="5">
        <f t="shared" si="8"/>
        <v>-0.68076866666666658</v>
      </c>
      <c r="Q119" s="5">
        <f t="shared" si="9"/>
        <v>27.858037333333343</v>
      </c>
    </row>
    <row r="120" spans="1:17">
      <c r="A120" s="2">
        <v>44733.000115740739</v>
      </c>
      <c r="B120" s="3" t="s">
        <v>13</v>
      </c>
      <c r="C120" s="4">
        <v>26921.75</v>
      </c>
      <c r="D120" s="4">
        <v>8573.24</v>
      </c>
      <c r="E120" s="4">
        <v>825.01</v>
      </c>
      <c r="F120" s="4">
        <v>5682.84</v>
      </c>
      <c r="G120" s="4">
        <v>-248.13</v>
      </c>
      <c r="H120" s="4">
        <v>2430.77</v>
      </c>
      <c r="I120" s="4">
        <v>1048.25</v>
      </c>
      <c r="J120" s="4">
        <v>5055.1099999999997</v>
      </c>
      <c r="K120" s="4">
        <v>3830.66</v>
      </c>
      <c r="L120" s="4">
        <v>-276</v>
      </c>
      <c r="M120" s="6" t="str">
        <f t="shared" si="5"/>
        <v>62022</v>
      </c>
      <c r="N120" s="6">
        <f t="shared" si="6"/>
        <v>44733.000115740739</v>
      </c>
      <c r="O120" s="5">
        <f t="shared" si="7"/>
        <v>1.7947833333333334</v>
      </c>
      <c r="P120" s="5">
        <f t="shared" si="8"/>
        <v>0</v>
      </c>
      <c r="Q120" s="5">
        <f t="shared" si="9"/>
        <v>29.652820666666678</v>
      </c>
    </row>
    <row r="121" spans="1:17">
      <c r="A121" s="2">
        <v>44734.000115740739</v>
      </c>
      <c r="B121" s="3" t="s">
        <v>14</v>
      </c>
      <c r="C121" s="4">
        <v>-12544.779999999999</v>
      </c>
      <c r="D121" s="4">
        <v>1239.81</v>
      </c>
      <c r="E121" s="4">
        <v>1827.54</v>
      </c>
      <c r="F121" s="4">
        <v>-6128.88</v>
      </c>
      <c r="G121" s="4">
        <v>-2157.98</v>
      </c>
      <c r="H121" s="4">
        <v>-1892.36</v>
      </c>
      <c r="I121" s="4">
        <v>-649.36</v>
      </c>
      <c r="J121" s="4">
        <v>-677.23</v>
      </c>
      <c r="K121" s="4">
        <v>-3284.32</v>
      </c>
      <c r="L121" s="4">
        <v>-822</v>
      </c>
      <c r="M121" s="6" t="str">
        <f t="shared" si="5"/>
        <v>62022</v>
      </c>
      <c r="N121" s="6">
        <f t="shared" si="6"/>
        <v>44734.000115740739</v>
      </c>
      <c r="O121" s="5">
        <f t="shared" si="7"/>
        <v>-0.83631866666666665</v>
      </c>
      <c r="P121" s="5">
        <f t="shared" si="8"/>
        <v>-0.83631866666666665</v>
      </c>
      <c r="Q121" s="5">
        <f t="shared" si="9"/>
        <v>28.81650200000001</v>
      </c>
    </row>
    <row r="122" spans="1:17">
      <c r="A122" s="2">
        <v>44735.000115740739</v>
      </c>
      <c r="B122" s="3" t="s">
        <v>15</v>
      </c>
      <c r="C122" s="4">
        <v>6992.4600000000028</v>
      </c>
      <c r="D122" s="4">
        <v>-7723.9</v>
      </c>
      <c r="E122" s="4">
        <v>5314.54</v>
      </c>
      <c r="F122" s="4">
        <v>-6352.36</v>
      </c>
      <c r="G122" s="4">
        <v>-3.81</v>
      </c>
      <c r="H122" s="4">
        <v>4179.3900000000003</v>
      </c>
      <c r="I122" s="4">
        <v>6196.39</v>
      </c>
      <c r="J122" s="4">
        <v>1580.5</v>
      </c>
      <c r="K122" s="4">
        <v>6015.71</v>
      </c>
      <c r="L122" s="4">
        <v>-2214</v>
      </c>
      <c r="M122" s="6" t="str">
        <f t="shared" si="5"/>
        <v>62022</v>
      </c>
      <c r="N122" s="6">
        <f t="shared" si="6"/>
        <v>44735.000115740739</v>
      </c>
      <c r="O122" s="5">
        <f t="shared" si="7"/>
        <v>0.46616400000000013</v>
      </c>
      <c r="P122" s="5">
        <f t="shared" si="8"/>
        <v>-0.37015466666666652</v>
      </c>
      <c r="Q122" s="5">
        <f t="shared" si="9"/>
        <v>29.28266600000001</v>
      </c>
    </row>
    <row r="123" spans="1:17">
      <c r="A123" s="2">
        <v>44736.000115740739</v>
      </c>
      <c r="B123" s="3" t="s">
        <v>16</v>
      </c>
      <c r="C123" s="4">
        <v>8075.02</v>
      </c>
      <c r="D123" s="4">
        <v>0</v>
      </c>
      <c r="E123" s="4">
        <v>758.48</v>
      </c>
      <c r="F123" s="4">
        <v>3014.92</v>
      </c>
      <c r="G123" s="4">
        <v>970.66</v>
      </c>
      <c r="H123" s="4">
        <v>0</v>
      </c>
      <c r="I123" s="4">
        <v>853.6</v>
      </c>
      <c r="J123" s="4">
        <v>1687.09</v>
      </c>
      <c r="K123" s="4">
        <v>1654.27</v>
      </c>
      <c r="L123" s="4">
        <v>-864</v>
      </c>
      <c r="M123" s="6" t="str">
        <f t="shared" si="5"/>
        <v>62022</v>
      </c>
      <c r="N123" s="6">
        <f t="shared" si="6"/>
        <v>44736.000115740739</v>
      </c>
      <c r="O123" s="5">
        <f t="shared" si="7"/>
        <v>0.53833466666666674</v>
      </c>
      <c r="P123" s="5">
        <f t="shared" si="8"/>
        <v>0</v>
      </c>
      <c r="Q123" s="5">
        <f t="shared" si="9"/>
        <v>29.821000666666677</v>
      </c>
    </row>
    <row r="124" spans="1:17">
      <c r="A124" s="2">
        <v>44739.000115740739</v>
      </c>
      <c r="B124" s="3" t="s">
        <v>12</v>
      </c>
      <c r="C124" s="4">
        <v>1626.62</v>
      </c>
      <c r="D124" s="4">
        <v>0</v>
      </c>
      <c r="E124" s="4">
        <v>-1084.18</v>
      </c>
      <c r="F124" s="4">
        <v>2264.29</v>
      </c>
      <c r="G124" s="4">
        <v>0</v>
      </c>
      <c r="H124" s="4">
        <v>959.16</v>
      </c>
      <c r="I124" s="4">
        <v>1069.8499999999999</v>
      </c>
      <c r="J124" s="4">
        <v>-958.5</v>
      </c>
      <c r="K124" s="4">
        <v>0</v>
      </c>
      <c r="L124" s="4">
        <v>-624</v>
      </c>
      <c r="M124" s="6" t="str">
        <f t="shared" si="5"/>
        <v>62022</v>
      </c>
      <c r="N124" s="6">
        <f t="shared" si="6"/>
        <v>44739.000115740739</v>
      </c>
      <c r="O124" s="5">
        <f t="shared" si="7"/>
        <v>0.10844133333333332</v>
      </c>
      <c r="P124" s="5">
        <f t="shared" si="8"/>
        <v>0</v>
      </c>
      <c r="Q124" s="5">
        <f t="shared" si="9"/>
        <v>29.929442000000009</v>
      </c>
    </row>
    <row r="125" spans="1:17">
      <c r="A125" s="2">
        <v>44740.000115740739</v>
      </c>
      <c r="B125" s="3" t="s">
        <v>13</v>
      </c>
      <c r="C125" s="4">
        <v>-8773.739999999998</v>
      </c>
      <c r="D125" s="4">
        <v>-2037.71</v>
      </c>
      <c r="E125" s="4">
        <v>-33.78</v>
      </c>
      <c r="F125" s="4">
        <v>-5510.9</v>
      </c>
      <c r="G125" s="4">
        <v>-303.20999999999998</v>
      </c>
      <c r="H125" s="4">
        <v>221.44</v>
      </c>
      <c r="I125" s="4">
        <v>-1697.46</v>
      </c>
      <c r="J125" s="4">
        <v>1662</v>
      </c>
      <c r="K125" s="4">
        <v>-444.12</v>
      </c>
      <c r="L125" s="4">
        <v>-630</v>
      </c>
      <c r="M125" s="6" t="str">
        <f t="shared" si="5"/>
        <v>62022</v>
      </c>
      <c r="N125" s="6">
        <f t="shared" si="6"/>
        <v>44740.000115740739</v>
      </c>
      <c r="O125" s="5">
        <f t="shared" si="7"/>
        <v>-0.58491599999999977</v>
      </c>
      <c r="P125" s="5">
        <f t="shared" si="8"/>
        <v>-0.58491599999999977</v>
      </c>
      <c r="Q125" s="5">
        <f t="shared" si="9"/>
        <v>29.344526000000009</v>
      </c>
    </row>
    <row r="126" spans="1:17">
      <c r="A126" s="2">
        <v>44741.000115740739</v>
      </c>
      <c r="B126" s="3" t="s">
        <v>14</v>
      </c>
      <c r="C126" s="4">
        <v>-10782.140000000001</v>
      </c>
      <c r="D126" s="4">
        <v>-1126.3599999999999</v>
      </c>
      <c r="E126" s="4">
        <v>-2215.1799999999998</v>
      </c>
      <c r="F126" s="4">
        <v>-1669.39</v>
      </c>
      <c r="G126" s="4">
        <v>-1465.51</v>
      </c>
      <c r="H126" s="4">
        <v>-319.10000000000002</v>
      </c>
      <c r="I126" s="4">
        <v>-1287.71</v>
      </c>
      <c r="J126" s="4">
        <v>-2088.4</v>
      </c>
      <c r="K126" s="4">
        <v>-46.49</v>
      </c>
      <c r="L126" s="4">
        <v>-564</v>
      </c>
      <c r="M126" s="6" t="str">
        <f t="shared" si="5"/>
        <v>62022</v>
      </c>
      <c r="N126" s="6">
        <f t="shared" si="6"/>
        <v>44741.000115740739</v>
      </c>
      <c r="O126" s="5">
        <f t="shared" si="7"/>
        <v>-0.71880933333333341</v>
      </c>
      <c r="P126" s="5">
        <f t="shared" si="8"/>
        <v>-1.3037253333333332</v>
      </c>
      <c r="Q126" s="5">
        <f t="shared" si="9"/>
        <v>28.625716666666676</v>
      </c>
    </row>
    <row r="127" spans="1:17">
      <c r="A127" s="2">
        <v>44742.000115740739</v>
      </c>
      <c r="B127" s="3" t="s">
        <v>15</v>
      </c>
      <c r="C127" s="4">
        <v>-12875.01</v>
      </c>
      <c r="D127" s="4">
        <v>2724.61</v>
      </c>
      <c r="E127" s="4">
        <v>-6305.21</v>
      </c>
      <c r="F127" s="4">
        <v>-5848.91</v>
      </c>
      <c r="G127" s="4">
        <v>788.4</v>
      </c>
      <c r="H127" s="4">
        <v>751.33</v>
      </c>
      <c r="I127" s="4">
        <v>-5286.13</v>
      </c>
      <c r="J127" s="4">
        <v>-2531.58</v>
      </c>
      <c r="K127" s="4">
        <v>4860.4799999999996</v>
      </c>
      <c r="L127" s="4">
        <v>-2028</v>
      </c>
      <c r="M127" s="6" t="str">
        <f t="shared" si="5"/>
        <v>62022</v>
      </c>
      <c r="N127" s="6">
        <f t="shared" si="6"/>
        <v>44742.000115740739</v>
      </c>
      <c r="O127" s="5">
        <f t="shared" si="7"/>
        <v>-0.85833400000000004</v>
      </c>
      <c r="P127" s="5">
        <f t="shared" si="8"/>
        <v>-2.1620593333333331</v>
      </c>
      <c r="Q127" s="5">
        <f t="shared" si="9"/>
        <v>27.767382666666677</v>
      </c>
    </row>
    <row r="128" spans="1:17">
      <c r="A128" s="2">
        <v>44743.000115740739</v>
      </c>
      <c r="B128" s="3" t="s">
        <v>16</v>
      </c>
      <c r="C128" s="4">
        <v>4066.21</v>
      </c>
      <c r="D128" s="4">
        <v>0</v>
      </c>
      <c r="E128" s="4">
        <v>796.42</v>
      </c>
      <c r="F128" s="4">
        <v>2518.31</v>
      </c>
      <c r="G128" s="4">
        <v>576.38</v>
      </c>
      <c r="H128" s="4">
        <v>0</v>
      </c>
      <c r="I128" s="4">
        <v>-308.68</v>
      </c>
      <c r="J128" s="4">
        <v>397.5</v>
      </c>
      <c r="K128" s="4">
        <v>572.28</v>
      </c>
      <c r="L128" s="4">
        <v>-486</v>
      </c>
      <c r="M128" s="6" t="str">
        <f t="shared" si="5"/>
        <v>72022</v>
      </c>
      <c r="N128" s="6">
        <f t="shared" si="6"/>
        <v>44743.000115740739</v>
      </c>
      <c r="O128" s="5">
        <f t="shared" si="7"/>
        <v>0.27108066666666669</v>
      </c>
      <c r="P128" s="5">
        <f t="shared" si="8"/>
        <v>-1.8909786666666664</v>
      </c>
      <c r="Q128" s="5">
        <f t="shared" si="9"/>
        <v>28.038463333333343</v>
      </c>
    </row>
    <row r="129" spans="1:17">
      <c r="A129" s="2">
        <v>44746.000115740739</v>
      </c>
      <c r="B129" s="3" t="s">
        <v>12</v>
      </c>
      <c r="C129" s="4">
        <v>-3472.54</v>
      </c>
      <c r="D129" s="4">
        <v>0</v>
      </c>
      <c r="E129" s="4">
        <v>785.82</v>
      </c>
      <c r="F129" s="4">
        <v>-666.14</v>
      </c>
      <c r="G129" s="4">
        <v>0</v>
      </c>
      <c r="H129" s="4">
        <v>109.82</v>
      </c>
      <c r="I129" s="4">
        <v>-1102.29</v>
      </c>
      <c r="J129" s="4">
        <v>-2011.75</v>
      </c>
      <c r="K129" s="4">
        <v>0</v>
      </c>
      <c r="L129" s="4">
        <v>-588</v>
      </c>
      <c r="M129" s="6" t="str">
        <f t="shared" si="5"/>
        <v>72022</v>
      </c>
      <c r="N129" s="6">
        <f t="shared" si="6"/>
        <v>44746.000115740739</v>
      </c>
      <c r="O129" s="5">
        <f t="shared" si="7"/>
        <v>-0.23150266666666666</v>
      </c>
      <c r="P129" s="5">
        <f t="shared" si="8"/>
        <v>-2.122481333333333</v>
      </c>
      <c r="Q129" s="5">
        <f t="shared" si="9"/>
        <v>27.806960666666676</v>
      </c>
    </row>
    <row r="130" spans="1:17">
      <c r="A130" s="2">
        <v>44747.000115740739</v>
      </c>
      <c r="B130" s="3" t="s">
        <v>13</v>
      </c>
      <c r="C130" s="4">
        <v>19206.53</v>
      </c>
      <c r="D130" s="4">
        <v>5217.22</v>
      </c>
      <c r="E130" s="4">
        <v>3570.87</v>
      </c>
      <c r="F130" s="4">
        <v>329.91</v>
      </c>
      <c r="G130" s="4">
        <v>1766.1</v>
      </c>
      <c r="H130" s="4">
        <v>1779.09</v>
      </c>
      <c r="I130" s="4">
        <v>1802</v>
      </c>
      <c r="J130" s="4">
        <v>-2.54</v>
      </c>
      <c r="K130" s="4">
        <v>4473.88</v>
      </c>
      <c r="L130" s="4">
        <v>270</v>
      </c>
      <c r="M130" s="6" t="str">
        <f t="shared" si="5"/>
        <v>72022</v>
      </c>
      <c r="N130" s="6">
        <f t="shared" si="6"/>
        <v>44747.000115740739</v>
      </c>
      <c r="O130" s="5">
        <f t="shared" si="7"/>
        <v>1.2804353333333331</v>
      </c>
      <c r="P130" s="5">
        <f t="shared" si="8"/>
        <v>-0.84204599999999985</v>
      </c>
      <c r="Q130" s="5">
        <f t="shared" si="9"/>
        <v>29.087396000000009</v>
      </c>
    </row>
    <row r="131" spans="1:17">
      <c r="A131" s="2">
        <v>44748.000115740739</v>
      </c>
      <c r="B131" s="3" t="s">
        <v>14</v>
      </c>
      <c r="C131" s="4">
        <v>-23636.76</v>
      </c>
      <c r="D131" s="4">
        <v>-7965.73</v>
      </c>
      <c r="E131" s="4">
        <v>-2108.44</v>
      </c>
      <c r="F131" s="4">
        <v>-4963.22</v>
      </c>
      <c r="G131" s="4">
        <v>-986.71</v>
      </c>
      <c r="H131" s="4">
        <v>-1484.14</v>
      </c>
      <c r="I131" s="4">
        <v>-4506.09</v>
      </c>
      <c r="J131" s="4">
        <v>-3192.99</v>
      </c>
      <c r="K131" s="4">
        <v>1816.56</v>
      </c>
      <c r="L131" s="4">
        <v>-246</v>
      </c>
      <c r="M131" s="6" t="str">
        <f t="shared" si="5"/>
        <v>72022</v>
      </c>
      <c r="N131" s="6">
        <f t="shared" si="6"/>
        <v>44748.000115740739</v>
      </c>
      <c r="O131" s="5">
        <f t="shared" si="7"/>
        <v>-1.5757839999999999</v>
      </c>
      <c r="P131" s="5">
        <f t="shared" si="8"/>
        <v>-2.4178299999999995</v>
      </c>
      <c r="Q131" s="5">
        <f t="shared" si="9"/>
        <v>27.51161200000001</v>
      </c>
    </row>
    <row r="132" spans="1:17">
      <c r="A132" s="2">
        <v>44749.000115740739</v>
      </c>
      <c r="B132" s="3" t="s">
        <v>15</v>
      </c>
      <c r="C132" s="4">
        <v>11874.06</v>
      </c>
      <c r="D132" s="4">
        <v>2731.09</v>
      </c>
      <c r="E132" s="4">
        <v>4133.49</v>
      </c>
      <c r="F132" s="4">
        <v>4304.87</v>
      </c>
      <c r="G132" s="4">
        <v>-1636.29</v>
      </c>
      <c r="H132" s="4">
        <v>4914.37</v>
      </c>
      <c r="I132" s="4">
        <v>2131.63</v>
      </c>
      <c r="J132" s="4">
        <v>867.48</v>
      </c>
      <c r="K132" s="4">
        <v>-3376.58</v>
      </c>
      <c r="L132" s="4">
        <v>-2196</v>
      </c>
      <c r="M132" s="6" t="str">
        <f t="shared" si="5"/>
        <v>72022</v>
      </c>
      <c r="N132" s="6">
        <f t="shared" si="6"/>
        <v>44749.000115740739</v>
      </c>
      <c r="O132" s="5">
        <f t="shared" si="7"/>
        <v>0.79160399999999997</v>
      </c>
      <c r="P132" s="5">
        <f t="shared" si="8"/>
        <v>-1.6262259999999995</v>
      </c>
      <c r="Q132" s="5">
        <f t="shared" si="9"/>
        <v>28.30321600000001</v>
      </c>
    </row>
    <row r="133" spans="1:17">
      <c r="A133" s="2">
        <v>44750.000115740739</v>
      </c>
      <c r="B133" s="3" t="s">
        <v>16</v>
      </c>
      <c r="C133" s="4">
        <v>7895.7800000000007</v>
      </c>
      <c r="D133" s="4">
        <v>0</v>
      </c>
      <c r="E133" s="4">
        <v>1682.05</v>
      </c>
      <c r="F133" s="4">
        <v>2577.3000000000002</v>
      </c>
      <c r="G133" s="4">
        <v>937.69</v>
      </c>
      <c r="H133" s="4">
        <v>0</v>
      </c>
      <c r="I133" s="4">
        <v>1200.49</v>
      </c>
      <c r="J133" s="4">
        <v>1124.93</v>
      </c>
      <c r="K133" s="4">
        <v>1021.32</v>
      </c>
      <c r="L133" s="4">
        <v>-648</v>
      </c>
      <c r="M133" s="6" t="str">
        <f t="shared" si="5"/>
        <v>72022</v>
      </c>
      <c r="N133" s="6">
        <f t="shared" si="6"/>
        <v>44750.000115740739</v>
      </c>
      <c r="O133" s="5">
        <f t="shared" si="7"/>
        <v>0.52638533333333337</v>
      </c>
      <c r="P133" s="5">
        <f t="shared" si="8"/>
        <v>-1.0998406666666662</v>
      </c>
      <c r="Q133" s="5">
        <f t="shared" si="9"/>
        <v>28.829601333333343</v>
      </c>
    </row>
    <row r="134" spans="1:17">
      <c r="A134" s="2">
        <v>44753.000115740739</v>
      </c>
      <c r="B134" s="3" t="s">
        <v>12</v>
      </c>
      <c r="C134" s="4">
        <v>4597.58</v>
      </c>
      <c r="D134" s="4">
        <v>0</v>
      </c>
      <c r="E134" s="4">
        <v>-61.39</v>
      </c>
      <c r="F134" s="4">
        <v>2328.86</v>
      </c>
      <c r="G134" s="4">
        <v>0</v>
      </c>
      <c r="H134" s="4">
        <v>770.04</v>
      </c>
      <c r="I134" s="4">
        <v>103.52</v>
      </c>
      <c r="J134" s="4">
        <v>1540.55</v>
      </c>
      <c r="K134" s="4">
        <v>0</v>
      </c>
      <c r="L134" s="4">
        <v>-84</v>
      </c>
      <c r="M134" s="6" t="str">
        <f t="shared" ref="M134:M197" si="10">MONTH(N134)&amp;YEAR(N134)</f>
        <v>72022</v>
      </c>
      <c r="N134" s="6">
        <f t="shared" ref="N134:N197" si="11">+A134</f>
        <v>44753.000115740739</v>
      </c>
      <c r="O134" s="5">
        <f t="shared" ref="O134:O197" si="12">+C134/$M$1*100</f>
        <v>0.30650533333333335</v>
      </c>
      <c r="P134" s="5">
        <f t="shared" ref="P134:P197" si="13">+MIN(O134+P133,0)</f>
        <v>-0.79333533333333284</v>
      </c>
      <c r="Q134" s="5">
        <f t="shared" si="9"/>
        <v>29.136106666666677</v>
      </c>
    </row>
    <row r="135" spans="1:17">
      <c r="A135" s="2">
        <v>44754.000115740739</v>
      </c>
      <c r="B135" s="3" t="s">
        <v>13</v>
      </c>
      <c r="C135" s="4">
        <v>7038.6999999999989</v>
      </c>
      <c r="D135" s="4">
        <v>5484.16</v>
      </c>
      <c r="E135" s="4">
        <v>1338.73</v>
      </c>
      <c r="F135" s="4">
        <v>-25.95</v>
      </c>
      <c r="G135" s="4">
        <v>-714.76</v>
      </c>
      <c r="H135" s="4">
        <v>1630.2</v>
      </c>
      <c r="I135" s="4">
        <v>-441.43</v>
      </c>
      <c r="J135" s="4">
        <v>-469.7</v>
      </c>
      <c r="K135" s="4">
        <v>1035.45</v>
      </c>
      <c r="L135" s="4">
        <v>-798</v>
      </c>
      <c r="M135" s="6" t="str">
        <f t="shared" si="10"/>
        <v>72022</v>
      </c>
      <c r="N135" s="6">
        <f t="shared" si="11"/>
        <v>44754.000115740739</v>
      </c>
      <c r="O135" s="5">
        <f t="shared" si="12"/>
        <v>0.46924666666666659</v>
      </c>
      <c r="P135" s="5">
        <f t="shared" si="13"/>
        <v>-0.32408866666666625</v>
      </c>
      <c r="Q135" s="5">
        <f t="shared" ref="Q135:Q198" si="14">+Q134+O135</f>
        <v>29.605353333333344</v>
      </c>
    </row>
    <row r="136" spans="1:17">
      <c r="A136" s="2">
        <v>44755.000115740739</v>
      </c>
      <c r="B136" s="3" t="s">
        <v>14</v>
      </c>
      <c r="C136" s="4">
        <v>6164.6900000000005</v>
      </c>
      <c r="D136" s="4">
        <v>-63.95</v>
      </c>
      <c r="E136" s="4">
        <v>387.58</v>
      </c>
      <c r="F136" s="4">
        <v>6769.67</v>
      </c>
      <c r="G136" s="4">
        <v>-977.8</v>
      </c>
      <c r="H136" s="4">
        <v>-190.96</v>
      </c>
      <c r="I136" s="4">
        <v>1261.21</v>
      </c>
      <c r="J136" s="4">
        <v>1410.58</v>
      </c>
      <c r="K136" s="4">
        <v>-3271.64</v>
      </c>
      <c r="L136" s="4">
        <v>840</v>
      </c>
      <c r="M136" s="6" t="str">
        <f t="shared" si="10"/>
        <v>72022</v>
      </c>
      <c r="N136" s="6">
        <f t="shared" si="11"/>
        <v>44755.000115740739</v>
      </c>
      <c r="O136" s="5">
        <f t="shared" si="12"/>
        <v>0.41097933333333336</v>
      </c>
      <c r="P136" s="5">
        <f t="shared" si="13"/>
        <v>0</v>
      </c>
      <c r="Q136" s="5">
        <f t="shared" si="14"/>
        <v>30.016332666666678</v>
      </c>
    </row>
    <row r="137" spans="1:17">
      <c r="A137" s="2">
        <v>44756.000115740739</v>
      </c>
      <c r="B137" s="3" t="s">
        <v>15</v>
      </c>
      <c r="C137" s="4">
        <v>5749.0000000000018</v>
      </c>
      <c r="D137" s="4">
        <v>4959.25</v>
      </c>
      <c r="E137" s="4">
        <v>4847.0200000000004</v>
      </c>
      <c r="F137" s="4">
        <v>-5013.33</v>
      </c>
      <c r="G137" s="4">
        <v>2362.46</v>
      </c>
      <c r="H137" s="4">
        <v>1372.89</v>
      </c>
      <c r="I137" s="4">
        <v>4243.41</v>
      </c>
      <c r="J137" s="4">
        <v>-1861.12</v>
      </c>
      <c r="K137" s="4">
        <v>-3205.58</v>
      </c>
      <c r="L137" s="4">
        <v>-1956</v>
      </c>
      <c r="M137" s="6" t="str">
        <f t="shared" si="10"/>
        <v>72022</v>
      </c>
      <c r="N137" s="6">
        <f t="shared" si="11"/>
        <v>44756.000115740739</v>
      </c>
      <c r="O137" s="5">
        <f t="shared" si="12"/>
        <v>0.38326666666666676</v>
      </c>
      <c r="P137" s="5">
        <f t="shared" si="13"/>
        <v>0</v>
      </c>
      <c r="Q137" s="5">
        <f t="shared" si="14"/>
        <v>30.399599333333345</v>
      </c>
    </row>
    <row r="138" spans="1:17">
      <c r="A138" s="2">
        <v>44757.000115740739</v>
      </c>
      <c r="B138" s="3" t="s">
        <v>16</v>
      </c>
      <c r="C138" s="4">
        <v>2741.0499999999997</v>
      </c>
      <c r="D138" s="4">
        <v>0</v>
      </c>
      <c r="E138" s="4">
        <v>1367.43</v>
      </c>
      <c r="F138" s="4">
        <v>36.83</v>
      </c>
      <c r="G138" s="4">
        <v>684.43</v>
      </c>
      <c r="H138" s="4">
        <v>0</v>
      </c>
      <c r="I138" s="4">
        <v>1156.76</v>
      </c>
      <c r="J138" s="4">
        <v>-1277.42</v>
      </c>
      <c r="K138" s="4">
        <v>959.02</v>
      </c>
      <c r="L138" s="4">
        <v>-186</v>
      </c>
      <c r="M138" s="6" t="str">
        <f t="shared" si="10"/>
        <v>72022</v>
      </c>
      <c r="N138" s="6">
        <f t="shared" si="11"/>
        <v>44757.000115740739</v>
      </c>
      <c r="O138" s="5">
        <f t="shared" si="12"/>
        <v>0.18273666666666666</v>
      </c>
      <c r="P138" s="5">
        <f t="shared" si="13"/>
        <v>0</v>
      </c>
      <c r="Q138" s="5">
        <f t="shared" si="14"/>
        <v>30.582336000000012</v>
      </c>
    </row>
    <row r="139" spans="1:17">
      <c r="A139" s="2">
        <v>44760.000115740739</v>
      </c>
      <c r="B139" s="3" t="s">
        <v>12</v>
      </c>
      <c r="C139" s="4">
        <v>9306.2699999999986</v>
      </c>
      <c r="D139" s="4">
        <v>0</v>
      </c>
      <c r="E139" s="4">
        <v>2833.77</v>
      </c>
      <c r="F139" s="4">
        <v>3975.55</v>
      </c>
      <c r="G139" s="4">
        <v>0</v>
      </c>
      <c r="H139" s="4">
        <v>-515.46</v>
      </c>
      <c r="I139" s="4">
        <v>1354.11</v>
      </c>
      <c r="J139" s="4">
        <v>1844.3</v>
      </c>
      <c r="K139" s="4">
        <v>0</v>
      </c>
      <c r="L139" s="4">
        <v>-186</v>
      </c>
      <c r="M139" s="6" t="str">
        <f t="shared" si="10"/>
        <v>72022</v>
      </c>
      <c r="N139" s="6">
        <f t="shared" si="11"/>
        <v>44760.000115740739</v>
      </c>
      <c r="O139" s="5">
        <f t="shared" si="12"/>
        <v>0.62041799999999991</v>
      </c>
      <c r="P139" s="5">
        <f t="shared" si="13"/>
        <v>0</v>
      </c>
      <c r="Q139" s="5">
        <f t="shared" si="14"/>
        <v>31.202754000000013</v>
      </c>
    </row>
    <row r="140" spans="1:17">
      <c r="A140" s="2">
        <v>44761.000115740739</v>
      </c>
      <c r="B140" s="3" t="s">
        <v>13</v>
      </c>
      <c r="C140" s="4">
        <v>-430.26000000000045</v>
      </c>
      <c r="D140" s="4">
        <v>1734.55</v>
      </c>
      <c r="E140" s="4">
        <v>-5131.1000000000004</v>
      </c>
      <c r="F140" s="4">
        <v>3381.85</v>
      </c>
      <c r="G140" s="4">
        <v>-1705.92</v>
      </c>
      <c r="H140" s="4">
        <v>1418.11</v>
      </c>
      <c r="I140" s="4">
        <v>-4102.96</v>
      </c>
      <c r="J140" s="4">
        <v>2000.2</v>
      </c>
      <c r="K140" s="4">
        <v>1549.01</v>
      </c>
      <c r="L140" s="4">
        <v>426</v>
      </c>
      <c r="M140" s="6" t="str">
        <f t="shared" si="10"/>
        <v>72022</v>
      </c>
      <c r="N140" s="6">
        <f t="shared" si="11"/>
        <v>44761.000115740739</v>
      </c>
      <c r="O140" s="5">
        <f t="shared" si="12"/>
        <v>-2.8684000000000029E-2</v>
      </c>
      <c r="P140" s="5">
        <f t="shared" si="13"/>
        <v>-2.8684000000000029E-2</v>
      </c>
      <c r="Q140" s="5">
        <f t="shared" si="14"/>
        <v>31.174070000000015</v>
      </c>
    </row>
    <row r="141" spans="1:17">
      <c r="A141" s="2">
        <v>44762.000115740739</v>
      </c>
      <c r="B141" s="3" t="s">
        <v>14</v>
      </c>
      <c r="C141" s="4">
        <v>-8101.7200000000012</v>
      </c>
      <c r="D141" s="4">
        <v>-3263.84</v>
      </c>
      <c r="E141" s="4">
        <v>1580.78</v>
      </c>
      <c r="F141" s="4">
        <v>-5751.12</v>
      </c>
      <c r="G141" s="4">
        <v>1101.8699999999999</v>
      </c>
      <c r="H141" s="4">
        <v>849.38</v>
      </c>
      <c r="I141" s="4">
        <v>105.54</v>
      </c>
      <c r="J141" s="4">
        <v>1339.7</v>
      </c>
      <c r="K141" s="4">
        <v>-3260.03</v>
      </c>
      <c r="L141" s="4">
        <v>-804</v>
      </c>
      <c r="M141" s="6" t="str">
        <f t="shared" si="10"/>
        <v>72022</v>
      </c>
      <c r="N141" s="6">
        <f t="shared" si="11"/>
        <v>44762.000115740739</v>
      </c>
      <c r="O141" s="5">
        <f t="shared" si="12"/>
        <v>-0.54011466666666674</v>
      </c>
      <c r="P141" s="5">
        <f t="shared" si="13"/>
        <v>-0.56879866666666679</v>
      </c>
      <c r="Q141" s="5">
        <f t="shared" si="14"/>
        <v>30.633955333333347</v>
      </c>
    </row>
    <row r="142" spans="1:17">
      <c r="A142" s="2">
        <v>44763.000115740739</v>
      </c>
      <c r="B142" s="3" t="s">
        <v>15</v>
      </c>
      <c r="C142" s="4">
        <v>12569.639999999996</v>
      </c>
      <c r="D142" s="4">
        <v>8093.53</v>
      </c>
      <c r="E142" s="4">
        <v>2390.9299999999998</v>
      </c>
      <c r="F142" s="4">
        <v>5285.95</v>
      </c>
      <c r="G142" s="4">
        <v>141.30000000000001</v>
      </c>
      <c r="H142" s="4">
        <v>-1096.8399999999999</v>
      </c>
      <c r="I142" s="4">
        <v>2222.62</v>
      </c>
      <c r="J142" s="4">
        <v>996.67</v>
      </c>
      <c r="K142" s="4">
        <v>-3238.52</v>
      </c>
      <c r="L142" s="4">
        <v>-2226</v>
      </c>
      <c r="M142" s="6" t="str">
        <f t="shared" si="10"/>
        <v>72022</v>
      </c>
      <c r="N142" s="6">
        <f t="shared" si="11"/>
        <v>44763.000115740739</v>
      </c>
      <c r="O142" s="5">
        <f t="shared" si="12"/>
        <v>0.83797599999999961</v>
      </c>
      <c r="P142" s="5">
        <f t="shared" si="13"/>
        <v>0</v>
      </c>
      <c r="Q142" s="5">
        <f t="shared" si="14"/>
        <v>31.471931333333348</v>
      </c>
    </row>
    <row r="143" spans="1:17">
      <c r="A143" s="2">
        <v>44764.000115740739</v>
      </c>
      <c r="B143" s="3" t="s">
        <v>16</v>
      </c>
      <c r="C143" s="4">
        <v>641.65000000000009</v>
      </c>
      <c r="D143" s="4">
        <v>0</v>
      </c>
      <c r="E143" s="4">
        <v>155.65</v>
      </c>
      <c r="F143" s="4">
        <v>2109.48</v>
      </c>
      <c r="G143" s="4">
        <v>436.47</v>
      </c>
      <c r="H143" s="4">
        <v>0</v>
      </c>
      <c r="I143" s="4">
        <v>335.67</v>
      </c>
      <c r="J143" s="4">
        <v>128.24</v>
      </c>
      <c r="K143" s="4">
        <v>-2583.86</v>
      </c>
      <c r="L143" s="4">
        <v>60</v>
      </c>
      <c r="M143" s="6" t="str">
        <f t="shared" si="10"/>
        <v>72022</v>
      </c>
      <c r="N143" s="6">
        <f t="shared" si="11"/>
        <v>44764.000115740739</v>
      </c>
      <c r="O143" s="5">
        <f t="shared" si="12"/>
        <v>4.2776666666666671E-2</v>
      </c>
      <c r="P143" s="5">
        <f t="shared" si="13"/>
        <v>0</v>
      </c>
      <c r="Q143" s="5">
        <f t="shared" si="14"/>
        <v>31.514708000000013</v>
      </c>
    </row>
    <row r="144" spans="1:17">
      <c r="A144" s="2">
        <v>44767.000115740739</v>
      </c>
      <c r="B144" s="3" t="s">
        <v>12</v>
      </c>
      <c r="C144" s="4">
        <v>5560.76</v>
      </c>
      <c r="D144" s="4">
        <v>0</v>
      </c>
      <c r="E144" s="4">
        <v>-1024.98</v>
      </c>
      <c r="F144" s="4">
        <v>2563.86</v>
      </c>
      <c r="G144" s="4">
        <v>0</v>
      </c>
      <c r="H144" s="4">
        <v>664.49</v>
      </c>
      <c r="I144" s="4">
        <v>1224.9100000000001</v>
      </c>
      <c r="J144" s="4">
        <v>2762.48</v>
      </c>
      <c r="K144" s="4">
        <v>0</v>
      </c>
      <c r="L144" s="4">
        <v>-630</v>
      </c>
      <c r="M144" s="6" t="str">
        <f t="shared" si="10"/>
        <v>72022</v>
      </c>
      <c r="N144" s="6">
        <f t="shared" si="11"/>
        <v>44767.000115740739</v>
      </c>
      <c r="O144" s="5">
        <f t="shared" si="12"/>
        <v>0.37071733333333334</v>
      </c>
      <c r="P144" s="5">
        <f t="shared" si="13"/>
        <v>0</v>
      </c>
      <c r="Q144" s="5">
        <f t="shared" si="14"/>
        <v>31.885425333333345</v>
      </c>
    </row>
    <row r="145" spans="1:17">
      <c r="A145" s="2">
        <v>44768.000115740739</v>
      </c>
      <c r="B145" s="3" t="s">
        <v>13</v>
      </c>
      <c r="C145" s="4">
        <v>-3756.22</v>
      </c>
      <c r="D145" s="4">
        <v>1374.6</v>
      </c>
      <c r="E145" s="4">
        <v>574.51</v>
      </c>
      <c r="F145" s="4">
        <v>-2646.18</v>
      </c>
      <c r="G145" s="4">
        <v>-677.79</v>
      </c>
      <c r="H145" s="4">
        <v>27.45</v>
      </c>
      <c r="I145" s="4">
        <v>-828.42</v>
      </c>
      <c r="J145" s="4">
        <v>-1766.03</v>
      </c>
      <c r="K145" s="4">
        <v>839.64</v>
      </c>
      <c r="L145" s="4">
        <v>-654</v>
      </c>
      <c r="M145" s="6" t="str">
        <f t="shared" si="10"/>
        <v>72022</v>
      </c>
      <c r="N145" s="6">
        <f t="shared" si="11"/>
        <v>44768.000115740739</v>
      </c>
      <c r="O145" s="5">
        <f t="shared" si="12"/>
        <v>-0.25041466666666662</v>
      </c>
      <c r="P145" s="5">
        <f t="shared" si="13"/>
        <v>-0.25041466666666662</v>
      </c>
      <c r="Q145" s="5">
        <f t="shared" si="14"/>
        <v>31.635010666666677</v>
      </c>
    </row>
    <row r="146" spans="1:17">
      <c r="A146" s="2">
        <v>44769.000115740739</v>
      </c>
      <c r="B146" s="3" t="s">
        <v>14</v>
      </c>
      <c r="C146" s="4">
        <v>13482.079999999998</v>
      </c>
      <c r="D146" s="4">
        <v>-318.02</v>
      </c>
      <c r="E146" s="4">
        <v>950.52</v>
      </c>
      <c r="F146" s="4">
        <v>6536.54</v>
      </c>
      <c r="G146" s="4">
        <v>857.41</v>
      </c>
      <c r="H146" s="4">
        <v>-154.11000000000001</v>
      </c>
      <c r="I146" s="4">
        <v>875.38</v>
      </c>
      <c r="J146" s="4">
        <v>3321.65</v>
      </c>
      <c r="K146" s="4">
        <v>914.71</v>
      </c>
      <c r="L146" s="4">
        <v>498</v>
      </c>
      <c r="M146" s="6" t="str">
        <f t="shared" si="10"/>
        <v>72022</v>
      </c>
      <c r="N146" s="6">
        <f t="shared" si="11"/>
        <v>44769.000115740739</v>
      </c>
      <c r="O146" s="5">
        <f t="shared" si="12"/>
        <v>0.89880533333333323</v>
      </c>
      <c r="P146" s="5">
        <f t="shared" si="13"/>
        <v>0</v>
      </c>
      <c r="Q146" s="5">
        <f t="shared" si="14"/>
        <v>32.533816000000009</v>
      </c>
    </row>
    <row r="147" spans="1:17">
      <c r="A147" s="2">
        <v>44770.000115740739</v>
      </c>
      <c r="B147" s="3" t="s">
        <v>15</v>
      </c>
      <c r="C147" s="4">
        <v>15272.550000000003</v>
      </c>
      <c r="D147" s="4">
        <v>2126.66</v>
      </c>
      <c r="E147" s="4">
        <v>4477.32</v>
      </c>
      <c r="F147" s="4">
        <v>7792.01</v>
      </c>
      <c r="G147" s="4">
        <v>2504.0700000000002</v>
      </c>
      <c r="H147" s="4">
        <v>-1301.25</v>
      </c>
      <c r="I147" s="4">
        <v>3873.38</v>
      </c>
      <c r="J147" s="4">
        <v>1128.48</v>
      </c>
      <c r="K147" s="4">
        <v>-3234.12</v>
      </c>
      <c r="L147" s="4">
        <v>-2094</v>
      </c>
      <c r="M147" s="6" t="str">
        <f t="shared" si="10"/>
        <v>72022</v>
      </c>
      <c r="N147" s="6">
        <f t="shared" si="11"/>
        <v>44770.000115740739</v>
      </c>
      <c r="O147" s="5">
        <f t="shared" si="12"/>
        <v>1.0181700000000002</v>
      </c>
      <c r="P147" s="5">
        <f t="shared" si="13"/>
        <v>0</v>
      </c>
      <c r="Q147" s="5">
        <f t="shared" si="14"/>
        <v>33.551986000000007</v>
      </c>
    </row>
    <row r="148" spans="1:17">
      <c r="A148" s="2">
        <v>44771.000115740739</v>
      </c>
      <c r="B148" s="3" t="s">
        <v>16</v>
      </c>
      <c r="C148" s="4">
        <v>-2192.17</v>
      </c>
      <c r="D148" s="4">
        <v>0</v>
      </c>
      <c r="E148" s="4">
        <v>-103.12</v>
      </c>
      <c r="F148" s="4">
        <v>2928.69</v>
      </c>
      <c r="G148" s="4">
        <v>-862.38</v>
      </c>
      <c r="H148" s="4">
        <v>0</v>
      </c>
      <c r="I148" s="4">
        <v>-1083.3499999999999</v>
      </c>
      <c r="J148" s="4">
        <v>-892.97</v>
      </c>
      <c r="K148" s="4">
        <v>-1735.04</v>
      </c>
      <c r="L148" s="4">
        <v>-444</v>
      </c>
      <c r="M148" s="6" t="str">
        <f t="shared" si="10"/>
        <v>72022</v>
      </c>
      <c r="N148" s="6">
        <f t="shared" si="11"/>
        <v>44771.000115740739</v>
      </c>
      <c r="O148" s="5">
        <f t="shared" si="12"/>
        <v>-0.14614466666666667</v>
      </c>
      <c r="P148" s="5">
        <f t="shared" si="13"/>
        <v>-0.14614466666666667</v>
      </c>
      <c r="Q148" s="5">
        <f t="shared" si="14"/>
        <v>33.405841333333342</v>
      </c>
    </row>
    <row r="149" spans="1:17">
      <c r="A149" s="2">
        <v>44774.000115740739</v>
      </c>
      <c r="B149" s="3" t="s">
        <v>12</v>
      </c>
      <c r="C149" s="4">
        <v>8708.57</v>
      </c>
      <c r="D149" s="4">
        <v>0</v>
      </c>
      <c r="E149" s="4">
        <v>278.52</v>
      </c>
      <c r="F149" s="4">
        <v>4734.71</v>
      </c>
      <c r="G149" s="4">
        <v>0</v>
      </c>
      <c r="H149" s="4">
        <v>21.38</v>
      </c>
      <c r="I149" s="4">
        <v>510.7</v>
      </c>
      <c r="J149" s="4">
        <v>3337.26</v>
      </c>
      <c r="K149" s="4">
        <v>0</v>
      </c>
      <c r="L149" s="4">
        <v>-174</v>
      </c>
      <c r="M149" s="6" t="str">
        <f t="shared" si="10"/>
        <v>82022</v>
      </c>
      <c r="N149" s="6">
        <f t="shared" si="11"/>
        <v>44774.000115740739</v>
      </c>
      <c r="O149" s="5">
        <f t="shared" si="12"/>
        <v>0.58057133333333333</v>
      </c>
      <c r="P149" s="5">
        <f t="shared" si="13"/>
        <v>0</v>
      </c>
      <c r="Q149" s="5">
        <f t="shared" si="14"/>
        <v>33.986412666666673</v>
      </c>
    </row>
    <row r="150" spans="1:17">
      <c r="A150" s="2">
        <v>44775.000115740739</v>
      </c>
      <c r="B150" s="3" t="s">
        <v>13</v>
      </c>
      <c r="C150" s="4">
        <v>-22139.299999999996</v>
      </c>
      <c r="D150" s="4">
        <v>-8120.21</v>
      </c>
      <c r="E150" s="4">
        <v>-2220.94</v>
      </c>
      <c r="F150" s="4">
        <v>-6408.91</v>
      </c>
      <c r="G150" s="4">
        <v>-671.75</v>
      </c>
      <c r="H150" s="4">
        <v>846.03</v>
      </c>
      <c r="I150" s="4">
        <v>1670.52</v>
      </c>
      <c r="J150" s="4">
        <v>-4304.96</v>
      </c>
      <c r="K150" s="4">
        <v>-3019.08</v>
      </c>
      <c r="L150" s="4">
        <v>90</v>
      </c>
      <c r="M150" s="6" t="str">
        <f t="shared" si="10"/>
        <v>82022</v>
      </c>
      <c r="N150" s="6">
        <f t="shared" si="11"/>
        <v>44775.000115740739</v>
      </c>
      <c r="O150" s="5">
        <f t="shared" si="12"/>
        <v>-1.475953333333333</v>
      </c>
      <c r="P150" s="5">
        <f t="shared" si="13"/>
        <v>-1.475953333333333</v>
      </c>
      <c r="Q150" s="5">
        <f t="shared" si="14"/>
        <v>32.510459333333344</v>
      </c>
    </row>
    <row r="151" spans="1:17">
      <c r="A151" s="2">
        <v>44776.000115740739</v>
      </c>
      <c r="B151" s="3" t="s">
        <v>14</v>
      </c>
      <c r="C151" s="4">
        <v>-4453.6000000000004</v>
      </c>
      <c r="D151" s="4">
        <v>1568.66</v>
      </c>
      <c r="E151" s="4">
        <v>2438.7600000000002</v>
      </c>
      <c r="F151" s="4">
        <v>-5927.16</v>
      </c>
      <c r="G151" s="4">
        <v>-1876.6</v>
      </c>
      <c r="H151" s="4">
        <v>736.65</v>
      </c>
      <c r="I151" s="4">
        <v>3421.73</v>
      </c>
      <c r="J151" s="4">
        <v>-4027.59</v>
      </c>
      <c r="K151" s="4">
        <v>285.95</v>
      </c>
      <c r="L151" s="4">
        <v>-1074</v>
      </c>
      <c r="M151" s="6" t="str">
        <f t="shared" si="10"/>
        <v>82022</v>
      </c>
      <c r="N151" s="6">
        <f t="shared" si="11"/>
        <v>44776.000115740739</v>
      </c>
      <c r="O151" s="5">
        <f t="shared" si="12"/>
        <v>-0.29690666666666671</v>
      </c>
      <c r="P151" s="5">
        <f t="shared" si="13"/>
        <v>-1.7728599999999997</v>
      </c>
      <c r="Q151" s="5">
        <f t="shared" si="14"/>
        <v>32.213552666666679</v>
      </c>
    </row>
    <row r="152" spans="1:17">
      <c r="A152" s="2">
        <v>44777.000115740739</v>
      </c>
      <c r="B152" s="3" t="s">
        <v>15</v>
      </c>
      <c r="C152" s="4">
        <v>32213.58</v>
      </c>
      <c r="D152" s="4">
        <v>3506.37</v>
      </c>
      <c r="E152" s="4">
        <v>6865.03</v>
      </c>
      <c r="F152" s="4">
        <v>7734.45</v>
      </c>
      <c r="G152" s="4">
        <v>2918.33</v>
      </c>
      <c r="H152" s="4">
        <v>2683.97</v>
      </c>
      <c r="I152" s="4">
        <v>4671.22</v>
      </c>
      <c r="J152" s="4">
        <v>2045.19</v>
      </c>
      <c r="K152" s="4">
        <v>3649.02</v>
      </c>
      <c r="L152" s="4">
        <v>-1860</v>
      </c>
      <c r="M152" s="6" t="str">
        <f t="shared" si="10"/>
        <v>82022</v>
      </c>
      <c r="N152" s="6">
        <f t="shared" si="11"/>
        <v>44777.000115740739</v>
      </c>
      <c r="O152" s="5">
        <f t="shared" si="12"/>
        <v>2.1475719999999998</v>
      </c>
      <c r="P152" s="5">
        <f t="shared" si="13"/>
        <v>0</v>
      </c>
      <c r="Q152" s="5">
        <f t="shared" si="14"/>
        <v>34.361124666666676</v>
      </c>
    </row>
    <row r="153" spans="1:17">
      <c r="A153" s="2">
        <v>44778.000115740739</v>
      </c>
      <c r="B153" s="3" t="s">
        <v>16</v>
      </c>
      <c r="C153" s="4">
        <v>-714.63000000000022</v>
      </c>
      <c r="D153" s="4">
        <v>0</v>
      </c>
      <c r="E153" s="4">
        <v>1030.5</v>
      </c>
      <c r="F153" s="4">
        <v>-6041.16</v>
      </c>
      <c r="G153" s="4">
        <v>698.33</v>
      </c>
      <c r="H153" s="4">
        <v>0</v>
      </c>
      <c r="I153" s="4">
        <v>1568.82</v>
      </c>
      <c r="J153" s="4">
        <v>2398.98</v>
      </c>
      <c r="K153" s="4">
        <v>385.9</v>
      </c>
      <c r="L153" s="4">
        <v>-756</v>
      </c>
      <c r="M153" s="6" t="str">
        <f t="shared" si="10"/>
        <v>82022</v>
      </c>
      <c r="N153" s="6">
        <f t="shared" si="11"/>
        <v>44778.000115740739</v>
      </c>
      <c r="O153" s="5">
        <f t="shared" si="12"/>
        <v>-4.7642000000000011E-2</v>
      </c>
      <c r="P153" s="5">
        <f t="shared" si="13"/>
        <v>-4.7642000000000011E-2</v>
      </c>
      <c r="Q153" s="5">
        <f t="shared" si="14"/>
        <v>34.313482666666673</v>
      </c>
    </row>
    <row r="154" spans="1:17">
      <c r="A154" s="2">
        <v>44781.000115740739</v>
      </c>
      <c r="B154" s="3" t="s">
        <v>12</v>
      </c>
      <c r="C154" s="4">
        <v>10187.67</v>
      </c>
      <c r="D154" s="4">
        <v>0</v>
      </c>
      <c r="E154" s="4">
        <v>222.08</v>
      </c>
      <c r="F154" s="4">
        <v>5801</v>
      </c>
      <c r="G154" s="4">
        <v>0</v>
      </c>
      <c r="H154" s="4">
        <v>952.18</v>
      </c>
      <c r="I154" s="4">
        <v>242.76</v>
      </c>
      <c r="J154" s="4">
        <v>3575.65</v>
      </c>
      <c r="K154" s="4">
        <v>0</v>
      </c>
      <c r="L154" s="4">
        <v>-606</v>
      </c>
      <c r="M154" s="6" t="str">
        <f t="shared" si="10"/>
        <v>82022</v>
      </c>
      <c r="N154" s="6">
        <f t="shared" si="11"/>
        <v>44781.000115740739</v>
      </c>
      <c r="O154" s="5">
        <f t="shared" si="12"/>
        <v>0.67917799999999995</v>
      </c>
      <c r="P154" s="5">
        <f t="shared" si="13"/>
        <v>0</v>
      </c>
      <c r="Q154" s="5">
        <f t="shared" si="14"/>
        <v>34.992660666666673</v>
      </c>
    </row>
    <row r="155" spans="1:17">
      <c r="A155" s="2">
        <v>44783.000115740739</v>
      </c>
      <c r="B155" s="3" t="s">
        <v>14</v>
      </c>
      <c r="C155" s="4">
        <v>-15695.810000000001</v>
      </c>
      <c r="D155" s="4">
        <v>-2630.86</v>
      </c>
      <c r="E155" s="4">
        <v>476.51</v>
      </c>
      <c r="F155" s="4">
        <v>-5588.43</v>
      </c>
      <c r="G155" s="4">
        <v>-1751.01</v>
      </c>
      <c r="H155" s="4">
        <v>-1354.59</v>
      </c>
      <c r="I155" s="4">
        <v>254.03</v>
      </c>
      <c r="J155" s="4">
        <v>-1061.93</v>
      </c>
      <c r="K155" s="4">
        <v>-3259.53</v>
      </c>
      <c r="L155" s="4">
        <v>-780</v>
      </c>
      <c r="M155" s="6" t="str">
        <f t="shared" si="10"/>
        <v>82022</v>
      </c>
      <c r="N155" s="6">
        <f t="shared" si="11"/>
        <v>44783.000115740739</v>
      </c>
      <c r="O155" s="5">
        <f t="shared" si="12"/>
        <v>-1.0463873333333333</v>
      </c>
      <c r="P155" s="5">
        <f t="shared" si="13"/>
        <v>-1.0463873333333333</v>
      </c>
      <c r="Q155" s="5">
        <f t="shared" si="14"/>
        <v>33.946273333333338</v>
      </c>
    </row>
    <row r="156" spans="1:17">
      <c r="A156" s="2">
        <v>44784.000115740739</v>
      </c>
      <c r="B156" s="3" t="s">
        <v>15</v>
      </c>
      <c r="C156" s="4">
        <v>29100.149999999998</v>
      </c>
      <c r="D156" s="4">
        <v>6891</v>
      </c>
      <c r="E156" s="4">
        <v>6752.7</v>
      </c>
      <c r="F156" s="4">
        <v>6746.96</v>
      </c>
      <c r="G156" s="4">
        <v>5061.58</v>
      </c>
      <c r="H156" s="4">
        <v>-3183.52</v>
      </c>
      <c r="I156" s="4">
        <v>6022.88</v>
      </c>
      <c r="J156" s="4">
        <v>1556.16</v>
      </c>
      <c r="K156" s="4">
        <v>1292.3900000000001</v>
      </c>
      <c r="L156" s="4">
        <v>-2040</v>
      </c>
      <c r="M156" s="6" t="str">
        <f t="shared" si="10"/>
        <v>82022</v>
      </c>
      <c r="N156" s="6">
        <f t="shared" si="11"/>
        <v>44784.000115740739</v>
      </c>
      <c r="O156" s="5">
        <f t="shared" si="12"/>
        <v>1.94001</v>
      </c>
      <c r="P156" s="5">
        <f t="shared" si="13"/>
        <v>0</v>
      </c>
      <c r="Q156" s="5">
        <f t="shared" si="14"/>
        <v>35.886283333333338</v>
      </c>
    </row>
    <row r="157" spans="1:17">
      <c r="A157" s="2">
        <v>44785.000115740739</v>
      </c>
      <c r="B157" s="3" t="s">
        <v>16</v>
      </c>
      <c r="C157" s="4">
        <v>8134.7100000000009</v>
      </c>
      <c r="D157" s="4">
        <v>0</v>
      </c>
      <c r="E157" s="4">
        <v>672.53</v>
      </c>
      <c r="F157" s="4">
        <v>3514.83</v>
      </c>
      <c r="G157" s="4">
        <v>990.85</v>
      </c>
      <c r="H157" s="4">
        <v>0</v>
      </c>
      <c r="I157" s="4">
        <v>-62.45</v>
      </c>
      <c r="J157" s="4">
        <v>2233.21</v>
      </c>
      <c r="K157" s="4">
        <v>1217.74</v>
      </c>
      <c r="L157" s="4">
        <v>-432</v>
      </c>
      <c r="M157" s="6" t="str">
        <f t="shared" si="10"/>
        <v>82022</v>
      </c>
      <c r="N157" s="6">
        <f t="shared" si="11"/>
        <v>44785.000115740739</v>
      </c>
      <c r="O157" s="5">
        <f t="shared" si="12"/>
        <v>0.54231400000000007</v>
      </c>
      <c r="P157" s="5">
        <f t="shared" si="13"/>
        <v>0</v>
      </c>
      <c r="Q157" s="5">
        <f t="shared" si="14"/>
        <v>36.428597333333336</v>
      </c>
    </row>
    <row r="158" spans="1:17">
      <c r="A158" s="2">
        <v>44789.000115740739</v>
      </c>
      <c r="B158" s="3" t="s">
        <v>13</v>
      </c>
      <c r="C158" s="4">
        <v>4540.4500000000007</v>
      </c>
      <c r="D158" s="4">
        <v>171.96</v>
      </c>
      <c r="E158" s="4">
        <v>541.83000000000004</v>
      </c>
      <c r="F158" s="4">
        <v>3634.61</v>
      </c>
      <c r="G158" s="4">
        <v>-571.88</v>
      </c>
      <c r="H158" s="4">
        <v>100.35</v>
      </c>
      <c r="I158" s="4">
        <v>295.77</v>
      </c>
      <c r="J158" s="4">
        <v>382.21</v>
      </c>
      <c r="K158" s="4">
        <v>663.6</v>
      </c>
      <c r="L158" s="4">
        <v>-678</v>
      </c>
      <c r="M158" s="6" t="str">
        <f t="shared" si="10"/>
        <v>82022</v>
      </c>
      <c r="N158" s="6">
        <f t="shared" si="11"/>
        <v>44789.000115740739</v>
      </c>
      <c r="O158" s="5">
        <f t="shared" si="12"/>
        <v>0.30269666666666672</v>
      </c>
      <c r="P158" s="5">
        <f t="shared" si="13"/>
        <v>0</v>
      </c>
      <c r="Q158" s="5">
        <f t="shared" si="14"/>
        <v>36.731294000000005</v>
      </c>
    </row>
    <row r="159" spans="1:17">
      <c r="A159" s="2">
        <v>44790.000115740739</v>
      </c>
      <c r="B159" s="3" t="s">
        <v>14</v>
      </c>
      <c r="C159" s="4">
        <v>-900.26</v>
      </c>
      <c r="D159" s="4">
        <v>-1023.28</v>
      </c>
      <c r="E159" s="4">
        <v>610.6</v>
      </c>
      <c r="F159" s="4">
        <v>1313.88</v>
      </c>
      <c r="G159" s="4">
        <v>-348.33</v>
      </c>
      <c r="H159" s="4">
        <v>-1465.16</v>
      </c>
      <c r="I159" s="4">
        <v>1632.54</v>
      </c>
      <c r="J159" s="4">
        <v>-65.709999999999994</v>
      </c>
      <c r="K159" s="4">
        <v>-930.8</v>
      </c>
      <c r="L159" s="4">
        <v>-624</v>
      </c>
      <c r="M159" s="6" t="str">
        <f t="shared" si="10"/>
        <v>82022</v>
      </c>
      <c r="N159" s="6">
        <f t="shared" si="11"/>
        <v>44790.000115740739</v>
      </c>
      <c r="O159" s="5">
        <f t="shared" si="12"/>
        <v>-6.0017333333333332E-2</v>
      </c>
      <c r="P159" s="5">
        <f t="shared" si="13"/>
        <v>-6.0017333333333332E-2</v>
      </c>
      <c r="Q159" s="5">
        <f t="shared" si="14"/>
        <v>36.671276666666671</v>
      </c>
    </row>
    <row r="160" spans="1:17">
      <c r="A160" s="2">
        <v>44791.000115740739</v>
      </c>
      <c r="B160" s="3" t="s">
        <v>15</v>
      </c>
      <c r="C160" s="4">
        <v>6931.1</v>
      </c>
      <c r="D160" s="4">
        <v>-579.87</v>
      </c>
      <c r="E160" s="4">
        <v>3515.99</v>
      </c>
      <c r="F160" s="4">
        <v>-5003.71</v>
      </c>
      <c r="G160" s="4">
        <v>485.72</v>
      </c>
      <c r="H160" s="4">
        <v>2014.79</v>
      </c>
      <c r="I160" s="4">
        <v>3641.29</v>
      </c>
      <c r="J160" s="4">
        <v>433.34</v>
      </c>
      <c r="K160" s="4">
        <v>4577.55</v>
      </c>
      <c r="L160" s="4">
        <v>-2154</v>
      </c>
      <c r="M160" s="6" t="str">
        <f t="shared" si="10"/>
        <v>82022</v>
      </c>
      <c r="N160" s="6">
        <f t="shared" si="11"/>
        <v>44791.000115740739</v>
      </c>
      <c r="O160" s="5">
        <f t="shared" si="12"/>
        <v>0.46207333333333334</v>
      </c>
      <c r="P160" s="5">
        <f t="shared" si="13"/>
        <v>0</v>
      </c>
      <c r="Q160" s="5">
        <f t="shared" si="14"/>
        <v>37.133350000000007</v>
      </c>
    </row>
    <row r="161" spans="1:17">
      <c r="A161" s="2">
        <v>44792.000115740739</v>
      </c>
      <c r="B161" s="3" t="s">
        <v>16</v>
      </c>
      <c r="C161" s="4">
        <v>11307.160000000002</v>
      </c>
      <c r="D161" s="4">
        <v>0</v>
      </c>
      <c r="E161" s="4">
        <v>2072.41</v>
      </c>
      <c r="F161" s="4">
        <v>4694.5200000000004</v>
      </c>
      <c r="G161" s="4">
        <v>-640.95000000000005</v>
      </c>
      <c r="H161" s="4">
        <v>0</v>
      </c>
      <c r="I161" s="4">
        <v>1325.89</v>
      </c>
      <c r="J161" s="4">
        <v>2667.28</v>
      </c>
      <c r="K161" s="4">
        <v>-425.99</v>
      </c>
      <c r="L161" s="4">
        <v>1614</v>
      </c>
      <c r="M161" s="6" t="str">
        <f t="shared" si="10"/>
        <v>82022</v>
      </c>
      <c r="N161" s="6">
        <f t="shared" si="11"/>
        <v>44792.000115740739</v>
      </c>
      <c r="O161" s="5">
        <f t="shared" si="12"/>
        <v>0.75381066666666685</v>
      </c>
      <c r="P161" s="5">
        <f t="shared" si="13"/>
        <v>0</v>
      </c>
      <c r="Q161" s="5">
        <f t="shared" si="14"/>
        <v>37.887160666666674</v>
      </c>
    </row>
    <row r="162" spans="1:17">
      <c r="A162" s="2">
        <v>44795.000115740739</v>
      </c>
      <c r="B162" s="3" t="s">
        <v>12</v>
      </c>
      <c r="C162" s="4">
        <v>2237.0500000000002</v>
      </c>
      <c r="D162" s="4">
        <v>0</v>
      </c>
      <c r="E162" s="4">
        <v>-661.45</v>
      </c>
      <c r="F162" s="4">
        <v>-522.45000000000005</v>
      </c>
      <c r="G162" s="4">
        <v>0</v>
      </c>
      <c r="H162" s="4">
        <v>-707.56</v>
      </c>
      <c r="I162" s="4">
        <v>2017.45</v>
      </c>
      <c r="J162" s="4">
        <v>2021.06</v>
      </c>
      <c r="K162" s="4">
        <v>0</v>
      </c>
      <c r="L162" s="4">
        <v>90</v>
      </c>
      <c r="M162" s="6" t="str">
        <f t="shared" si="10"/>
        <v>82022</v>
      </c>
      <c r="N162" s="6">
        <f t="shared" si="11"/>
        <v>44795.000115740739</v>
      </c>
      <c r="O162" s="5">
        <f t="shared" si="12"/>
        <v>0.14913666666666667</v>
      </c>
      <c r="P162" s="5">
        <f t="shared" si="13"/>
        <v>0</v>
      </c>
      <c r="Q162" s="5">
        <f t="shared" si="14"/>
        <v>38.036297333333337</v>
      </c>
    </row>
    <row r="163" spans="1:17">
      <c r="A163" s="2">
        <v>44796.000115740739</v>
      </c>
      <c r="B163" s="3" t="s">
        <v>13</v>
      </c>
      <c r="C163" s="4">
        <v>-13329.079999999998</v>
      </c>
      <c r="D163" s="4">
        <v>4381.8</v>
      </c>
      <c r="E163" s="4">
        <v>-5623.03</v>
      </c>
      <c r="F163" s="4">
        <v>-5656.94</v>
      </c>
      <c r="G163" s="4">
        <v>1538.76</v>
      </c>
      <c r="H163" s="4">
        <v>-1549.93</v>
      </c>
      <c r="I163" s="4">
        <v>-4106.8500000000004</v>
      </c>
      <c r="J163" s="4">
        <v>-4314.99</v>
      </c>
      <c r="K163" s="4">
        <v>2716.1</v>
      </c>
      <c r="L163" s="4">
        <v>-714</v>
      </c>
      <c r="M163" s="6" t="str">
        <f t="shared" si="10"/>
        <v>82022</v>
      </c>
      <c r="N163" s="6">
        <f t="shared" si="11"/>
        <v>44796.000115740739</v>
      </c>
      <c r="O163" s="5">
        <f t="shared" si="12"/>
        <v>-0.88860533333333325</v>
      </c>
      <c r="P163" s="5">
        <f t="shared" si="13"/>
        <v>-0.88860533333333325</v>
      </c>
      <c r="Q163" s="5">
        <f t="shared" si="14"/>
        <v>37.147692000000006</v>
      </c>
    </row>
    <row r="164" spans="1:17">
      <c r="A164" s="2">
        <v>44797.000115740739</v>
      </c>
      <c r="B164" s="3" t="s">
        <v>14</v>
      </c>
      <c r="C164" s="4">
        <v>-1254.83</v>
      </c>
      <c r="D164" s="4">
        <v>4115.32</v>
      </c>
      <c r="E164" s="4">
        <v>-4434.8</v>
      </c>
      <c r="F164" s="4">
        <v>-5863.82</v>
      </c>
      <c r="G164" s="4">
        <v>1962.33</v>
      </c>
      <c r="H164" s="4">
        <v>2488.71</v>
      </c>
      <c r="I164" s="4">
        <v>151.88</v>
      </c>
      <c r="J164" s="4">
        <v>-2817.8</v>
      </c>
      <c r="K164" s="4">
        <v>4223.3500000000004</v>
      </c>
      <c r="L164" s="4">
        <v>-1080</v>
      </c>
      <c r="M164" s="6" t="str">
        <f t="shared" si="10"/>
        <v>82022</v>
      </c>
      <c r="N164" s="6">
        <f t="shared" si="11"/>
        <v>44797.000115740739</v>
      </c>
      <c r="O164" s="5">
        <f t="shared" si="12"/>
        <v>-8.3655333333333318E-2</v>
      </c>
      <c r="P164" s="5">
        <f t="shared" si="13"/>
        <v>-0.97226066666666655</v>
      </c>
      <c r="Q164" s="5">
        <f t="shared" si="14"/>
        <v>37.064036666666674</v>
      </c>
    </row>
    <row r="165" spans="1:17">
      <c r="A165" s="2">
        <v>44798.000115740739</v>
      </c>
      <c r="B165" s="3" t="s">
        <v>15</v>
      </c>
      <c r="C165" s="4">
        <v>1437.12</v>
      </c>
      <c r="D165" s="4">
        <v>1665.67</v>
      </c>
      <c r="E165" s="4">
        <v>-6668.76</v>
      </c>
      <c r="F165" s="4">
        <v>-4557.75</v>
      </c>
      <c r="G165" s="4">
        <v>2184.41</v>
      </c>
      <c r="H165" s="4">
        <v>2917.66</v>
      </c>
      <c r="I165" s="4">
        <v>1117.73</v>
      </c>
      <c r="J165" s="4">
        <v>1209.74</v>
      </c>
      <c r="K165" s="4">
        <v>5782.42</v>
      </c>
      <c r="L165" s="4">
        <v>-2214</v>
      </c>
      <c r="M165" s="6" t="str">
        <f t="shared" si="10"/>
        <v>82022</v>
      </c>
      <c r="N165" s="6">
        <f t="shared" si="11"/>
        <v>44798.000115740739</v>
      </c>
      <c r="O165" s="5">
        <f t="shared" si="12"/>
        <v>9.580799999999999E-2</v>
      </c>
      <c r="P165" s="5">
        <f t="shared" si="13"/>
        <v>-0.87645266666666655</v>
      </c>
      <c r="Q165" s="5">
        <f t="shared" si="14"/>
        <v>37.159844666666672</v>
      </c>
    </row>
    <row r="166" spans="1:17">
      <c r="A166" s="2">
        <v>44799.000115740739</v>
      </c>
      <c r="B166" s="3" t="s">
        <v>16</v>
      </c>
      <c r="C166" s="4">
        <v>-26044.139999999996</v>
      </c>
      <c r="D166" s="4">
        <v>0</v>
      </c>
      <c r="E166" s="4">
        <v>-5155.3599999999997</v>
      </c>
      <c r="F166" s="4">
        <v>-5540.49</v>
      </c>
      <c r="G166" s="4">
        <v>-2846.89</v>
      </c>
      <c r="H166" s="4">
        <v>0</v>
      </c>
      <c r="I166" s="4">
        <v>-4453.96</v>
      </c>
      <c r="J166" s="4">
        <v>-4433.57</v>
      </c>
      <c r="K166" s="4">
        <v>-3247.87</v>
      </c>
      <c r="L166" s="4">
        <v>-366</v>
      </c>
      <c r="M166" s="6" t="str">
        <f t="shared" si="10"/>
        <v>82022</v>
      </c>
      <c r="N166" s="6">
        <f t="shared" si="11"/>
        <v>44799.000115740739</v>
      </c>
      <c r="O166" s="5">
        <f t="shared" si="12"/>
        <v>-1.7362759999999997</v>
      </c>
      <c r="P166" s="5">
        <f t="shared" si="13"/>
        <v>-2.6127286666666665</v>
      </c>
      <c r="Q166" s="5">
        <f t="shared" si="14"/>
        <v>35.423568666666675</v>
      </c>
    </row>
    <row r="167" spans="1:17">
      <c r="A167" s="2">
        <v>44802.000115740739</v>
      </c>
      <c r="B167" s="3" t="s">
        <v>12</v>
      </c>
      <c r="C167" s="4">
        <v>7399.0199999999995</v>
      </c>
      <c r="D167" s="4">
        <v>0</v>
      </c>
      <c r="E167" s="4">
        <v>-2164.83</v>
      </c>
      <c r="F167" s="4">
        <v>3939.54</v>
      </c>
      <c r="G167" s="4">
        <v>0</v>
      </c>
      <c r="H167" s="4">
        <v>22.73</v>
      </c>
      <c r="I167" s="4">
        <v>1902.85</v>
      </c>
      <c r="J167" s="4">
        <v>4478.7299999999996</v>
      </c>
      <c r="K167" s="4">
        <v>0</v>
      </c>
      <c r="L167" s="4">
        <v>-780</v>
      </c>
      <c r="M167" s="6" t="str">
        <f t="shared" si="10"/>
        <v>82022</v>
      </c>
      <c r="N167" s="6">
        <f t="shared" si="11"/>
        <v>44802.000115740739</v>
      </c>
      <c r="O167" s="5">
        <f t="shared" si="12"/>
        <v>0.49326799999999998</v>
      </c>
      <c r="P167" s="5">
        <f t="shared" si="13"/>
        <v>-2.1194606666666664</v>
      </c>
      <c r="Q167" s="5">
        <f t="shared" si="14"/>
        <v>35.916836666666676</v>
      </c>
    </row>
    <row r="168" spans="1:17">
      <c r="A168" s="2">
        <v>44803.000115740739</v>
      </c>
      <c r="B168" s="3" t="s">
        <v>13</v>
      </c>
      <c r="C168" s="4">
        <v>16673.370000000003</v>
      </c>
      <c r="D168" s="4">
        <v>7489.26</v>
      </c>
      <c r="E168" s="4">
        <v>2883.87</v>
      </c>
      <c r="F168" s="4">
        <v>4403.12</v>
      </c>
      <c r="G168" s="4">
        <v>1102.48</v>
      </c>
      <c r="H168" s="4">
        <v>632.80999999999995</v>
      </c>
      <c r="I168" s="4">
        <v>1446.18</v>
      </c>
      <c r="J168" s="4">
        <v>1451.45</v>
      </c>
      <c r="K168" s="4">
        <v>-2435.8000000000002</v>
      </c>
      <c r="L168" s="4">
        <v>-300</v>
      </c>
      <c r="M168" s="6" t="str">
        <f t="shared" si="10"/>
        <v>82022</v>
      </c>
      <c r="N168" s="6">
        <f t="shared" si="11"/>
        <v>44803.000115740739</v>
      </c>
      <c r="O168" s="5">
        <f t="shared" si="12"/>
        <v>1.1115580000000003</v>
      </c>
      <c r="P168" s="5">
        <f t="shared" si="13"/>
        <v>-1.0079026666666662</v>
      </c>
      <c r="Q168" s="5">
        <f t="shared" si="14"/>
        <v>37.028394666666678</v>
      </c>
    </row>
    <row r="169" spans="1:17">
      <c r="A169" s="2">
        <v>44805.000115740739</v>
      </c>
      <c r="B169" s="3" t="s">
        <v>15</v>
      </c>
      <c r="C169" s="4">
        <v>8183.01</v>
      </c>
      <c r="D169" s="4">
        <v>1320.35</v>
      </c>
      <c r="E169" s="4">
        <v>4998.8500000000004</v>
      </c>
      <c r="F169" s="4">
        <v>-4693.46</v>
      </c>
      <c r="G169" s="4">
        <v>5780.66</v>
      </c>
      <c r="H169" s="4">
        <v>2557.2399999999998</v>
      </c>
      <c r="I169" s="4">
        <v>2937.01</v>
      </c>
      <c r="J169" s="4">
        <v>744.08</v>
      </c>
      <c r="K169" s="4">
        <v>-3283.72</v>
      </c>
      <c r="L169" s="4">
        <v>-2178</v>
      </c>
      <c r="M169" s="6" t="str">
        <f t="shared" si="10"/>
        <v>92022</v>
      </c>
      <c r="N169" s="6">
        <f t="shared" si="11"/>
        <v>44805.000115740739</v>
      </c>
      <c r="O169" s="5">
        <f t="shared" si="12"/>
        <v>0.54553400000000007</v>
      </c>
      <c r="P169" s="5">
        <f t="shared" si="13"/>
        <v>-0.46236866666666609</v>
      </c>
      <c r="Q169" s="5">
        <f t="shared" si="14"/>
        <v>37.573928666666681</v>
      </c>
    </row>
    <row r="170" spans="1:17">
      <c r="A170" s="2">
        <v>44806.000115740739</v>
      </c>
      <c r="B170" s="3" t="s">
        <v>16</v>
      </c>
      <c r="C170" s="4">
        <v>6654.43</v>
      </c>
      <c r="D170" s="4">
        <v>0</v>
      </c>
      <c r="E170" s="4">
        <v>-928.2</v>
      </c>
      <c r="F170" s="4">
        <v>3313.15</v>
      </c>
      <c r="G170" s="4">
        <v>227.44</v>
      </c>
      <c r="H170" s="4">
        <v>0</v>
      </c>
      <c r="I170" s="4">
        <v>1614.04</v>
      </c>
      <c r="J170" s="4">
        <v>2625.96</v>
      </c>
      <c r="K170" s="4">
        <v>12.04</v>
      </c>
      <c r="L170" s="4">
        <v>-210</v>
      </c>
      <c r="M170" s="6" t="str">
        <f t="shared" si="10"/>
        <v>92022</v>
      </c>
      <c r="N170" s="6">
        <f t="shared" si="11"/>
        <v>44806.000115740739</v>
      </c>
      <c r="O170" s="5">
        <f t="shared" si="12"/>
        <v>0.44362866666666667</v>
      </c>
      <c r="P170" s="5">
        <f t="shared" si="13"/>
        <v>-1.8739999999999424E-2</v>
      </c>
      <c r="Q170" s="5">
        <f t="shared" si="14"/>
        <v>38.01755733333335</v>
      </c>
    </row>
    <row r="171" spans="1:17">
      <c r="A171" s="2">
        <v>44809.000115740739</v>
      </c>
      <c r="B171" s="3" t="s">
        <v>12</v>
      </c>
      <c r="C171" s="4">
        <v>-3246.82</v>
      </c>
      <c r="D171" s="4">
        <v>0</v>
      </c>
      <c r="E171" s="4">
        <v>-775.66</v>
      </c>
      <c r="F171" s="4">
        <v>-2316.08</v>
      </c>
      <c r="G171" s="4">
        <v>0</v>
      </c>
      <c r="H171" s="4">
        <v>-286.27</v>
      </c>
      <c r="I171" s="4">
        <v>1033.55</v>
      </c>
      <c r="J171" s="4">
        <v>-398.36</v>
      </c>
      <c r="K171" s="4">
        <v>0</v>
      </c>
      <c r="L171" s="4">
        <v>-504</v>
      </c>
      <c r="M171" s="6" t="str">
        <f t="shared" si="10"/>
        <v>92022</v>
      </c>
      <c r="N171" s="6">
        <f t="shared" si="11"/>
        <v>44809.000115740739</v>
      </c>
      <c r="O171" s="5">
        <f t="shared" si="12"/>
        <v>-0.21645466666666666</v>
      </c>
      <c r="P171" s="5">
        <f t="shared" si="13"/>
        <v>-0.23519466666666608</v>
      </c>
      <c r="Q171" s="5">
        <f t="shared" si="14"/>
        <v>37.801102666666687</v>
      </c>
    </row>
    <row r="172" spans="1:17">
      <c r="A172" s="2">
        <v>44810.000115740739</v>
      </c>
      <c r="B172" s="3" t="s">
        <v>13</v>
      </c>
      <c r="C172" s="4">
        <v>-1591.28</v>
      </c>
      <c r="D172" s="4">
        <v>1531.74</v>
      </c>
      <c r="E172" s="4">
        <v>207.65</v>
      </c>
      <c r="F172" s="4">
        <v>-2915.34</v>
      </c>
      <c r="G172" s="4">
        <v>753.45</v>
      </c>
      <c r="H172" s="4">
        <v>-767</v>
      </c>
      <c r="I172" s="4">
        <v>1228.48</v>
      </c>
      <c r="J172" s="4">
        <v>-1617.52</v>
      </c>
      <c r="K172" s="4">
        <v>203.26</v>
      </c>
      <c r="L172" s="4">
        <v>-216</v>
      </c>
      <c r="M172" s="6" t="str">
        <f t="shared" si="10"/>
        <v>92022</v>
      </c>
      <c r="N172" s="6">
        <f t="shared" si="11"/>
        <v>44810.000115740739</v>
      </c>
      <c r="O172" s="5">
        <f t="shared" si="12"/>
        <v>-0.10608533333333332</v>
      </c>
      <c r="P172" s="5">
        <f t="shared" si="13"/>
        <v>-0.34127999999999942</v>
      </c>
      <c r="Q172" s="5">
        <f t="shared" si="14"/>
        <v>37.695017333333354</v>
      </c>
    </row>
    <row r="173" spans="1:17">
      <c r="A173" s="2">
        <v>44811.000115740739</v>
      </c>
      <c r="B173" s="3" t="s">
        <v>14</v>
      </c>
      <c r="C173" s="4">
        <v>2039.4299999999994</v>
      </c>
      <c r="D173" s="4">
        <v>-5561.64</v>
      </c>
      <c r="E173" s="4">
        <v>1465.9</v>
      </c>
      <c r="F173" s="4">
        <v>2431.35</v>
      </c>
      <c r="G173" s="4">
        <v>1520.2</v>
      </c>
      <c r="H173" s="4">
        <v>-1112.29</v>
      </c>
      <c r="I173" s="4">
        <v>3008.16</v>
      </c>
      <c r="J173" s="4">
        <v>154.77000000000001</v>
      </c>
      <c r="K173" s="4">
        <v>1278.98</v>
      </c>
      <c r="L173" s="4">
        <v>-1146</v>
      </c>
      <c r="M173" s="6" t="str">
        <f t="shared" si="10"/>
        <v>92022</v>
      </c>
      <c r="N173" s="6">
        <f t="shared" si="11"/>
        <v>44811.000115740739</v>
      </c>
      <c r="O173" s="5">
        <f t="shared" si="12"/>
        <v>0.13596199999999994</v>
      </c>
      <c r="P173" s="5">
        <f t="shared" si="13"/>
        <v>-0.20531799999999947</v>
      </c>
      <c r="Q173" s="5">
        <f t="shared" si="14"/>
        <v>37.830979333333353</v>
      </c>
    </row>
    <row r="174" spans="1:17">
      <c r="A174" s="2">
        <v>44812.000115740739</v>
      </c>
      <c r="B174" s="3" t="s">
        <v>15</v>
      </c>
      <c r="C174" s="4">
        <v>16419.919999999998</v>
      </c>
      <c r="D174" s="4">
        <v>-761.64</v>
      </c>
      <c r="E174" s="4">
        <v>4589.8999999999996</v>
      </c>
      <c r="F174" s="4">
        <v>6019.4</v>
      </c>
      <c r="G174" s="4">
        <v>216.25</v>
      </c>
      <c r="H174" s="4">
        <v>519.19000000000005</v>
      </c>
      <c r="I174" s="4">
        <v>2887.98</v>
      </c>
      <c r="J174" s="4">
        <v>44.36</v>
      </c>
      <c r="K174" s="4">
        <v>5094.4799999999996</v>
      </c>
      <c r="L174" s="4">
        <v>-2190</v>
      </c>
      <c r="M174" s="6" t="str">
        <f t="shared" si="10"/>
        <v>92022</v>
      </c>
      <c r="N174" s="6">
        <f t="shared" si="11"/>
        <v>44812.000115740739</v>
      </c>
      <c r="O174" s="5">
        <f t="shared" si="12"/>
        <v>1.0946613333333333</v>
      </c>
      <c r="P174" s="5">
        <f t="shared" si="13"/>
        <v>0</v>
      </c>
      <c r="Q174" s="5">
        <f t="shared" si="14"/>
        <v>38.925640666666688</v>
      </c>
    </row>
    <row r="175" spans="1:17">
      <c r="A175" s="2">
        <v>44813.000115740739</v>
      </c>
      <c r="B175" s="3" t="s">
        <v>16</v>
      </c>
      <c r="C175" s="4">
        <v>-5986.71</v>
      </c>
      <c r="D175" s="4">
        <v>0</v>
      </c>
      <c r="E175" s="4">
        <v>561.25</v>
      </c>
      <c r="F175" s="4">
        <v>-6268.24</v>
      </c>
      <c r="G175" s="4">
        <v>-706.86</v>
      </c>
      <c r="H175" s="4">
        <v>0</v>
      </c>
      <c r="I175" s="4">
        <v>-216.27</v>
      </c>
      <c r="J175" s="4">
        <v>808.02</v>
      </c>
      <c r="K175" s="4">
        <v>51.39</v>
      </c>
      <c r="L175" s="4">
        <v>-216</v>
      </c>
      <c r="M175" s="6" t="str">
        <f t="shared" si="10"/>
        <v>92022</v>
      </c>
      <c r="N175" s="6">
        <f t="shared" si="11"/>
        <v>44813.000115740739</v>
      </c>
      <c r="O175" s="5">
        <f t="shared" si="12"/>
        <v>-0.39911399999999997</v>
      </c>
      <c r="P175" s="5">
        <f t="shared" si="13"/>
        <v>-0.39911399999999997</v>
      </c>
      <c r="Q175" s="5">
        <f t="shared" si="14"/>
        <v>38.52652666666669</v>
      </c>
    </row>
    <row r="176" spans="1:17">
      <c r="A176" s="2">
        <v>44816.000115740739</v>
      </c>
      <c r="B176" s="3" t="s">
        <v>12</v>
      </c>
      <c r="C176" s="4">
        <v>4373.3999999999996</v>
      </c>
      <c r="D176" s="4">
        <v>0</v>
      </c>
      <c r="E176" s="4">
        <v>514.42999999999995</v>
      </c>
      <c r="F176" s="4">
        <v>2968.74</v>
      </c>
      <c r="G176" s="4">
        <v>0</v>
      </c>
      <c r="H176" s="4">
        <v>-393.54</v>
      </c>
      <c r="I176" s="4">
        <v>973.74</v>
      </c>
      <c r="J176" s="4">
        <v>574.03</v>
      </c>
      <c r="K176" s="4">
        <v>0</v>
      </c>
      <c r="L176" s="4">
        <v>-264</v>
      </c>
      <c r="M176" s="6" t="str">
        <f t="shared" si="10"/>
        <v>92022</v>
      </c>
      <c r="N176" s="6">
        <f t="shared" si="11"/>
        <v>44816.000115740739</v>
      </c>
      <c r="O176" s="5">
        <f t="shared" si="12"/>
        <v>0.29155999999999999</v>
      </c>
      <c r="P176" s="5">
        <f t="shared" si="13"/>
        <v>-0.10755399999999998</v>
      </c>
      <c r="Q176" s="5">
        <f t="shared" si="14"/>
        <v>38.818086666666687</v>
      </c>
    </row>
    <row r="177" spans="1:17">
      <c r="A177" s="2">
        <v>44817.000115740739</v>
      </c>
      <c r="B177" s="3" t="s">
        <v>13</v>
      </c>
      <c r="C177" s="4">
        <v>3307.8500000000004</v>
      </c>
      <c r="D177" s="4">
        <v>-861.34</v>
      </c>
      <c r="E177" s="4">
        <v>451.01</v>
      </c>
      <c r="F177" s="4">
        <v>2535.6</v>
      </c>
      <c r="G177" s="4">
        <v>-106.71</v>
      </c>
      <c r="H177" s="4">
        <v>-420.87</v>
      </c>
      <c r="I177" s="4">
        <v>1067.48</v>
      </c>
      <c r="J177" s="4">
        <v>1489.6</v>
      </c>
      <c r="K177" s="4">
        <v>-150.91999999999999</v>
      </c>
      <c r="L177" s="4">
        <v>-696</v>
      </c>
      <c r="M177" s="6" t="str">
        <f t="shared" si="10"/>
        <v>92022</v>
      </c>
      <c r="N177" s="6">
        <f t="shared" si="11"/>
        <v>44817.000115740739</v>
      </c>
      <c r="O177" s="5">
        <f t="shared" si="12"/>
        <v>0.22052333333333335</v>
      </c>
      <c r="P177" s="5">
        <f t="shared" si="13"/>
        <v>0</v>
      </c>
      <c r="Q177" s="5">
        <f t="shared" si="14"/>
        <v>39.03861000000002</v>
      </c>
    </row>
    <row r="178" spans="1:17">
      <c r="A178" s="2">
        <v>44818.000115740739</v>
      </c>
      <c r="B178" s="3" t="s">
        <v>14</v>
      </c>
      <c r="C178" s="4">
        <v>21950.880000000001</v>
      </c>
      <c r="D178" s="4">
        <v>1858.82</v>
      </c>
      <c r="E178" s="4">
        <v>1829.46</v>
      </c>
      <c r="F178" s="4">
        <v>8678.86</v>
      </c>
      <c r="G178" s="4">
        <v>-930.13</v>
      </c>
      <c r="H178" s="4">
        <v>1824.28</v>
      </c>
      <c r="I178" s="4">
        <v>2763.45</v>
      </c>
      <c r="J178" s="4">
        <v>4197.51</v>
      </c>
      <c r="K178" s="4">
        <v>-551.37</v>
      </c>
      <c r="L178" s="4">
        <v>2280</v>
      </c>
      <c r="M178" s="6" t="str">
        <f t="shared" si="10"/>
        <v>92022</v>
      </c>
      <c r="N178" s="6">
        <f t="shared" si="11"/>
        <v>44818.000115740739</v>
      </c>
      <c r="O178" s="5">
        <f t="shared" si="12"/>
        <v>1.463392</v>
      </c>
      <c r="P178" s="5">
        <f t="shared" si="13"/>
        <v>0</v>
      </c>
      <c r="Q178" s="5">
        <f t="shared" si="14"/>
        <v>40.502002000000019</v>
      </c>
    </row>
    <row r="179" spans="1:17">
      <c r="A179" s="2">
        <v>44819.000115740739</v>
      </c>
      <c r="B179" s="3" t="s">
        <v>15</v>
      </c>
      <c r="C179" s="4">
        <v>9475.3300000000017</v>
      </c>
      <c r="D179" s="4">
        <v>-190.83</v>
      </c>
      <c r="E179" s="4">
        <v>3044.52</v>
      </c>
      <c r="F179" s="4">
        <v>9581.7900000000009</v>
      </c>
      <c r="G179" s="4">
        <v>1238.95</v>
      </c>
      <c r="H179" s="4">
        <v>-3146.19</v>
      </c>
      <c r="I179" s="4">
        <v>1706.27</v>
      </c>
      <c r="J179" s="4">
        <v>2773.23</v>
      </c>
      <c r="K179" s="4">
        <v>-3258.41</v>
      </c>
      <c r="L179" s="4">
        <v>-2274</v>
      </c>
      <c r="M179" s="6" t="str">
        <f t="shared" si="10"/>
        <v>92022</v>
      </c>
      <c r="N179" s="6">
        <f t="shared" si="11"/>
        <v>44819.000115740739</v>
      </c>
      <c r="O179" s="5">
        <f t="shared" si="12"/>
        <v>0.63168866666666679</v>
      </c>
      <c r="P179" s="5">
        <f t="shared" si="13"/>
        <v>0</v>
      </c>
      <c r="Q179" s="5">
        <f t="shared" si="14"/>
        <v>41.133690666666688</v>
      </c>
    </row>
    <row r="180" spans="1:17">
      <c r="A180" s="2">
        <v>44820.000115740739</v>
      </c>
      <c r="B180" s="3" t="s">
        <v>16</v>
      </c>
      <c r="C180" s="4">
        <v>-5895.35</v>
      </c>
      <c r="D180" s="4">
        <v>0</v>
      </c>
      <c r="E180" s="4">
        <v>788.96</v>
      </c>
      <c r="F180" s="4">
        <v>557.54999999999995</v>
      </c>
      <c r="G180" s="4">
        <v>-440.51</v>
      </c>
      <c r="H180" s="4">
        <v>0</v>
      </c>
      <c r="I180" s="4">
        <v>373.14</v>
      </c>
      <c r="J180" s="4">
        <v>-4601.42</v>
      </c>
      <c r="K180" s="4">
        <v>-2489.0700000000002</v>
      </c>
      <c r="L180" s="4">
        <v>-84</v>
      </c>
      <c r="M180" s="6" t="str">
        <f t="shared" si="10"/>
        <v>92022</v>
      </c>
      <c r="N180" s="6">
        <f t="shared" si="11"/>
        <v>44820.000115740739</v>
      </c>
      <c r="O180" s="5">
        <f t="shared" si="12"/>
        <v>-0.39302333333333334</v>
      </c>
      <c r="P180" s="5">
        <f t="shared" si="13"/>
        <v>-0.39302333333333334</v>
      </c>
      <c r="Q180" s="5">
        <f t="shared" si="14"/>
        <v>40.740667333333356</v>
      </c>
    </row>
    <row r="181" spans="1:17">
      <c r="A181" s="2">
        <v>44823.000115740739</v>
      </c>
      <c r="B181" s="3" t="s">
        <v>12</v>
      </c>
      <c r="C181" s="4">
        <v>3006.57</v>
      </c>
      <c r="D181" s="4">
        <v>0</v>
      </c>
      <c r="E181" s="4">
        <v>1092.67</v>
      </c>
      <c r="F181" s="4">
        <v>2223.48</v>
      </c>
      <c r="G181" s="4">
        <v>0</v>
      </c>
      <c r="H181" s="4">
        <v>-556.64</v>
      </c>
      <c r="I181" s="4">
        <v>490.27</v>
      </c>
      <c r="J181" s="4">
        <v>350.79</v>
      </c>
      <c r="K181" s="4">
        <v>0</v>
      </c>
      <c r="L181" s="4">
        <v>-594</v>
      </c>
      <c r="M181" s="6" t="str">
        <f t="shared" si="10"/>
        <v>92022</v>
      </c>
      <c r="N181" s="6">
        <f t="shared" si="11"/>
        <v>44823.000115740739</v>
      </c>
      <c r="O181" s="5">
        <f t="shared" si="12"/>
        <v>0.20043800000000001</v>
      </c>
      <c r="P181" s="5">
        <f t="shared" si="13"/>
        <v>-0.19258533333333333</v>
      </c>
      <c r="Q181" s="5">
        <f t="shared" si="14"/>
        <v>40.941105333333354</v>
      </c>
    </row>
    <row r="182" spans="1:17">
      <c r="A182" s="2">
        <v>44824.000115740739</v>
      </c>
      <c r="B182" s="3" t="s">
        <v>13</v>
      </c>
      <c r="C182" s="4">
        <v>-281.48</v>
      </c>
      <c r="D182" s="4">
        <v>1260.93</v>
      </c>
      <c r="E182" s="4">
        <v>-1008.71</v>
      </c>
      <c r="F182" s="4">
        <v>-1547.09</v>
      </c>
      <c r="G182" s="4">
        <v>767.77</v>
      </c>
      <c r="H182" s="4">
        <v>247.02</v>
      </c>
      <c r="I182" s="4">
        <v>-1142.53</v>
      </c>
      <c r="J182" s="4">
        <v>588.80999999999995</v>
      </c>
      <c r="K182" s="4">
        <v>1356.32</v>
      </c>
      <c r="L182" s="4">
        <v>-804</v>
      </c>
      <c r="M182" s="6" t="str">
        <f t="shared" si="10"/>
        <v>92022</v>
      </c>
      <c r="N182" s="6">
        <f t="shared" si="11"/>
        <v>44824.000115740739</v>
      </c>
      <c r="O182" s="5">
        <f t="shared" si="12"/>
        <v>-1.8765333333333335E-2</v>
      </c>
      <c r="P182" s="5">
        <f t="shared" si="13"/>
        <v>-0.21135066666666666</v>
      </c>
      <c r="Q182" s="5">
        <f t="shared" si="14"/>
        <v>40.92234000000002</v>
      </c>
    </row>
    <row r="183" spans="1:17">
      <c r="A183" s="2">
        <v>44825.000115740739</v>
      </c>
      <c r="B183" s="3" t="s">
        <v>14</v>
      </c>
      <c r="C183" s="4">
        <v>-1725.6499999999996</v>
      </c>
      <c r="D183" s="4">
        <v>-2002.46</v>
      </c>
      <c r="E183" s="4">
        <v>-213.22</v>
      </c>
      <c r="F183" s="4">
        <v>1472.3</v>
      </c>
      <c r="G183" s="4">
        <v>-614.53</v>
      </c>
      <c r="H183" s="4">
        <v>-1491.85</v>
      </c>
      <c r="I183" s="4">
        <v>-304.5</v>
      </c>
      <c r="J183" s="4">
        <v>2688.59</v>
      </c>
      <c r="K183" s="4">
        <v>-1079.98</v>
      </c>
      <c r="L183" s="4">
        <v>-180</v>
      </c>
      <c r="M183" s="6" t="str">
        <f t="shared" si="10"/>
        <v>92022</v>
      </c>
      <c r="N183" s="6">
        <f t="shared" si="11"/>
        <v>44825.000115740739</v>
      </c>
      <c r="O183" s="5">
        <f t="shared" si="12"/>
        <v>-0.11504333333333332</v>
      </c>
      <c r="P183" s="5">
        <f t="shared" si="13"/>
        <v>-0.32639399999999996</v>
      </c>
      <c r="Q183" s="5">
        <f t="shared" si="14"/>
        <v>40.807296666666687</v>
      </c>
    </row>
    <row r="184" spans="1:17">
      <c r="A184" s="2">
        <v>44826.000115740739</v>
      </c>
      <c r="B184" s="3" t="s">
        <v>15</v>
      </c>
      <c r="C184" s="4">
        <v>16191.579999999998</v>
      </c>
      <c r="D184" s="4">
        <v>-2971.52</v>
      </c>
      <c r="E184" s="4">
        <v>-5617.34</v>
      </c>
      <c r="F184" s="4">
        <v>7446.62</v>
      </c>
      <c r="G184" s="4">
        <v>4200.2700000000004</v>
      </c>
      <c r="H184" s="4">
        <v>4795.8599999999997</v>
      </c>
      <c r="I184" s="4">
        <v>3467.83</v>
      </c>
      <c r="J184" s="4">
        <v>3192.08</v>
      </c>
      <c r="K184" s="4">
        <v>3981.78</v>
      </c>
      <c r="L184" s="4">
        <v>-2304</v>
      </c>
      <c r="M184" s="6" t="str">
        <f t="shared" si="10"/>
        <v>92022</v>
      </c>
      <c r="N184" s="6">
        <f t="shared" si="11"/>
        <v>44826.000115740739</v>
      </c>
      <c r="O184" s="5">
        <f t="shared" si="12"/>
        <v>1.0794386666666667</v>
      </c>
      <c r="P184" s="5">
        <f t="shared" si="13"/>
        <v>0</v>
      </c>
      <c r="Q184" s="5">
        <f t="shared" si="14"/>
        <v>41.886735333333355</v>
      </c>
    </row>
    <row r="185" spans="1:17">
      <c r="A185" s="2">
        <v>44827.000115740739</v>
      </c>
      <c r="B185" s="3" t="s">
        <v>16</v>
      </c>
      <c r="C185" s="4">
        <v>9880.9900000000016</v>
      </c>
      <c r="D185" s="4">
        <v>0</v>
      </c>
      <c r="E185" s="4">
        <v>-948.77</v>
      </c>
      <c r="F185" s="4">
        <v>2923.94</v>
      </c>
      <c r="G185" s="4">
        <v>1120.3399999999999</v>
      </c>
      <c r="H185" s="4">
        <v>0</v>
      </c>
      <c r="I185" s="4">
        <v>-606.16</v>
      </c>
      <c r="J185" s="4">
        <v>2325.92</v>
      </c>
      <c r="K185" s="4">
        <v>1441.72</v>
      </c>
      <c r="L185" s="4">
        <v>3624</v>
      </c>
      <c r="M185" s="6" t="str">
        <f t="shared" si="10"/>
        <v>92022</v>
      </c>
      <c r="N185" s="6">
        <f t="shared" si="11"/>
        <v>44827.000115740739</v>
      </c>
      <c r="O185" s="5">
        <f t="shared" si="12"/>
        <v>0.65873266666666674</v>
      </c>
      <c r="P185" s="5">
        <f t="shared" si="13"/>
        <v>0</v>
      </c>
      <c r="Q185" s="5">
        <f t="shared" si="14"/>
        <v>42.545468000000021</v>
      </c>
    </row>
    <row r="186" spans="1:17">
      <c r="A186" s="2">
        <v>44830.000115740739</v>
      </c>
      <c r="B186" s="3" t="s">
        <v>12</v>
      </c>
      <c r="C186" s="4">
        <v>133.18000000000006</v>
      </c>
      <c r="D186" s="4">
        <v>0</v>
      </c>
      <c r="E186" s="4">
        <v>-976.29</v>
      </c>
      <c r="F186" s="4">
        <v>2451.94</v>
      </c>
      <c r="G186" s="4">
        <v>0</v>
      </c>
      <c r="H186" s="4">
        <v>-435.85</v>
      </c>
      <c r="I186" s="4">
        <v>-551.07000000000005</v>
      </c>
      <c r="J186" s="4">
        <v>268.45</v>
      </c>
      <c r="K186" s="4">
        <v>0</v>
      </c>
      <c r="L186" s="4">
        <v>-624</v>
      </c>
      <c r="M186" s="6" t="str">
        <f t="shared" si="10"/>
        <v>92022</v>
      </c>
      <c r="N186" s="6">
        <f t="shared" si="11"/>
        <v>44830.000115740739</v>
      </c>
      <c r="O186" s="5">
        <f t="shared" si="12"/>
        <v>8.8786666666666701E-3</v>
      </c>
      <c r="P186" s="5">
        <f t="shared" si="13"/>
        <v>0</v>
      </c>
      <c r="Q186" s="5">
        <f t="shared" si="14"/>
        <v>42.554346666666689</v>
      </c>
    </row>
    <row r="187" spans="1:17">
      <c r="A187" s="2">
        <v>44831.000115740739</v>
      </c>
      <c r="B187" s="3" t="s">
        <v>13</v>
      </c>
      <c r="C187" s="4">
        <v>-910.46000000000038</v>
      </c>
      <c r="D187" s="4">
        <v>-4784.63</v>
      </c>
      <c r="E187" s="4">
        <v>-561.64</v>
      </c>
      <c r="F187" s="4">
        <v>4538.95</v>
      </c>
      <c r="G187" s="4">
        <v>-50.68</v>
      </c>
      <c r="H187" s="4">
        <v>1583.87</v>
      </c>
      <c r="I187" s="4">
        <v>-4285.66</v>
      </c>
      <c r="J187" s="4">
        <v>3092.44</v>
      </c>
      <c r="K187" s="4">
        <v>-113.11</v>
      </c>
      <c r="L187" s="4">
        <v>-330</v>
      </c>
      <c r="M187" s="6" t="str">
        <f t="shared" si="10"/>
        <v>92022</v>
      </c>
      <c r="N187" s="6">
        <f t="shared" si="11"/>
        <v>44831.000115740739</v>
      </c>
      <c r="O187" s="5">
        <f t="shared" si="12"/>
        <v>-6.069733333333336E-2</v>
      </c>
      <c r="P187" s="5">
        <f t="shared" si="13"/>
        <v>-6.069733333333336E-2</v>
      </c>
      <c r="Q187" s="5">
        <f t="shared" si="14"/>
        <v>42.493649333333359</v>
      </c>
    </row>
    <row r="188" spans="1:17">
      <c r="A188" s="2">
        <v>44832.000115740739</v>
      </c>
      <c r="B188" s="3" t="s">
        <v>14</v>
      </c>
      <c r="C188" s="4">
        <v>9797.6500000000015</v>
      </c>
      <c r="D188" s="4">
        <v>7233.69</v>
      </c>
      <c r="E188" s="4">
        <v>-4441.6499999999996</v>
      </c>
      <c r="F188" s="4">
        <v>675.4</v>
      </c>
      <c r="G188" s="4">
        <v>403.27</v>
      </c>
      <c r="H188" s="4">
        <v>3043.64</v>
      </c>
      <c r="I188" s="4">
        <v>-50.68</v>
      </c>
      <c r="J188" s="4">
        <v>-376.48</v>
      </c>
      <c r="K188" s="4">
        <v>4210.46</v>
      </c>
      <c r="L188" s="4">
        <v>-900</v>
      </c>
      <c r="M188" s="6" t="str">
        <f t="shared" si="10"/>
        <v>92022</v>
      </c>
      <c r="N188" s="6">
        <f t="shared" si="11"/>
        <v>44832.000115740739</v>
      </c>
      <c r="O188" s="5">
        <f t="shared" si="12"/>
        <v>0.65317666666666674</v>
      </c>
      <c r="P188" s="5">
        <f t="shared" si="13"/>
        <v>0</v>
      </c>
      <c r="Q188" s="5">
        <f t="shared" si="14"/>
        <v>43.146826000000026</v>
      </c>
    </row>
    <row r="189" spans="1:17">
      <c r="A189" s="2">
        <v>44833.000115740739</v>
      </c>
      <c r="B189" s="3" t="s">
        <v>15</v>
      </c>
      <c r="C189" s="4">
        <v>-5122.5700000000006</v>
      </c>
      <c r="D189" s="4">
        <v>1424.08</v>
      </c>
      <c r="E189" s="4">
        <v>4987.49</v>
      </c>
      <c r="F189" s="4">
        <v>-5521.34</v>
      </c>
      <c r="G189" s="4">
        <v>664.56</v>
      </c>
      <c r="H189" s="4">
        <v>-3157.86</v>
      </c>
      <c r="I189" s="4">
        <v>4504.3599999999997</v>
      </c>
      <c r="J189" s="4">
        <v>-2477.37</v>
      </c>
      <c r="K189" s="4">
        <v>-3266.49</v>
      </c>
      <c r="L189" s="4">
        <v>-2280</v>
      </c>
      <c r="M189" s="6" t="str">
        <f t="shared" si="10"/>
        <v>92022</v>
      </c>
      <c r="N189" s="6">
        <f t="shared" si="11"/>
        <v>44833.000115740739</v>
      </c>
      <c r="O189" s="5">
        <f t="shared" si="12"/>
        <v>-0.34150466666666668</v>
      </c>
      <c r="P189" s="5">
        <f t="shared" si="13"/>
        <v>-0.34150466666666668</v>
      </c>
      <c r="Q189" s="5">
        <f t="shared" si="14"/>
        <v>42.80532133333336</v>
      </c>
    </row>
    <row r="190" spans="1:17">
      <c r="A190" s="2">
        <v>44834.000115740739</v>
      </c>
      <c r="B190" s="3" t="s">
        <v>16</v>
      </c>
      <c r="C190" s="4">
        <v>7187.48</v>
      </c>
      <c r="D190" s="4">
        <v>0</v>
      </c>
      <c r="E190" s="4">
        <v>1529.41</v>
      </c>
      <c r="F190" s="4">
        <v>5339.97</v>
      </c>
      <c r="G190" s="4">
        <v>1737.88</v>
      </c>
      <c r="H190" s="4">
        <v>0</v>
      </c>
      <c r="I190" s="4">
        <v>1910.38</v>
      </c>
      <c r="J190" s="4">
        <v>-4482.59</v>
      </c>
      <c r="K190" s="4">
        <v>1782.43</v>
      </c>
      <c r="L190" s="4">
        <v>-630</v>
      </c>
      <c r="M190" s="6" t="str">
        <f t="shared" si="10"/>
        <v>92022</v>
      </c>
      <c r="N190" s="6">
        <f t="shared" si="11"/>
        <v>44834.000115740739</v>
      </c>
      <c r="O190" s="5">
        <f t="shared" si="12"/>
        <v>0.47916533333333333</v>
      </c>
      <c r="P190" s="5">
        <f t="shared" si="13"/>
        <v>0</v>
      </c>
      <c r="Q190" s="5">
        <f t="shared" si="14"/>
        <v>43.284486666666695</v>
      </c>
    </row>
    <row r="191" spans="1:17">
      <c r="A191" s="2">
        <v>44837.000115740739</v>
      </c>
      <c r="B191" s="3" t="s">
        <v>12</v>
      </c>
      <c r="C191" s="4">
        <v>6325.4400000000005</v>
      </c>
      <c r="D191" s="4">
        <v>0</v>
      </c>
      <c r="E191" s="4">
        <v>-183.5</v>
      </c>
      <c r="F191" s="4">
        <v>3936.48</v>
      </c>
      <c r="G191" s="4">
        <v>0</v>
      </c>
      <c r="H191" s="4">
        <v>-550.96</v>
      </c>
      <c r="I191" s="4">
        <v>-463.67</v>
      </c>
      <c r="J191" s="4">
        <v>4187.09</v>
      </c>
      <c r="K191" s="4">
        <v>0</v>
      </c>
      <c r="L191" s="4">
        <v>-600</v>
      </c>
      <c r="M191" s="6" t="str">
        <f t="shared" si="10"/>
        <v>102022</v>
      </c>
      <c r="N191" s="6">
        <f t="shared" si="11"/>
        <v>44837.000115740739</v>
      </c>
      <c r="O191" s="5">
        <f t="shared" si="12"/>
        <v>0.42169600000000007</v>
      </c>
      <c r="P191" s="5">
        <f t="shared" si="13"/>
        <v>0</v>
      </c>
      <c r="Q191" s="5">
        <f t="shared" si="14"/>
        <v>43.706182666666692</v>
      </c>
    </row>
    <row r="192" spans="1:17">
      <c r="A192" s="2">
        <v>44838.000115740739</v>
      </c>
      <c r="B192" s="3" t="s">
        <v>13</v>
      </c>
      <c r="C192" s="4">
        <v>9870.59</v>
      </c>
      <c r="D192" s="4">
        <v>-1852.13</v>
      </c>
      <c r="E192" s="4">
        <v>1464.72</v>
      </c>
      <c r="F192" s="4">
        <v>6433.98</v>
      </c>
      <c r="G192" s="4">
        <v>771.45</v>
      </c>
      <c r="H192" s="4">
        <v>-68.34</v>
      </c>
      <c r="I192" s="4">
        <v>-136.87</v>
      </c>
      <c r="J192" s="4">
        <v>3487.67</v>
      </c>
      <c r="K192" s="4">
        <v>682.11</v>
      </c>
      <c r="L192" s="4">
        <v>-912</v>
      </c>
      <c r="M192" s="6" t="str">
        <f t="shared" si="10"/>
        <v>102022</v>
      </c>
      <c r="N192" s="6">
        <f t="shared" si="11"/>
        <v>44838.000115740739</v>
      </c>
      <c r="O192" s="5">
        <f t="shared" si="12"/>
        <v>0.65803933333333331</v>
      </c>
      <c r="P192" s="5">
        <f t="shared" si="13"/>
        <v>0</v>
      </c>
      <c r="Q192" s="5">
        <f t="shared" si="14"/>
        <v>44.364222000000026</v>
      </c>
    </row>
    <row r="193" spans="1:17">
      <c r="A193" s="2">
        <v>44840.000115740739</v>
      </c>
      <c r="B193" s="3" t="s">
        <v>15</v>
      </c>
      <c r="C193" s="4">
        <v>1263.900000000001</v>
      </c>
      <c r="D193" s="4">
        <v>-3152.85</v>
      </c>
      <c r="E193" s="4">
        <v>2582.73</v>
      </c>
      <c r="F193" s="4">
        <v>-6254.82</v>
      </c>
      <c r="G193" s="4">
        <v>-89.37</v>
      </c>
      <c r="H193" s="4">
        <v>3748.84</v>
      </c>
      <c r="I193" s="4">
        <v>2183.42</v>
      </c>
      <c r="J193" s="4">
        <v>-2884.93</v>
      </c>
      <c r="K193" s="4">
        <v>7260.88</v>
      </c>
      <c r="L193" s="4">
        <v>-2130</v>
      </c>
      <c r="M193" s="6" t="str">
        <f t="shared" si="10"/>
        <v>102022</v>
      </c>
      <c r="N193" s="6">
        <f t="shared" si="11"/>
        <v>44840.000115740739</v>
      </c>
      <c r="O193" s="5">
        <f t="shared" si="12"/>
        <v>8.4260000000000057E-2</v>
      </c>
      <c r="P193" s="5">
        <f t="shared" si="13"/>
        <v>0</v>
      </c>
      <c r="Q193" s="5">
        <f t="shared" si="14"/>
        <v>44.448482000000027</v>
      </c>
    </row>
    <row r="194" spans="1:17">
      <c r="A194" s="2">
        <v>44841.000115740739</v>
      </c>
      <c r="B194" s="3" t="s">
        <v>16</v>
      </c>
      <c r="C194" s="4">
        <v>707.62999999999988</v>
      </c>
      <c r="D194" s="4">
        <v>0</v>
      </c>
      <c r="E194" s="4">
        <v>897.5</v>
      </c>
      <c r="F194" s="4">
        <v>-2230.23</v>
      </c>
      <c r="G194" s="4">
        <v>227.58</v>
      </c>
      <c r="H194" s="4">
        <v>0</v>
      </c>
      <c r="I194" s="4">
        <v>930.95</v>
      </c>
      <c r="J194" s="4">
        <v>1902.09</v>
      </c>
      <c r="K194" s="4">
        <v>35.74</v>
      </c>
      <c r="L194" s="4">
        <v>-1056</v>
      </c>
      <c r="M194" s="6" t="str">
        <f t="shared" si="10"/>
        <v>102022</v>
      </c>
      <c r="N194" s="6">
        <f t="shared" si="11"/>
        <v>44841.000115740739</v>
      </c>
      <c r="O194" s="5">
        <f t="shared" si="12"/>
        <v>4.7175333333333326E-2</v>
      </c>
      <c r="P194" s="5">
        <f t="shared" si="13"/>
        <v>0</v>
      </c>
      <c r="Q194" s="5">
        <f t="shared" si="14"/>
        <v>44.495657333333362</v>
      </c>
    </row>
    <row r="195" spans="1:17">
      <c r="A195" s="2">
        <v>44844.000115740739</v>
      </c>
      <c r="B195" s="3" t="s">
        <v>12</v>
      </c>
      <c r="C195" s="4">
        <v>-2319.5200000000004</v>
      </c>
      <c r="D195" s="4">
        <v>0</v>
      </c>
      <c r="E195" s="4">
        <v>564.04</v>
      </c>
      <c r="F195" s="4">
        <v>-3475.98</v>
      </c>
      <c r="G195" s="4">
        <v>0</v>
      </c>
      <c r="H195" s="4">
        <v>-843.21</v>
      </c>
      <c r="I195" s="4">
        <v>-2157.6</v>
      </c>
      <c r="J195" s="4">
        <v>4175.2299999999996</v>
      </c>
      <c r="K195" s="4">
        <v>0</v>
      </c>
      <c r="L195" s="4">
        <v>-582</v>
      </c>
      <c r="M195" s="6" t="str">
        <f t="shared" si="10"/>
        <v>102022</v>
      </c>
      <c r="N195" s="6">
        <f t="shared" si="11"/>
        <v>44844.000115740739</v>
      </c>
      <c r="O195" s="5">
        <f t="shared" si="12"/>
        <v>-0.1546346666666667</v>
      </c>
      <c r="P195" s="5">
        <f t="shared" si="13"/>
        <v>-0.1546346666666667</v>
      </c>
      <c r="Q195" s="5">
        <f t="shared" si="14"/>
        <v>44.341022666666696</v>
      </c>
    </row>
    <row r="196" spans="1:17">
      <c r="A196" s="2">
        <v>44845.000115740739</v>
      </c>
      <c r="B196" s="3" t="s">
        <v>13</v>
      </c>
      <c r="C196" s="4">
        <v>-847.16999999999985</v>
      </c>
      <c r="D196" s="4">
        <v>7437.58</v>
      </c>
      <c r="E196" s="4">
        <v>145.79</v>
      </c>
      <c r="F196" s="4">
        <v>-5439.45</v>
      </c>
      <c r="G196" s="4">
        <v>677.44</v>
      </c>
      <c r="H196" s="4">
        <v>322.93</v>
      </c>
      <c r="I196" s="4">
        <v>-2459.1799999999998</v>
      </c>
      <c r="J196" s="4">
        <v>-2169.39</v>
      </c>
      <c r="K196" s="4">
        <v>1105.1099999999999</v>
      </c>
      <c r="L196" s="4">
        <v>-468</v>
      </c>
      <c r="M196" s="6" t="str">
        <f t="shared" si="10"/>
        <v>102022</v>
      </c>
      <c r="N196" s="6">
        <f t="shared" si="11"/>
        <v>44845.000115740739</v>
      </c>
      <c r="O196" s="5">
        <f t="shared" si="12"/>
        <v>-5.6477999999999987E-2</v>
      </c>
      <c r="P196" s="5">
        <f t="shared" si="13"/>
        <v>-0.21111266666666667</v>
      </c>
      <c r="Q196" s="5">
        <f t="shared" si="14"/>
        <v>44.284544666666697</v>
      </c>
    </row>
    <row r="197" spans="1:17">
      <c r="A197" s="2">
        <v>44846.000115740739</v>
      </c>
      <c r="B197" s="3" t="s">
        <v>14</v>
      </c>
      <c r="C197" s="4">
        <v>-3784.42</v>
      </c>
      <c r="D197" s="4">
        <v>-28.95</v>
      </c>
      <c r="E197" s="4">
        <v>3808.18</v>
      </c>
      <c r="F197" s="4">
        <v>-5522.75</v>
      </c>
      <c r="G197" s="4">
        <v>1350.01</v>
      </c>
      <c r="H197" s="4">
        <v>211.13</v>
      </c>
      <c r="I197" s="4">
        <v>50.75</v>
      </c>
      <c r="J197" s="4">
        <v>-4300.38</v>
      </c>
      <c r="K197" s="4">
        <v>1841.59</v>
      </c>
      <c r="L197" s="4">
        <v>-1194</v>
      </c>
      <c r="M197" s="6" t="str">
        <f t="shared" si="10"/>
        <v>102022</v>
      </c>
      <c r="N197" s="6">
        <f t="shared" si="11"/>
        <v>44846.000115740739</v>
      </c>
      <c r="O197" s="5">
        <f t="shared" si="12"/>
        <v>-0.25229466666666667</v>
      </c>
      <c r="P197" s="5">
        <f t="shared" si="13"/>
        <v>-0.46340733333333334</v>
      </c>
      <c r="Q197" s="5">
        <f t="shared" si="14"/>
        <v>44.032250000000033</v>
      </c>
    </row>
    <row r="198" spans="1:17">
      <c r="A198" s="2">
        <v>44847.000115740739</v>
      </c>
      <c r="B198" s="3" t="s">
        <v>15</v>
      </c>
      <c r="C198" s="4">
        <v>12958.74</v>
      </c>
      <c r="D198" s="4">
        <v>-1121.3</v>
      </c>
      <c r="E198" s="4">
        <v>5004.46</v>
      </c>
      <c r="F198" s="4">
        <v>8070.31</v>
      </c>
      <c r="G198" s="4">
        <v>3761.57</v>
      </c>
      <c r="H198" s="4">
        <v>1374.46</v>
      </c>
      <c r="I198" s="4">
        <v>-983.03</v>
      </c>
      <c r="J198" s="4">
        <v>2302.62</v>
      </c>
      <c r="K198" s="4">
        <v>-3284.35</v>
      </c>
      <c r="L198" s="4">
        <v>-2166</v>
      </c>
      <c r="M198" s="6" t="str">
        <f t="shared" ref="M198:M261" si="15">MONTH(N198)&amp;YEAR(N198)</f>
        <v>102022</v>
      </c>
      <c r="N198" s="6">
        <f t="shared" ref="N198:N261" si="16">+A198</f>
        <v>44847.000115740739</v>
      </c>
      <c r="O198" s="5">
        <f t="shared" ref="O198:O261" si="17">+C198/$M$1*100</f>
        <v>0.86391600000000002</v>
      </c>
      <c r="P198" s="5">
        <f t="shared" ref="P198:P261" si="18">+MIN(O198+P197,0)</f>
        <v>0</v>
      </c>
      <c r="Q198" s="5">
        <f t="shared" si="14"/>
        <v>44.896166000000036</v>
      </c>
    </row>
    <row r="199" spans="1:17">
      <c r="A199" s="2">
        <v>44848.000115740739</v>
      </c>
      <c r="B199" s="3" t="s">
        <v>16</v>
      </c>
      <c r="C199" s="4">
        <v>-8131.86</v>
      </c>
      <c r="D199" s="4">
        <v>0</v>
      </c>
      <c r="E199" s="4">
        <v>-253.19</v>
      </c>
      <c r="F199" s="4">
        <v>-1910.01</v>
      </c>
      <c r="G199" s="4">
        <v>538.62</v>
      </c>
      <c r="H199" s="4">
        <v>0</v>
      </c>
      <c r="I199" s="4">
        <v>-1671.05</v>
      </c>
      <c r="J199" s="4">
        <v>-4561.1899999999996</v>
      </c>
      <c r="K199" s="4">
        <v>630.96</v>
      </c>
      <c r="L199" s="4">
        <v>-906</v>
      </c>
      <c r="M199" s="6" t="str">
        <f t="shared" si="15"/>
        <v>102022</v>
      </c>
      <c r="N199" s="6">
        <f t="shared" si="16"/>
        <v>44848.000115740739</v>
      </c>
      <c r="O199" s="5">
        <f t="shared" si="17"/>
        <v>-0.54212399999999994</v>
      </c>
      <c r="P199" s="5">
        <f t="shared" si="18"/>
        <v>-0.54212399999999994</v>
      </c>
      <c r="Q199" s="5">
        <f t="shared" ref="Q199:Q262" si="19">+Q198+O199</f>
        <v>44.354042000000035</v>
      </c>
    </row>
    <row r="200" spans="1:17">
      <c r="A200" s="2">
        <v>44851.000115740739</v>
      </c>
      <c r="B200" s="3" t="s">
        <v>12</v>
      </c>
      <c r="C200" s="4">
        <v>2337.3399999999997</v>
      </c>
      <c r="D200" s="4">
        <v>0</v>
      </c>
      <c r="E200" s="4">
        <v>-1092.97</v>
      </c>
      <c r="F200" s="4">
        <v>4714.82</v>
      </c>
      <c r="G200" s="4">
        <v>0</v>
      </c>
      <c r="H200" s="4">
        <v>-1228.06</v>
      </c>
      <c r="I200" s="4">
        <v>-4611.33</v>
      </c>
      <c r="J200" s="4">
        <v>4818.88</v>
      </c>
      <c r="K200" s="4">
        <v>0</v>
      </c>
      <c r="L200" s="4">
        <v>-264</v>
      </c>
      <c r="M200" s="6" t="str">
        <f t="shared" si="15"/>
        <v>102022</v>
      </c>
      <c r="N200" s="6">
        <f t="shared" si="16"/>
        <v>44851.000115740739</v>
      </c>
      <c r="O200" s="5">
        <f t="shared" si="17"/>
        <v>0.15582266666666666</v>
      </c>
      <c r="P200" s="5">
        <f t="shared" si="18"/>
        <v>-0.38630133333333327</v>
      </c>
      <c r="Q200" s="5">
        <f t="shared" si="19"/>
        <v>44.509864666666701</v>
      </c>
    </row>
    <row r="201" spans="1:17">
      <c r="A201" s="2">
        <v>44852.000115740739</v>
      </c>
      <c r="B201" s="3" t="s">
        <v>13</v>
      </c>
      <c r="C201" s="4">
        <v>-3836.24</v>
      </c>
      <c r="D201" s="4">
        <v>-4186.5</v>
      </c>
      <c r="E201" s="4">
        <v>-1701.27</v>
      </c>
      <c r="F201" s="4">
        <v>2198.9499999999998</v>
      </c>
      <c r="G201" s="4">
        <v>-496.11</v>
      </c>
      <c r="H201" s="4">
        <v>-1030.6199999999999</v>
      </c>
      <c r="I201" s="4">
        <v>1917.89</v>
      </c>
      <c r="J201" s="4">
        <v>1603.18</v>
      </c>
      <c r="K201" s="4">
        <v>-1523.76</v>
      </c>
      <c r="L201" s="4">
        <v>-618</v>
      </c>
      <c r="M201" s="6" t="str">
        <f t="shared" si="15"/>
        <v>102022</v>
      </c>
      <c r="N201" s="6">
        <f t="shared" si="16"/>
        <v>44852.000115740739</v>
      </c>
      <c r="O201" s="5">
        <f t="shared" si="17"/>
        <v>-0.25574933333333333</v>
      </c>
      <c r="P201" s="5">
        <f t="shared" si="18"/>
        <v>-0.64205066666666655</v>
      </c>
      <c r="Q201" s="5">
        <f t="shared" si="19"/>
        <v>44.254115333333367</v>
      </c>
    </row>
    <row r="202" spans="1:17">
      <c r="A202" s="2">
        <v>44853.000115740739</v>
      </c>
      <c r="B202" s="3" t="s">
        <v>14</v>
      </c>
      <c r="C202" s="4">
        <v>-2099.44</v>
      </c>
      <c r="D202" s="4">
        <v>-1314.54</v>
      </c>
      <c r="E202" s="4">
        <v>646.34</v>
      </c>
      <c r="F202" s="4">
        <v>1981.34</v>
      </c>
      <c r="G202" s="4">
        <v>-1393.57</v>
      </c>
      <c r="H202" s="4">
        <v>-571.14</v>
      </c>
      <c r="I202" s="4">
        <v>-25.46</v>
      </c>
      <c r="J202" s="4">
        <v>2348.44</v>
      </c>
      <c r="K202" s="4">
        <v>-3260.85</v>
      </c>
      <c r="L202" s="4">
        <v>-510</v>
      </c>
      <c r="M202" s="6" t="str">
        <f t="shared" si="15"/>
        <v>102022</v>
      </c>
      <c r="N202" s="6">
        <f t="shared" si="16"/>
        <v>44853.000115740739</v>
      </c>
      <c r="O202" s="5">
        <f t="shared" si="17"/>
        <v>-0.13996266666666668</v>
      </c>
      <c r="P202" s="5">
        <f t="shared" si="18"/>
        <v>-0.78201333333333323</v>
      </c>
      <c r="Q202" s="5">
        <f t="shared" si="19"/>
        <v>44.114152666666698</v>
      </c>
    </row>
    <row r="203" spans="1:17">
      <c r="A203" s="2">
        <v>44854.000115740739</v>
      </c>
      <c r="B203" s="3" t="s">
        <v>15</v>
      </c>
      <c r="C203" s="4">
        <v>-19272.680000000004</v>
      </c>
      <c r="D203" s="4">
        <v>-2416.5500000000002</v>
      </c>
      <c r="E203" s="4">
        <v>-5895.33</v>
      </c>
      <c r="F203" s="4">
        <v>-4782.42</v>
      </c>
      <c r="G203" s="4">
        <v>-6123.64</v>
      </c>
      <c r="H203" s="4">
        <v>4659.53</v>
      </c>
      <c r="I203" s="4">
        <v>-5455.96</v>
      </c>
      <c r="J203" s="4">
        <v>-1777.09</v>
      </c>
      <c r="K203" s="4">
        <v>4756.78</v>
      </c>
      <c r="L203" s="4">
        <v>-2238</v>
      </c>
      <c r="M203" s="6" t="str">
        <f t="shared" si="15"/>
        <v>102022</v>
      </c>
      <c r="N203" s="6">
        <f t="shared" si="16"/>
        <v>44854.000115740739</v>
      </c>
      <c r="O203" s="5">
        <f t="shared" si="17"/>
        <v>-1.2848453333333336</v>
      </c>
      <c r="P203" s="5">
        <f t="shared" si="18"/>
        <v>-2.0668586666666666</v>
      </c>
      <c r="Q203" s="5">
        <f t="shared" si="19"/>
        <v>42.829307333333361</v>
      </c>
    </row>
    <row r="204" spans="1:17">
      <c r="A204" s="2">
        <v>44855.000115740739</v>
      </c>
      <c r="B204" s="3" t="s">
        <v>16</v>
      </c>
      <c r="C204" s="4">
        <v>-855.13000000000011</v>
      </c>
      <c r="D204" s="4">
        <v>0</v>
      </c>
      <c r="E204" s="4">
        <v>-841.82</v>
      </c>
      <c r="F204" s="4">
        <v>400.98</v>
      </c>
      <c r="G204" s="4">
        <v>544.03</v>
      </c>
      <c r="H204" s="4">
        <v>0</v>
      </c>
      <c r="I204" s="4">
        <v>-3321.03</v>
      </c>
      <c r="J204" s="4">
        <v>1937.68</v>
      </c>
      <c r="K204" s="4">
        <v>833.03</v>
      </c>
      <c r="L204" s="4">
        <v>-408</v>
      </c>
      <c r="M204" s="6" t="str">
        <f t="shared" si="15"/>
        <v>102022</v>
      </c>
      <c r="N204" s="6">
        <f t="shared" si="16"/>
        <v>44855.000115740739</v>
      </c>
      <c r="O204" s="5">
        <f t="shared" si="17"/>
        <v>-5.700866666666668E-2</v>
      </c>
      <c r="P204" s="5">
        <f t="shared" si="18"/>
        <v>-2.1238673333333331</v>
      </c>
      <c r="Q204" s="5">
        <f t="shared" si="19"/>
        <v>42.772298666666693</v>
      </c>
    </row>
    <row r="205" spans="1:17">
      <c r="A205" s="2">
        <v>44859.000115740739</v>
      </c>
      <c r="B205" s="3" t="s">
        <v>13</v>
      </c>
      <c r="C205" s="4">
        <v>1760.3999999999996</v>
      </c>
      <c r="D205" s="4">
        <v>5118.8999999999996</v>
      </c>
      <c r="E205" s="4">
        <v>1305.3</v>
      </c>
      <c r="F205" s="4">
        <v>-5059.2</v>
      </c>
      <c r="G205" s="4">
        <v>368.31</v>
      </c>
      <c r="H205" s="4">
        <v>1736.59</v>
      </c>
      <c r="I205" s="4">
        <v>829.02</v>
      </c>
      <c r="J205" s="4">
        <v>-671.05</v>
      </c>
      <c r="K205" s="4">
        <v>-811.47</v>
      </c>
      <c r="L205" s="4">
        <v>-1056</v>
      </c>
      <c r="M205" s="6" t="str">
        <f t="shared" si="15"/>
        <v>102022</v>
      </c>
      <c r="N205" s="6">
        <f t="shared" si="16"/>
        <v>44859.000115740739</v>
      </c>
      <c r="O205" s="5">
        <f t="shared" si="17"/>
        <v>0.11735999999999996</v>
      </c>
      <c r="P205" s="5">
        <f t="shared" si="18"/>
        <v>-2.006507333333333</v>
      </c>
      <c r="Q205" s="5">
        <f t="shared" si="19"/>
        <v>42.889658666666691</v>
      </c>
    </row>
    <row r="206" spans="1:17">
      <c r="A206" s="2">
        <v>44861.000115740739</v>
      </c>
      <c r="B206" s="3" t="s">
        <v>15</v>
      </c>
      <c r="C206" s="4">
        <v>5771.2699999999968</v>
      </c>
      <c r="D206" s="4">
        <v>4769.28</v>
      </c>
      <c r="E206" s="4">
        <v>3133.28</v>
      </c>
      <c r="F206" s="4">
        <v>4821.2</v>
      </c>
      <c r="G206" s="4">
        <v>-654.45000000000005</v>
      </c>
      <c r="H206" s="4">
        <v>-2911.29</v>
      </c>
      <c r="I206" s="4">
        <v>643.48</v>
      </c>
      <c r="J206" s="4">
        <v>1271.3599999999999</v>
      </c>
      <c r="K206" s="4">
        <v>-3195.59</v>
      </c>
      <c r="L206" s="4">
        <v>-2106</v>
      </c>
      <c r="M206" s="6" t="str">
        <f t="shared" si="15"/>
        <v>102022</v>
      </c>
      <c r="N206" s="6">
        <f t="shared" si="16"/>
        <v>44861.000115740739</v>
      </c>
      <c r="O206" s="5">
        <f t="shared" si="17"/>
        <v>0.38475133333333311</v>
      </c>
      <c r="P206" s="5">
        <f t="shared" si="18"/>
        <v>-1.621756</v>
      </c>
      <c r="Q206" s="5">
        <f t="shared" si="19"/>
        <v>43.274410000000024</v>
      </c>
    </row>
    <row r="207" spans="1:17">
      <c r="A207" s="2">
        <v>44862.000115740739</v>
      </c>
      <c r="B207" s="3" t="s">
        <v>16</v>
      </c>
      <c r="C207" s="4">
        <v>9012.8500000000022</v>
      </c>
      <c r="D207" s="4">
        <v>0</v>
      </c>
      <c r="E207" s="4">
        <v>-85.59</v>
      </c>
      <c r="F207" s="4">
        <v>5137.76</v>
      </c>
      <c r="G207" s="4">
        <v>640.29</v>
      </c>
      <c r="H207" s="4">
        <v>0</v>
      </c>
      <c r="I207" s="4">
        <v>134.80000000000001</v>
      </c>
      <c r="J207" s="4">
        <v>3197.8</v>
      </c>
      <c r="K207" s="4">
        <v>563.79</v>
      </c>
      <c r="L207" s="4">
        <v>-576</v>
      </c>
      <c r="M207" s="6" t="str">
        <f t="shared" si="15"/>
        <v>102022</v>
      </c>
      <c r="N207" s="6">
        <f t="shared" si="16"/>
        <v>44862.000115740739</v>
      </c>
      <c r="O207" s="5">
        <f t="shared" si="17"/>
        <v>0.60085666666666682</v>
      </c>
      <c r="P207" s="5">
        <f t="shared" si="18"/>
        <v>-1.0208993333333332</v>
      </c>
      <c r="Q207" s="5">
        <f t="shared" si="19"/>
        <v>43.87526666666669</v>
      </c>
    </row>
    <row r="208" spans="1:17">
      <c r="A208" s="2">
        <v>44865.000115740739</v>
      </c>
      <c r="B208" s="3" t="s">
        <v>12</v>
      </c>
      <c r="C208" s="4">
        <v>-581.93000000000029</v>
      </c>
      <c r="D208" s="4">
        <v>0</v>
      </c>
      <c r="E208" s="4">
        <v>-1007.13</v>
      </c>
      <c r="F208" s="4">
        <v>-1892.19</v>
      </c>
      <c r="G208" s="4">
        <v>0</v>
      </c>
      <c r="H208" s="4">
        <v>-408.86</v>
      </c>
      <c r="I208" s="4">
        <v>1201.06</v>
      </c>
      <c r="J208" s="4">
        <v>2017.19</v>
      </c>
      <c r="K208" s="4">
        <v>0</v>
      </c>
      <c r="L208" s="4">
        <v>-492</v>
      </c>
      <c r="M208" s="6" t="str">
        <f t="shared" si="15"/>
        <v>102022</v>
      </c>
      <c r="N208" s="6">
        <f t="shared" si="16"/>
        <v>44865.000115740739</v>
      </c>
      <c r="O208" s="5">
        <f t="shared" si="17"/>
        <v>-3.8795333333333348E-2</v>
      </c>
      <c r="P208" s="5">
        <f t="shared" si="18"/>
        <v>-1.0596946666666665</v>
      </c>
      <c r="Q208" s="5">
        <f t="shared" si="19"/>
        <v>43.836471333333357</v>
      </c>
    </row>
    <row r="209" spans="1:17">
      <c r="A209" s="2">
        <v>44866.000115740739</v>
      </c>
      <c r="B209" s="3" t="s">
        <v>13</v>
      </c>
      <c r="C209" s="4">
        <v>-6222.3</v>
      </c>
      <c r="D209" s="4">
        <v>-5030.2</v>
      </c>
      <c r="E209" s="4">
        <v>3006.71</v>
      </c>
      <c r="F209" s="4">
        <v>248.49</v>
      </c>
      <c r="G209" s="4">
        <v>-1646.45</v>
      </c>
      <c r="H209" s="4">
        <v>658.89</v>
      </c>
      <c r="I209" s="4">
        <v>1284.22</v>
      </c>
      <c r="J209" s="4">
        <v>-1141.92</v>
      </c>
      <c r="K209" s="4">
        <v>-3248.04</v>
      </c>
      <c r="L209" s="4">
        <v>-354</v>
      </c>
      <c r="M209" s="6" t="str">
        <f t="shared" si="15"/>
        <v>112022</v>
      </c>
      <c r="N209" s="6">
        <f t="shared" si="16"/>
        <v>44866.000115740739</v>
      </c>
      <c r="O209" s="5">
        <f t="shared" si="17"/>
        <v>-0.41482000000000002</v>
      </c>
      <c r="P209" s="5">
        <f t="shared" si="18"/>
        <v>-1.4745146666666664</v>
      </c>
      <c r="Q209" s="5">
        <f t="shared" si="19"/>
        <v>43.421651333333358</v>
      </c>
    </row>
    <row r="210" spans="1:17">
      <c r="A210" s="2">
        <v>44867.000115740739</v>
      </c>
      <c r="B210" s="3" t="s">
        <v>14</v>
      </c>
      <c r="C210" s="4">
        <v>-9580.0299999999988</v>
      </c>
      <c r="D210" s="4">
        <v>-2946.93</v>
      </c>
      <c r="E210" s="4">
        <v>1496.64</v>
      </c>
      <c r="F210" s="4">
        <v>-5719.21</v>
      </c>
      <c r="G210" s="4">
        <v>269.88</v>
      </c>
      <c r="H210" s="4">
        <v>-206.53</v>
      </c>
      <c r="I210" s="4">
        <v>1965.31</v>
      </c>
      <c r="J210" s="4">
        <v>-4284.1400000000003</v>
      </c>
      <c r="K210" s="4">
        <v>48.95</v>
      </c>
      <c r="L210" s="4">
        <v>-204</v>
      </c>
      <c r="M210" s="6" t="str">
        <f t="shared" si="15"/>
        <v>112022</v>
      </c>
      <c r="N210" s="6">
        <f t="shared" si="16"/>
        <v>44867.000115740739</v>
      </c>
      <c r="O210" s="5">
        <f t="shared" si="17"/>
        <v>-0.63866866666666666</v>
      </c>
      <c r="P210" s="5">
        <f t="shared" si="18"/>
        <v>-2.1131833333333332</v>
      </c>
      <c r="Q210" s="5">
        <f t="shared" si="19"/>
        <v>42.78298266666669</v>
      </c>
    </row>
    <row r="211" spans="1:17">
      <c r="A211" s="2">
        <v>44868.000115740739</v>
      </c>
      <c r="B211" s="3" t="s">
        <v>15</v>
      </c>
      <c r="C211" s="4">
        <v>19777.069999999996</v>
      </c>
      <c r="D211" s="4">
        <v>8306.9</v>
      </c>
      <c r="E211" s="4">
        <v>6558.8</v>
      </c>
      <c r="F211" s="4">
        <v>8510.08</v>
      </c>
      <c r="G211" s="4">
        <v>786.78</v>
      </c>
      <c r="H211" s="4">
        <v>-3189.36</v>
      </c>
      <c r="I211" s="4">
        <v>1618.35</v>
      </c>
      <c r="J211" s="4">
        <v>2523.77</v>
      </c>
      <c r="K211" s="4">
        <v>-3274.25</v>
      </c>
      <c r="L211" s="4">
        <v>-2064</v>
      </c>
      <c r="M211" s="6" t="str">
        <f t="shared" si="15"/>
        <v>112022</v>
      </c>
      <c r="N211" s="6">
        <f t="shared" si="16"/>
        <v>44868.000115740739</v>
      </c>
      <c r="O211" s="5">
        <f t="shared" si="17"/>
        <v>1.3184713333333331</v>
      </c>
      <c r="P211" s="5">
        <f t="shared" si="18"/>
        <v>-0.79471200000000009</v>
      </c>
      <c r="Q211" s="5">
        <f t="shared" si="19"/>
        <v>44.101454000000025</v>
      </c>
    </row>
    <row r="212" spans="1:17">
      <c r="A212" s="2">
        <v>44869.000115740739</v>
      </c>
      <c r="B212" s="3" t="s">
        <v>16</v>
      </c>
      <c r="C212" s="4">
        <v>9957.7099999999991</v>
      </c>
      <c r="D212" s="4">
        <v>0</v>
      </c>
      <c r="E212" s="4">
        <v>1576.56</v>
      </c>
      <c r="F212" s="4">
        <v>4591.75</v>
      </c>
      <c r="G212" s="4">
        <v>625.15</v>
      </c>
      <c r="H212" s="4">
        <v>0</v>
      </c>
      <c r="I212" s="4">
        <v>1036.51</v>
      </c>
      <c r="J212" s="4">
        <v>1971.04</v>
      </c>
      <c r="K212" s="4">
        <v>762.7</v>
      </c>
      <c r="L212" s="4">
        <v>-606</v>
      </c>
      <c r="M212" s="6" t="str">
        <f t="shared" si="15"/>
        <v>112022</v>
      </c>
      <c r="N212" s="6">
        <f t="shared" si="16"/>
        <v>44869.000115740739</v>
      </c>
      <c r="O212" s="5">
        <f t="shared" si="17"/>
        <v>0.66384733333333334</v>
      </c>
      <c r="P212" s="5">
        <f t="shared" si="18"/>
        <v>-0.13086466666666674</v>
      </c>
      <c r="Q212" s="5">
        <f t="shared" si="19"/>
        <v>44.765301333333362</v>
      </c>
    </row>
    <row r="213" spans="1:17">
      <c r="A213" s="2">
        <v>44872.000115740739</v>
      </c>
      <c r="B213" s="3" t="s">
        <v>12</v>
      </c>
      <c r="C213" s="4">
        <v>8682.92</v>
      </c>
      <c r="D213" s="4">
        <v>0</v>
      </c>
      <c r="E213" s="4">
        <v>2657.67</v>
      </c>
      <c r="F213" s="4">
        <v>3931.78</v>
      </c>
      <c r="G213" s="4">
        <v>0</v>
      </c>
      <c r="H213" s="4">
        <v>1500.23</v>
      </c>
      <c r="I213" s="4">
        <v>-445.91</v>
      </c>
      <c r="J213" s="4">
        <v>1807.15</v>
      </c>
      <c r="K213" s="4">
        <v>0</v>
      </c>
      <c r="L213" s="4">
        <v>-768</v>
      </c>
      <c r="M213" s="6" t="str">
        <f t="shared" si="15"/>
        <v>112022</v>
      </c>
      <c r="N213" s="6">
        <f t="shared" si="16"/>
        <v>44872.000115740739</v>
      </c>
      <c r="O213" s="5">
        <f t="shared" si="17"/>
        <v>0.57886133333333334</v>
      </c>
      <c r="P213" s="5">
        <f t="shared" si="18"/>
        <v>0</v>
      </c>
      <c r="Q213" s="5">
        <f t="shared" si="19"/>
        <v>45.344162666666698</v>
      </c>
    </row>
    <row r="214" spans="1:17">
      <c r="A214" s="2">
        <v>44874.000115740739</v>
      </c>
      <c r="B214" s="3" t="s">
        <v>14</v>
      </c>
      <c r="C214" s="4">
        <v>-8062.15</v>
      </c>
      <c r="D214" s="4">
        <v>3686.49</v>
      </c>
      <c r="E214" s="4">
        <v>1439.77</v>
      </c>
      <c r="F214" s="4">
        <v>-6157.16</v>
      </c>
      <c r="G214" s="4">
        <v>723.39</v>
      </c>
      <c r="H214" s="4">
        <v>-643</v>
      </c>
      <c r="I214" s="4">
        <v>-26.03</v>
      </c>
      <c r="J214" s="4">
        <v>-2867.19</v>
      </c>
      <c r="K214" s="4">
        <v>-3294.42</v>
      </c>
      <c r="L214" s="4">
        <v>-924</v>
      </c>
      <c r="M214" s="6" t="str">
        <f t="shared" si="15"/>
        <v>112022</v>
      </c>
      <c r="N214" s="6">
        <f t="shared" si="16"/>
        <v>44874.000115740739</v>
      </c>
      <c r="O214" s="5">
        <f t="shared" si="17"/>
        <v>-0.53747666666666671</v>
      </c>
      <c r="P214" s="5">
        <f t="shared" si="18"/>
        <v>-0.53747666666666671</v>
      </c>
      <c r="Q214" s="5">
        <f t="shared" si="19"/>
        <v>44.806686000000028</v>
      </c>
    </row>
    <row r="215" spans="1:17">
      <c r="A215" s="2">
        <v>44875.000115740739</v>
      </c>
      <c r="B215" s="3" t="s">
        <v>15</v>
      </c>
      <c r="C215" s="4">
        <v>26390.43</v>
      </c>
      <c r="D215" s="4">
        <v>-72.319999999999993</v>
      </c>
      <c r="E215" s="4">
        <v>3404.64</v>
      </c>
      <c r="F215" s="4">
        <v>6381.45</v>
      </c>
      <c r="G215" s="4">
        <v>3236.72</v>
      </c>
      <c r="H215" s="4">
        <v>5342.62</v>
      </c>
      <c r="I215" s="4">
        <v>1847.38</v>
      </c>
      <c r="J215" s="4">
        <v>556.73</v>
      </c>
      <c r="K215" s="4">
        <v>7673.21</v>
      </c>
      <c r="L215" s="4">
        <v>-1980</v>
      </c>
      <c r="M215" s="6" t="str">
        <f t="shared" si="15"/>
        <v>112022</v>
      </c>
      <c r="N215" s="6">
        <f t="shared" si="16"/>
        <v>44875.000115740739</v>
      </c>
      <c r="O215" s="5">
        <f t="shared" si="17"/>
        <v>1.7593620000000001</v>
      </c>
      <c r="P215" s="5">
        <f t="shared" si="18"/>
        <v>0</v>
      </c>
      <c r="Q215" s="5">
        <f t="shared" si="19"/>
        <v>46.566048000000031</v>
      </c>
    </row>
    <row r="216" spans="1:17">
      <c r="A216" s="2">
        <v>44876.000115740739</v>
      </c>
      <c r="B216" s="3" t="s">
        <v>16</v>
      </c>
      <c r="C216" s="4">
        <v>-1922.8100000000004</v>
      </c>
      <c r="D216" s="4">
        <v>0</v>
      </c>
      <c r="E216" s="4">
        <v>-325.91000000000003</v>
      </c>
      <c r="F216" s="4">
        <v>-1640.22</v>
      </c>
      <c r="G216" s="4">
        <v>1099.82</v>
      </c>
      <c r="H216" s="4">
        <v>0</v>
      </c>
      <c r="I216" s="4">
        <v>146.07</v>
      </c>
      <c r="J216" s="4">
        <v>-1986.99</v>
      </c>
      <c r="K216" s="4">
        <v>1114.42</v>
      </c>
      <c r="L216" s="4">
        <v>-330</v>
      </c>
      <c r="M216" s="6" t="str">
        <f t="shared" si="15"/>
        <v>112022</v>
      </c>
      <c r="N216" s="6">
        <f t="shared" si="16"/>
        <v>44876.000115740739</v>
      </c>
      <c r="O216" s="5">
        <f t="shared" si="17"/>
        <v>-0.12818733333333335</v>
      </c>
      <c r="P216" s="5">
        <f t="shared" si="18"/>
        <v>-0.12818733333333335</v>
      </c>
      <c r="Q216" s="5">
        <f t="shared" si="19"/>
        <v>46.437860666666694</v>
      </c>
    </row>
    <row r="217" spans="1:17">
      <c r="A217" s="2">
        <v>44879.000115740739</v>
      </c>
      <c r="B217" s="3" t="s">
        <v>12</v>
      </c>
      <c r="C217" s="4">
        <v>2302.0699999999997</v>
      </c>
      <c r="D217" s="4">
        <v>0</v>
      </c>
      <c r="E217" s="4">
        <v>-83.85</v>
      </c>
      <c r="F217" s="4">
        <v>798.2</v>
      </c>
      <c r="G217" s="4">
        <v>0</v>
      </c>
      <c r="H217" s="4">
        <v>305.95999999999998</v>
      </c>
      <c r="I217" s="4">
        <v>-72.790000000000006</v>
      </c>
      <c r="J217" s="4">
        <v>1750.55</v>
      </c>
      <c r="K217" s="4">
        <v>0</v>
      </c>
      <c r="L217" s="4">
        <v>-396</v>
      </c>
      <c r="M217" s="6" t="str">
        <f t="shared" si="15"/>
        <v>112022</v>
      </c>
      <c r="N217" s="6">
        <f t="shared" si="16"/>
        <v>44879.000115740739</v>
      </c>
      <c r="O217" s="5">
        <f t="shared" si="17"/>
        <v>0.15347133333333332</v>
      </c>
      <c r="P217" s="5">
        <f t="shared" si="18"/>
        <v>0</v>
      </c>
      <c r="Q217" s="5">
        <f t="shared" si="19"/>
        <v>46.59133200000003</v>
      </c>
    </row>
    <row r="218" spans="1:17">
      <c r="A218" s="2">
        <v>44880.000115740739</v>
      </c>
      <c r="B218" s="3" t="s">
        <v>13</v>
      </c>
      <c r="C218" s="4">
        <v>4499.2999999999993</v>
      </c>
      <c r="D218" s="4">
        <v>2281.5100000000002</v>
      </c>
      <c r="E218" s="4">
        <v>2070.23</v>
      </c>
      <c r="F218" s="4">
        <v>-2280.6799999999998</v>
      </c>
      <c r="G218" s="4">
        <v>422.14</v>
      </c>
      <c r="H218" s="4">
        <v>-143.19</v>
      </c>
      <c r="I218" s="4">
        <v>1387.59</v>
      </c>
      <c r="J218" s="4">
        <v>706.3</v>
      </c>
      <c r="K218" s="4">
        <v>349.4</v>
      </c>
      <c r="L218" s="4">
        <v>-294</v>
      </c>
      <c r="M218" s="6" t="str">
        <f t="shared" si="15"/>
        <v>112022</v>
      </c>
      <c r="N218" s="6">
        <f t="shared" si="16"/>
        <v>44880.000115740739</v>
      </c>
      <c r="O218" s="5">
        <f t="shared" si="17"/>
        <v>0.29995333333333329</v>
      </c>
      <c r="P218" s="5">
        <f t="shared" si="18"/>
        <v>0</v>
      </c>
      <c r="Q218" s="5">
        <f t="shared" si="19"/>
        <v>46.891285333333364</v>
      </c>
    </row>
    <row r="219" spans="1:17">
      <c r="A219" s="2">
        <v>44881.000115740739</v>
      </c>
      <c r="B219" s="3" t="s">
        <v>14</v>
      </c>
      <c r="C219" s="4">
        <v>1851.6000000000004</v>
      </c>
      <c r="D219" s="4">
        <v>1458.74</v>
      </c>
      <c r="E219" s="4">
        <v>3006.35</v>
      </c>
      <c r="F219" s="4">
        <v>-5009.32</v>
      </c>
      <c r="G219" s="4">
        <v>114.41</v>
      </c>
      <c r="H219" s="4">
        <v>766.12</v>
      </c>
      <c r="I219" s="4">
        <v>2400.86</v>
      </c>
      <c r="J219" s="4">
        <v>-2057.2800000000002</v>
      </c>
      <c r="K219" s="4">
        <v>1621.72</v>
      </c>
      <c r="L219" s="4">
        <v>-450</v>
      </c>
      <c r="M219" s="6" t="str">
        <f t="shared" si="15"/>
        <v>112022</v>
      </c>
      <c r="N219" s="6">
        <f t="shared" si="16"/>
        <v>44881.000115740739</v>
      </c>
      <c r="O219" s="5">
        <f t="shared" si="17"/>
        <v>0.12344000000000004</v>
      </c>
      <c r="P219" s="5">
        <f t="shared" si="18"/>
        <v>0</v>
      </c>
      <c r="Q219" s="5">
        <f t="shared" si="19"/>
        <v>47.014725333333367</v>
      </c>
    </row>
    <row r="220" spans="1:17">
      <c r="A220" s="2">
        <v>44882.000115740739</v>
      </c>
      <c r="B220" s="3" t="s">
        <v>15</v>
      </c>
      <c r="C220" s="4">
        <v>-13962.240000000002</v>
      </c>
      <c r="D220" s="4">
        <v>-2056.25</v>
      </c>
      <c r="E220" s="4">
        <v>-1420.29</v>
      </c>
      <c r="F220" s="4">
        <v>-4728.91</v>
      </c>
      <c r="G220" s="4">
        <v>-3054.93</v>
      </c>
      <c r="H220" s="4">
        <v>231.89</v>
      </c>
      <c r="I220" s="4">
        <v>1009.62</v>
      </c>
      <c r="J220" s="4">
        <v>1236.81</v>
      </c>
      <c r="K220" s="4">
        <v>-3224.18</v>
      </c>
      <c r="L220" s="4">
        <v>-1956</v>
      </c>
      <c r="M220" s="6" t="str">
        <f t="shared" si="15"/>
        <v>112022</v>
      </c>
      <c r="N220" s="6">
        <f t="shared" si="16"/>
        <v>44882.000115740739</v>
      </c>
      <c r="O220" s="5">
        <f t="shared" si="17"/>
        <v>-0.93081600000000009</v>
      </c>
      <c r="P220" s="5">
        <f t="shared" si="18"/>
        <v>-0.93081600000000009</v>
      </c>
      <c r="Q220" s="5">
        <f t="shared" si="19"/>
        <v>46.083909333333366</v>
      </c>
    </row>
    <row r="221" spans="1:17">
      <c r="A221" s="2">
        <v>44883.000115740739</v>
      </c>
      <c r="B221" s="3" t="s">
        <v>16</v>
      </c>
      <c r="C221" s="4">
        <v>1402.85</v>
      </c>
      <c r="D221" s="4">
        <v>0</v>
      </c>
      <c r="E221" s="4">
        <v>-81.52</v>
      </c>
      <c r="F221" s="4">
        <v>1424.34</v>
      </c>
      <c r="G221" s="4">
        <v>482.93</v>
      </c>
      <c r="H221" s="4">
        <v>0</v>
      </c>
      <c r="I221" s="4">
        <v>-563.78</v>
      </c>
      <c r="J221" s="4">
        <v>-395.52</v>
      </c>
      <c r="K221" s="4">
        <v>860.4</v>
      </c>
      <c r="L221" s="4">
        <v>-324</v>
      </c>
      <c r="M221" s="6" t="str">
        <f t="shared" si="15"/>
        <v>112022</v>
      </c>
      <c r="N221" s="6">
        <f t="shared" si="16"/>
        <v>44883.000115740739</v>
      </c>
      <c r="O221" s="5">
        <f t="shared" si="17"/>
        <v>9.3523333333333333E-2</v>
      </c>
      <c r="P221" s="5">
        <f t="shared" si="18"/>
        <v>-0.8372926666666668</v>
      </c>
      <c r="Q221" s="5">
        <f t="shared" si="19"/>
        <v>46.177432666666697</v>
      </c>
    </row>
    <row r="222" spans="1:17">
      <c r="A222" s="2">
        <v>44886.000115740739</v>
      </c>
      <c r="B222" s="3" t="s">
        <v>12</v>
      </c>
      <c r="C222" s="4">
        <v>4459.26</v>
      </c>
      <c r="D222" s="4">
        <v>0</v>
      </c>
      <c r="E222" s="4">
        <v>626.67999999999995</v>
      </c>
      <c r="F222" s="4">
        <v>1919.48</v>
      </c>
      <c r="G222" s="4">
        <v>0</v>
      </c>
      <c r="H222" s="4">
        <v>-76.77</v>
      </c>
      <c r="I222" s="4">
        <v>757.87</v>
      </c>
      <c r="J222" s="4">
        <v>1268</v>
      </c>
      <c r="K222" s="4">
        <v>0</v>
      </c>
      <c r="L222" s="4">
        <v>-36</v>
      </c>
      <c r="M222" s="6" t="str">
        <f t="shared" si="15"/>
        <v>112022</v>
      </c>
      <c r="N222" s="6">
        <f t="shared" si="16"/>
        <v>44886.000115740739</v>
      </c>
      <c r="O222" s="5">
        <f t="shared" si="17"/>
        <v>0.29728399999999999</v>
      </c>
      <c r="P222" s="5">
        <f t="shared" si="18"/>
        <v>-0.5400086666666668</v>
      </c>
      <c r="Q222" s="5">
        <f t="shared" si="19"/>
        <v>46.474716666666694</v>
      </c>
    </row>
    <row r="223" spans="1:17">
      <c r="A223" s="2">
        <v>44887.000115740739</v>
      </c>
      <c r="B223" s="3" t="s">
        <v>13</v>
      </c>
      <c r="C223" s="4">
        <v>8794.7599999999984</v>
      </c>
      <c r="D223" s="4">
        <v>406.54</v>
      </c>
      <c r="E223" s="4">
        <v>1521.57</v>
      </c>
      <c r="F223" s="4">
        <v>2934.75</v>
      </c>
      <c r="G223" s="4">
        <v>709.99</v>
      </c>
      <c r="H223" s="4">
        <v>515.04</v>
      </c>
      <c r="I223" s="4">
        <v>1284.78</v>
      </c>
      <c r="J223" s="4">
        <v>1488.62</v>
      </c>
      <c r="K223" s="4">
        <v>479.47</v>
      </c>
      <c r="L223" s="4">
        <v>-546</v>
      </c>
      <c r="M223" s="6" t="str">
        <f t="shared" si="15"/>
        <v>112022</v>
      </c>
      <c r="N223" s="6">
        <f t="shared" si="16"/>
        <v>44887.000115740739</v>
      </c>
      <c r="O223" s="5">
        <f t="shared" si="17"/>
        <v>0.58631733333333325</v>
      </c>
      <c r="P223" s="5">
        <f t="shared" si="18"/>
        <v>0</v>
      </c>
      <c r="Q223" s="5">
        <f t="shared" si="19"/>
        <v>47.061034000000028</v>
      </c>
    </row>
    <row r="224" spans="1:17">
      <c r="A224" s="2">
        <v>44888.000115740739</v>
      </c>
      <c r="B224" s="3" t="s">
        <v>14</v>
      </c>
      <c r="C224" s="4">
        <v>-5064.6099999999997</v>
      </c>
      <c r="D224" s="4">
        <v>-2767.62</v>
      </c>
      <c r="E224" s="4">
        <v>-563.88</v>
      </c>
      <c r="F224" s="4">
        <v>1636.57</v>
      </c>
      <c r="G224" s="4">
        <v>-577.52</v>
      </c>
      <c r="H224" s="4">
        <v>-1938.38</v>
      </c>
      <c r="I224" s="4">
        <v>-97.8</v>
      </c>
      <c r="J224" s="4">
        <v>1374.34</v>
      </c>
      <c r="K224" s="4">
        <v>-1452.32</v>
      </c>
      <c r="L224" s="4">
        <v>-678</v>
      </c>
      <c r="M224" s="6" t="str">
        <f t="shared" si="15"/>
        <v>112022</v>
      </c>
      <c r="N224" s="6">
        <f t="shared" si="16"/>
        <v>44888.000115740739</v>
      </c>
      <c r="O224" s="5">
        <f t="shared" si="17"/>
        <v>-0.33764066666666664</v>
      </c>
      <c r="P224" s="5">
        <f t="shared" si="18"/>
        <v>-0.33764066666666664</v>
      </c>
      <c r="Q224" s="5">
        <f t="shared" si="19"/>
        <v>46.723393333333362</v>
      </c>
    </row>
    <row r="225" spans="1:17">
      <c r="A225" s="2">
        <v>44889.000115740739</v>
      </c>
      <c r="B225" s="3" t="s">
        <v>15</v>
      </c>
      <c r="C225" s="4">
        <v>1910.4799999999991</v>
      </c>
      <c r="D225" s="4">
        <v>1433.06</v>
      </c>
      <c r="E225" s="4">
        <v>-6986.75</v>
      </c>
      <c r="F225" s="4">
        <v>6085.78</v>
      </c>
      <c r="G225" s="4">
        <v>-69.209999999999994</v>
      </c>
      <c r="H225" s="4">
        <v>354.42</v>
      </c>
      <c r="I225" s="4">
        <v>-2668.12</v>
      </c>
      <c r="J225" s="4">
        <v>336.56</v>
      </c>
      <c r="K225" s="4">
        <v>5368.74</v>
      </c>
      <c r="L225" s="4">
        <v>-1944</v>
      </c>
      <c r="M225" s="6" t="str">
        <f t="shared" si="15"/>
        <v>112022</v>
      </c>
      <c r="N225" s="6">
        <f t="shared" si="16"/>
        <v>44889.000115740739</v>
      </c>
      <c r="O225" s="5">
        <f t="shared" si="17"/>
        <v>0.12736533333333327</v>
      </c>
      <c r="P225" s="5">
        <f t="shared" si="18"/>
        <v>-0.21027533333333337</v>
      </c>
      <c r="Q225" s="5">
        <f t="shared" si="19"/>
        <v>46.850758666666692</v>
      </c>
    </row>
    <row r="226" spans="1:17">
      <c r="A226" s="2">
        <v>44890.000115740739</v>
      </c>
      <c r="B226" s="3" t="s">
        <v>16</v>
      </c>
      <c r="C226" s="4">
        <v>2615.7200000000003</v>
      </c>
      <c r="D226" s="4">
        <v>0</v>
      </c>
      <c r="E226" s="4">
        <v>-106.57</v>
      </c>
      <c r="F226" s="4">
        <v>1928.76</v>
      </c>
      <c r="G226" s="4">
        <v>-627.22</v>
      </c>
      <c r="H226" s="4">
        <v>0</v>
      </c>
      <c r="I226" s="4">
        <v>459.03</v>
      </c>
      <c r="J226" s="4">
        <v>269.7</v>
      </c>
      <c r="K226" s="4">
        <v>1160.02</v>
      </c>
      <c r="L226" s="4">
        <v>-468</v>
      </c>
      <c r="M226" s="6" t="str">
        <f t="shared" si="15"/>
        <v>112022</v>
      </c>
      <c r="N226" s="6">
        <f t="shared" si="16"/>
        <v>44890.000115740739</v>
      </c>
      <c r="O226" s="5">
        <f t="shared" si="17"/>
        <v>0.17438133333333333</v>
      </c>
      <c r="P226" s="5">
        <f t="shared" si="18"/>
        <v>-3.5894000000000037E-2</v>
      </c>
      <c r="Q226" s="5">
        <f t="shared" si="19"/>
        <v>47.025140000000029</v>
      </c>
    </row>
    <row r="227" spans="1:17">
      <c r="A227" s="2">
        <v>44893.000115740739</v>
      </c>
      <c r="B227" s="3" t="s">
        <v>12</v>
      </c>
      <c r="C227" s="4">
        <v>960.80000000000018</v>
      </c>
      <c r="D227" s="4">
        <v>0</v>
      </c>
      <c r="E227" s="4">
        <v>-527.98</v>
      </c>
      <c r="F227" s="4">
        <v>1305.95</v>
      </c>
      <c r="G227" s="4">
        <v>0</v>
      </c>
      <c r="H227" s="4">
        <v>121.88</v>
      </c>
      <c r="I227" s="4">
        <v>-103.17</v>
      </c>
      <c r="J227" s="4">
        <v>248.12</v>
      </c>
      <c r="K227" s="4">
        <v>0</v>
      </c>
      <c r="L227" s="4">
        <v>-84</v>
      </c>
      <c r="M227" s="6" t="str">
        <f t="shared" si="15"/>
        <v>112022</v>
      </c>
      <c r="N227" s="6">
        <f t="shared" si="16"/>
        <v>44893.000115740739</v>
      </c>
      <c r="O227" s="5">
        <f t="shared" si="17"/>
        <v>6.4053333333333351E-2</v>
      </c>
      <c r="P227" s="5">
        <f t="shared" si="18"/>
        <v>0</v>
      </c>
      <c r="Q227" s="5">
        <f t="shared" si="19"/>
        <v>47.089193333333363</v>
      </c>
    </row>
    <row r="228" spans="1:17">
      <c r="A228" s="2">
        <v>44894.000115740739</v>
      </c>
      <c r="B228" s="3" t="s">
        <v>13</v>
      </c>
      <c r="C228" s="4">
        <v>2675.9300000000003</v>
      </c>
      <c r="D228" s="4">
        <v>443.78</v>
      </c>
      <c r="E228" s="4">
        <v>1086.8399999999999</v>
      </c>
      <c r="F228" s="4">
        <v>2682.4</v>
      </c>
      <c r="G228" s="4">
        <v>382.99</v>
      </c>
      <c r="H228" s="4">
        <v>-696.9</v>
      </c>
      <c r="I228" s="4">
        <v>-2142.87</v>
      </c>
      <c r="J228" s="4">
        <v>1371.75</v>
      </c>
      <c r="K228" s="4">
        <v>111.94</v>
      </c>
      <c r="L228" s="4">
        <v>-564</v>
      </c>
      <c r="M228" s="6" t="str">
        <f t="shared" si="15"/>
        <v>112022</v>
      </c>
      <c r="N228" s="6">
        <f t="shared" si="16"/>
        <v>44894.000115740739</v>
      </c>
      <c r="O228" s="5">
        <f t="shared" si="17"/>
        <v>0.17839533333333335</v>
      </c>
      <c r="P228" s="5">
        <f t="shared" si="18"/>
        <v>0</v>
      </c>
      <c r="Q228" s="5">
        <f t="shared" si="19"/>
        <v>47.267588666666697</v>
      </c>
    </row>
    <row r="229" spans="1:17">
      <c r="A229" s="2">
        <v>44895.000115740739</v>
      </c>
      <c r="B229" s="3" t="s">
        <v>14</v>
      </c>
      <c r="C229" s="4">
        <v>12918.130000000001</v>
      </c>
      <c r="D229" s="4">
        <v>912.96</v>
      </c>
      <c r="E229" s="4">
        <v>4360.42</v>
      </c>
      <c r="F229" s="4">
        <v>2381.08</v>
      </c>
      <c r="G229" s="4">
        <v>1947.1</v>
      </c>
      <c r="H229" s="4">
        <v>1887.27</v>
      </c>
      <c r="I229" s="4">
        <v>-1196.54</v>
      </c>
      <c r="J229" s="4">
        <v>804.59</v>
      </c>
      <c r="K229" s="4">
        <v>2631.25</v>
      </c>
      <c r="L229" s="4">
        <v>-810</v>
      </c>
      <c r="M229" s="6" t="str">
        <f t="shared" si="15"/>
        <v>112022</v>
      </c>
      <c r="N229" s="6">
        <f t="shared" si="16"/>
        <v>44895.000115740739</v>
      </c>
      <c r="O229" s="5">
        <f t="shared" si="17"/>
        <v>0.86120866666666673</v>
      </c>
      <c r="P229" s="5">
        <f t="shared" si="18"/>
        <v>0</v>
      </c>
      <c r="Q229" s="5">
        <f t="shared" si="19"/>
        <v>48.128797333333367</v>
      </c>
    </row>
    <row r="230" spans="1:17">
      <c r="A230" s="2">
        <v>44896.000115740739</v>
      </c>
      <c r="B230" s="3" t="s">
        <v>15</v>
      </c>
      <c r="C230" s="4">
        <v>13871.65</v>
      </c>
      <c r="D230" s="4">
        <v>-4812.99</v>
      </c>
      <c r="E230" s="4">
        <v>4082.77</v>
      </c>
      <c r="F230" s="4">
        <v>3042.21</v>
      </c>
      <c r="G230" s="4">
        <v>2580.6799999999998</v>
      </c>
      <c r="H230" s="4">
        <v>1693.95</v>
      </c>
      <c r="I230" s="4">
        <v>2169.79</v>
      </c>
      <c r="J230" s="4">
        <v>1349.48</v>
      </c>
      <c r="K230" s="4">
        <v>5715.76</v>
      </c>
      <c r="L230" s="4">
        <v>-1950</v>
      </c>
      <c r="M230" s="6" t="str">
        <f t="shared" si="15"/>
        <v>122022</v>
      </c>
      <c r="N230" s="6">
        <f t="shared" si="16"/>
        <v>44896.000115740739</v>
      </c>
      <c r="O230" s="5">
        <f t="shared" si="17"/>
        <v>0.92477666666666658</v>
      </c>
      <c r="P230" s="5">
        <f t="shared" si="18"/>
        <v>0</v>
      </c>
      <c r="Q230" s="5">
        <f t="shared" si="19"/>
        <v>49.053574000000033</v>
      </c>
    </row>
    <row r="231" spans="1:17">
      <c r="A231" s="2">
        <v>44897.000115740739</v>
      </c>
      <c r="B231" s="3" t="s">
        <v>16</v>
      </c>
      <c r="C231" s="4">
        <v>-7631.3399999999992</v>
      </c>
      <c r="D231" s="4">
        <v>0</v>
      </c>
      <c r="E231" s="4">
        <v>-463.03</v>
      </c>
      <c r="F231" s="4">
        <v>-4543.05</v>
      </c>
      <c r="G231" s="4">
        <v>970.46</v>
      </c>
      <c r="H231" s="4">
        <v>0</v>
      </c>
      <c r="I231" s="4">
        <v>-2103.83</v>
      </c>
      <c r="J231" s="4">
        <v>-2212.85</v>
      </c>
      <c r="K231" s="4">
        <v>1224.96</v>
      </c>
      <c r="L231" s="4">
        <v>-504</v>
      </c>
      <c r="M231" s="6" t="str">
        <f t="shared" si="15"/>
        <v>122022</v>
      </c>
      <c r="N231" s="6">
        <f t="shared" si="16"/>
        <v>44897.000115740739</v>
      </c>
      <c r="O231" s="5">
        <f t="shared" si="17"/>
        <v>-0.50875599999999999</v>
      </c>
      <c r="P231" s="5">
        <f t="shared" si="18"/>
        <v>-0.50875599999999999</v>
      </c>
      <c r="Q231" s="5">
        <f t="shared" si="19"/>
        <v>48.544818000000035</v>
      </c>
    </row>
    <row r="232" spans="1:17">
      <c r="A232" s="2">
        <v>44900.000115740739</v>
      </c>
      <c r="B232" s="3" t="s">
        <v>12</v>
      </c>
      <c r="C232" s="4">
        <v>-587.5200000000001</v>
      </c>
      <c r="D232" s="4">
        <v>0</v>
      </c>
      <c r="E232" s="4">
        <v>422.07</v>
      </c>
      <c r="F232" s="4">
        <v>-324.54000000000002</v>
      </c>
      <c r="G232" s="4">
        <v>0</v>
      </c>
      <c r="H232" s="4">
        <v>-183.66</v>
      </c>
      <c r="I232" s="4">
        <v>87.94</v>
      </c>
      <c r="J232" s="4">
        <v>-739.33</v>
      </c>
      <c r="K232" s="4">
        <v>0</v>
      </c>
      <c r="L232" s="4">
        <v>150</v>
      </c>
      <c r="M232" s="6" t="str">
        <f t="shared" si="15"/>
        <v>122022</v>
      </c>
      <c r="N232" s="6">
        <f t="shared" si="16"/>
        <v>44900.000115740739</v>
      </c>
      <c r="O232" s="5">
        <f t="shared" si="17"/>
        <v>-3.9168000000000001E-2</v>
      </c>
      <c r="P232" s="5">
        <f t="shared" si="18"/>
        <v>-0.54792399999999997</v>
      </c>
      <c r="Q232" s="5">
        <f t="shared" si="19"/>
        <v>48.505650000000038</v>
      </c>
    </row>
    <row r="233" spans="1:17">
      <c r="A233" s="2">
        <v>44901.000115740739</v>
      </c>
      <c r="B233" s="3" t="s">
        <v>13</v>
      </c>
      <c r="C233" s="4">
        <v>-11322.21</v>
      </c>
      <c r="D233" s="4">
        <v>-236.55</v>
      </c>
      <c r="E233" s="4">
        <v>-3378.17</v>
      </c>
      <c r="F233" s="4">
        <v>-972.94</v>
      </c>
      <c r="G233" s="4">
        <v>-991.56</v>
      </c>
      <c r="H233" s="4">
        <v>33.17</v>
      </c>
      <c r="I233" s="4">
        <v>-1419.25</v>
      </c>
      <c r="J233" s="4">
        <v>-652.44000000000005</v>
      </c>
      <c r="K233" s="4">
        <v>-3260.47</v>
      </c>
      <c r="L233" s="4">
        <v>-444</v>
      </c>
      <c r="M233" s="6" t="str">
        <f t="shared" si="15"/>
        <v>122022</v>
      </c>
      <c r="N233" s="6">
        <f t="shared" si="16"/>
        <v>44901.000115740739</v>
      </c>
      <c r="O233" s="5">
        <f t="shared" si="17"/>
        <v>-0.75481399999999987</v>
      </c>
      <c r="P233" s="5">
        <f t="shared" si="18"/>
        <v>-1.3027379999999997</v>
      </c>
      <c r="Q233" s="5">
        <f t="shared" si="19"/>
        <v>47.750836000000035</v>
      </c>
    </row>
    <row r="234" spans="1:17">
      <c r="A234" s="2">
        <v>44902.000115740739</v>
      </c>
      <c r="B234" s="3" t="s">
        <v>14</v>
      </c>
      <c r="C234" s="4">
        <v>3824.04</v>
      </c>
      <c r="D234" s="4">
        <v>-1257.05</v>
      </c>
      <c r="E234" s="4">
        <v>-911.37</v>
      </c>
      <c r="F234" s="4">
        <v>2469.1</v>
      </c>
      <c r="G234" s="4">
        <v>1182.32</v>
      </c>
      <c r="H234" s="4">
        <v>360.17</v>
      </c>
      <c r="I234" s="4">
        <v>1622.51</v>
      </c>
      <c r="J234" s="4">
        <v>293.07</v>
      </c>
      <c r="K234" s="4">
        <v>1103.29</v>
      </c>
      <c r="L234" s="4">
        <v>-1038</v>
      </c>
      <c r="M234" s="6" t="str">
        <f t="shared" si="15"/>
        <v>122022</v>
      </c>
      <c r="N234" s="6">
        <f t="shared" si="16"/>
        <v>44902.000115740739</v>
      </c>
      <c r="O234" s="5">
        <f t="shared" si="17"/>
        <v>0.254936</v>
      </c>
      <c r="P234" s="5">
        <f t="shared" si="18"/>
        <v>-1.0478019999999997</v>
      </c>
      <c r="Q234" s="5">
        <f t="shared" si="19"/>
        <v>48.005772000000036</v>
      </c>
    </row>
    <row r="235" spans="1:17">
      <c r="A235" s="2">
        <v>44903.000115740739</v>
      </c>
      <c r="B235" s="3" t="s">
        <v>15</v>
      </c>
      <c r="C235" s="4">
        <v>28744.219999999998</v>
      </c>
      <c r="D235" s="4">
        <v>-3491.94</v>
      </c>
      <c r="E235" s="4">
        <v>6507.22</v>
      </c>
      <c r="F235" s="4">
        <v>9315.4500000000007</v>
      </c>
      <c r="G235" s="4">
        <v>2358.38</v>
      </c>
      <c r="H235" s="4">
        <v>2569.9899999999998</v>
      </c>
      <c r="I235" s="4">
        <v>5435.85</v>
      </c>
      <c r="J235" s="4">
        <v>1258.54</v>
      </c>
      <c r="K235" s="4">
        <v>6650.73</v>
      </c>
      <c r="L235" s="4">
        <v>-1860</v>
      </c>
      <c r="M235" s="6" t="str">
        <f t="shared" si="15"/>
        <v>122022</v>
      </c>
      <c r="N235" s="6">
        <f t="shared" si="16"/>
        <v>44903.000115740739</v>
      </c>
      <c r="O235" s="5">
        <f t="shared" si="17"/>
        <v>1.9162813333333331</v>
      </c>
      <c r="P235" s="5">
        <f t="shared" si="18"/>
        <v>0</v>
      </c>
      <c r="Q235" s="5">
        <f t="shared" si="19"/>
        <v>49.922053333333366</v>
      </c>
    </row>
    <row r="236" spans="1:17">
      <c r="A236" s="2">
        <v>44904.000115740739</v>
      </c>
      <c r="B236" s="3" t="s">
        <v>16</v>
      </c>
      <c r="C236" s="4">
        <v>362.71999999999991</v>
      </c>
      <c r="D236" s="4">
        <v>0</v>
      </c>
      <c r="E236" s="4">
        <v>-214.9</v>
      </c>
      <c r="F236" s="4">
        <v>1422.66</v>
      </c>
      <c r="G236" s="4">
        <v>-338.39</v>
      </c>
      <c r="H236" s="4">
        <v>0</v>
      </c>
      <c r="I236" s="4">
        <v>827.67</v>
      </c>
      <c r="J236" s="4">
        <v>-233.44</v>
      </c>
      <c r="K236" s="4">
        <v>-896.88</v>
      </c>
      <c r="L236" s="4">
        <v>-204</v>
      </c>
      <c r="M236" s="6" t="str">
        <f t="shared" si="15"/>
        <v>122022</v>
      </c>
      <c r="N236" s="6">
        <f t="shared" si="16"/>
        <v>44904.000115740739</v>
      </c>
      <c r="O236" s="5">
        <f t="shared" si="17"/>
        <v>2.4181333333333329E-2</v>
      </c>
      <c r="P236" s="5">
        <f t="shared" si="18"/>
        <v>0</v>
      </c>
      <c r="Q236" s="5">
        <f t="shared" si="19"/>
        <v>49.946234666666697</v>
      </c>
    </row>
    <row r="237" spans="1:17">
      <c r="A237" s="2">
        <v>44907.000115740739</v>
      </c>
      <c r="B237" s="3" t="s">
        <v>12</v>
      </c>
      <c r="C237" s="4">
        <v>3800.9799999999996</v>
      </c>
      <c r="D237" s="4">
        <v>0</v>
      </c>
      <c r="E237" s="4">
        <v>-458.2</v>
      </c>
      <c r="F237" s="4">
        <v>3218.79</v>
      </c>
      <c r="G237" s="4">
        <v>0</v>
      </c>
      <c r="H237" s="4">
        <v>20.72</v>
      </c>
      <c r="I237" s="4">
        <v>-91.53</v>
      </c>
      <c r="J237" s="4">
        <v>1231.2</v>
      </c>
      <c r="K237" s="4">
        <v>0</v>
      </c>
      <c r="L237" s="4">
        <v>-120</v>
      </c>
      <c r="M237" s="6" t="str">
        <f t="shared" si="15"/>
        <v>122022</v>
      </c>
      <c r="N237" s="6">
        <f t="shared" si="16"/>
        <v>44907.000115740739</v>
      </c>
      <c r="O237" s="5">
        <f t="shared" si="17"/>
        <v>0.25339866666666666</v>
      </c>
      <c r="P237" s="5">
        <f t="shared" si="18"/>
        <v>0</v>
      </c>
      <c r="Q237" s="5">
        <f t="shared" si="19"/>
        <v>50.199633333333367</v>
      </c>
    </row>
    <row r="238" spans="1:17">
      <c r="A238" s="2">
        <v>44908.000115740739</v>
      </c>
      <c r="B238" s="3" t="s">
        <v>13</v>
      </c>
      <c r="C238" s="4">
        <v>-4488.3999999999996</v>
      </c>
      <c r="D238" s="4">
        <v>-1373.34</v>
      </c>
      <c r="E238" s="4">
        <v>46.21</v>
      </c>
      <c r="F238" s="4">
        <v>-1809.38</v>
      </c>
      <c r="G238" s="4">
        <v>-184.52</v>
      </c>
      <c r="H238" s="4">
        <v>-929.56</v>
      </c>
      <c r="I238" s="4">
        <v>946.38</v>
      </c>
      <c r="J238" s="4">
        <v>-286.35000000000002</v>
      </c>
      <c r="K238" s="4">
        <v>-561.84</v>
      </c>
      <c r="L238" s="4">
        <v>-336</v>
      </c>
      <c r="M238" s="6" t="str">
        <f t="shared" si="15"/>
        <v>122022</v>
      </c>
      <c r="N238" s="6">
        <f t="shared" si="16"/>
        <v>44908.000115740739</v>
      </c>
      <c r="O238" s="5">
        <f t="shared" si="17"/>
        <v>-0.29922666666666664</v>
      </c>
      <c r="P238" s="5">
        <f t="shared" si="18"/>
        <v>-0.29922666666666664</v>
      </c>
      <c r="Q238" s="5">
        <f t="shared" si="19"/>
        <v>49.900406666666697</v>
      </c>
    </row>
    <row r="239" spans="1:17">
      <c r="A239" s="2">
        <v>44909.000115740739</v>
      </c>
      <c r="B239" s="3" t="s">
        <v>14</v>
      </c>
      <c r="C239" s="4">
        <v>1639.85</v>
      </c>
      <c r="D239" s="4">
        <v>-970.77</v>
      </c>
      <c r="E239" s="4">
        <v>-1014.86</v>
      </c>
      <c r="F239" s="4">
        <v>2702.29</v>
      </c>
      <c r="G239" s="4">
        <v>77.83</v>
      </c>
      <c r="H239" s="4">
        <v>-368.11</v>
      </c>
      <c r="I239" s="4">
        <v>804</v>
      </c>
      <c r="J239" s="4">
        <v>1173.08</v>
      </c>
      <c r="K239" s="4">
        <v>10.39</v>
      </c>
      <c r="L239" s="4">
        <v>-774</v>
      </c>
      <c r="M239" s="6" t="str">
        <f t="shared" si="15"/>
        <v>122022</v>
      </c>
      <c r="N239" s="6">
        <f t="shared" si="16"/>
        <v>44909.000115740739</v>
      </c>
      <c r="O239" s="5">
        <f t="shared" si="17"/>
        <v>0.10932333333333333</v>
      </c>
      <c r="P239" s="5">
        <f t="shared" si="18"/>
        <v>-0.18990333333333331</v>
      </c>
      <c r="Q239" s="5">
        <f t="shared" si="19"/>
        <v>50.009730000000033</v>
      </c>
    </row>
    <row r="240" spans="1:17">
      <c r="A240" s="2">
        <v>44910.000115740739</v>
      </c>
      <c r="B240" s="3" t="s">
        <v>15</v>
      </c>
      <c r="C240" s="4">
        <v>9336.1499999999978</v>
      </c>
      <c r="D240" s="4">
        <v>-675.1</v>
      </c>
      <c r="E240" s="4">
        <v>6095.02</v>
      </c>
      <c r="F240" s="4">
        <v>-6115.3</v>
      </c>
      <c r="G240" s="4">
        <v>-51.29</v>
      </c>
      <c r="H240" s="4">
        <v>2464.52</v>
      </c>
      <c r="I240" s="4">
        <v>5006.78</v>
      </c>
      <c r="J240" s="4">
        <v>-692.96</v>
      </c>
      <c r="K240" s="4">
        <v>5548.48</v>
      </c>
      <c r="L240" s="4">
        <v>-2244</v>
      </c>
      <c r="M240" s="6" t="str">
        <f t="shared" si="15"/>
        <v>122022</v>
      </c>
      <c r="N240" s="6">
        <f t="shared" si="16"/>
        <v>44910.000115740739</v>
      </c>
      <c r="O240" s="5">
        <f t="shared" si="17"/>
        <v>0.62240999999999991</v>
      </c>
      <c r="P240" s="5">
        <f t="shared" si="18"/>
        <v>0</v>
      </c>
      <c r="Q240" s="5">
        <f t="shared" si="19"/>
        <v>50.632140000000035</v>
      </c>
    </row>
    <row r="241" spans="1:17">
      <c r="A241" s="2">
        <v>44911.000115740739</v>
      </c>
      <c r="B241" s="3" t="s">
        <v>16</v>
      </c>
      <c r="C241" s="4">
        <v>-10405.17</v>
      </c>
      <c r="D241" s="4">
        <v>0</v>
      </c>
      <c r="E241" s="4">
        <v>-1637.3</v>
      </c>
      <c r="F241" s="4">
        <v>-103.63</v>
      </c>
      <c r="G241" s="4">
        <v>-1621.38</v>
      </c>
      <c r="H241" s="4">
        <v>0</v>
      </c>
      <c r="I241" s="4">
        <v>-1182.68</v>
      </c>
      <c r="J241" s="4">
        <v>-2439.6999999999998</v>
      </c>
      <c r="K241" s="4">
        <v>-3252.48</v>
      </c>
      <c r="L241" s="4">
        <v>-168</v>
      </c>
      <c r="M241" s="6" t="str">
        <f t="shared" si="15"/>
        <v>122022</v>
      </c>
      <c r="N241" s="6">
        <f t="shared" si="16"/>
        <v>44911.000115740739</v>
      </c>
      <c r="O241" s="5">
        <f t="shared" si="17"/>
        <v>-0.69367800000000002</v>
      </c>
      <c r="P241" s="5">
        <f t="shared" si="18"/>
        <v>-0.69367800000000002</v>
      </c>
      <c r="Q241" s="5">
        <f t="shared" si="19"/>
        <v>49.938462000000037</v>
      </c>
    </row>
    <row r="242" spans="1:17">
      <c r="A242" s="2">
        <v>44914.000115740739</v>
      </c>
      <c r="B242" s="3" t="s">
        <v>12</v>
      </c>
      <c r="C242" s="4">
        <v>3693.74</v>
      </c>
      <c r="D242" s="4">
        <v>0</v>
      </c>
      <c r="E242" s="4">
        <v>-456.22</v>
      </c>
      <c r="F242" s="4">
        <v>2822.17</v>
      </c>
      <c r="G242" s="4">
        <v>0</v>
      </c>
      <c r="H242" s="4">
        <v>210.72</v>
      </c>
      <c r="I242" s="4">
        <v>1457.11</v>
      </c>
      <c r="J242" s="4">
        <v>49.96</v>
      </c>
      <c r="K242" s="4">
        <v>0</v>
      </c>
      <c r="L242" s="4">
        <v>-390</v>
      </c>
      <c r="M242" s="6" t="str">
        <f t="shared" si="15"/>
        <v>122022</v>
      </c>
      <c r="N242" s="6">
        <f t="shared" si="16"/>
        <v>44914.000115740739</v>
      </c>
      <c r="O242" s="5">
        <f t="shared" si="17"/>
        <v>0.24624933333333332</v>
      </c>
      <c r="P242" s="5">
        <f t="shared" si="18"/>
        <v>-0.4474286666666667</v>
      </c>
      <c r="Q242" s="5">
        <f t="shared" si="19"/>
        <v>50.184711333333368</v>
      </c>
    </row>
    <row r="243" spans="1:17">
      <c r="A243" s="2">
        <v>44915.000115740739</v>
      </c>
      <c r="B243" s="3" t="s">
        <v>13</v>
      </c>
      <c r="C243" s="4">
        <v>11566.560000000001</v>
      </c>
      <c r="D243" s="4">
        <v>3877.62</v>
      </c>
      <c r="E243" s="4">
        <v>-470.59</v>
      </c>
      <c r="F243" s="4">
        <v>2559.9499999999998</v>
      </c>
      <c r="G243" s="4">
        <v>1540.67</v>
      </c>
      <c r="H243" s="4">
        <v>748.95</v>
      </c>
      <c r="I243" s="4">
        <v>830.78</v>
      </c>
      <c r="J243" s="4">
        <v>692.43</v>
      </c>
      <c r="K243" s="4">
        <v>2566.75</v>
      </c>
      <c r="L243" s="4">
        <v>-780</v>
      </c>
      <c r="M243" s="6" t="str">
        <f t="shared" si="15"/>
        <v>122022</v>
      </c>
      <c r="N243" s="6">
        <f t="shared" si="16"/>
        <v>44915.000115740739</v>
      </c>
      <c r="O243" s="5">
        <f t="shared" si="17"/>
        <v>0.77110400000000001</v>
      </c>
      <c r="P243" s="5">
        <f t="shared" si="18"/>
        <v>0</v>
      </c>
      <c r="Q243" s="5">
        <f t="shared" si="19"/>
        <v>50.955815333333369</v>
      </c>
    </row>
    <row r="244" spans="1:17">
      <c r="A244" s="2">
        <v>44916.000115740739</v>
      </c>
      <c r="B244" s="3" t="s">
        <v>14</v>
      </c>
      <c r="C244" s="4">
        <v>8883.43</v>
      </c>
      <c r="D244" s="4">
        <v>-8231.1</v>
      </c>
      <c r="E244" s="4">
        <v>1996.93</v>
      </c>
      <c r="F244" s="4">
        <v>-3162.42</v>
      </c>
      <c r="G244" s="4">
        <v>1613.22</v>
      </c>
      <c r="H244" s="4">
        <v>737.2</v>
      </c>
      <c r="I244" s="4">
        <v>2252.23</v>
      </c>
      <c r="J244" s="4">
        <v>-987.58</v>
      </c>
      <c r="K244" s="4">
        <v>2940.95</v>
      </c>
      <c r="L244" s="4">
        <v>11724</v>
      </c>
      <c r="M244" s="6" t="str">
        <f t="shared" si="15"/>
        <v>122022</v>
      </c>
      <c r="N244" s="6">
        <f t="shared" si="16"/>
        <v>44916.000115740739</v>
      </c>
      <c r="O244" s="5">
        <f t="shared" si="17"/>
        <v>0.59222866666666674</v>
      </c>
      <c r="P244" s="5">
        <f t="shared" si="18"/>
        <v>0</v>
      </c>
      <c r="Q244" s="5">
        <f t="shared" si="19"/>
        <v>51.548044000000033</v>
      </c>
    </row>
    <row r="245" spans="1:17">
      <c r="A245" s="2">
        <v>44917.000115740739</v>
      </c>
      <c r="B245" s="3" t="s">
        <v>15</v>
      </c>
      <c r="C245" s="4">
        <v>-27970.270000000004</v>
      </c>
      <c r="D245" s="4">
        <v>-995.94</v>
      </c>
      <c r="E245" s="4">
        <v>-5976.16</v>
      </c>
      <c r="F245" s="4">
        <v>-5286.74</v>
      </c>
      <c r="G245" s="4">
        <v>532.38</v>
      </c>
      <c r="H245" s="4">
        <v>-3146.93</v>
      </c>
      <c r="I245" s="4">
        <v>-4327.76</v>
      </c>
      <c r="J245" s="4">
        <v>-3333.15</v>
      </c>
      <c r="K245" s="4">
        <v>-3215.97</v>
      </c>
      <c r="L245" s="4">
        <v>-2220</v>
      </c>
      <c r="M245" s="6" t="str">
        <f t="shared" si="15"/>
        <v>122022</v>
      </c>
      <c r="N245" s="6">
        <f t="shared" si="16"/>
        <v>44917.000115740739</v>
      </c>
      <c r="O245" s="5">
        <f t="shared" si="17"/>
        <v>-1.8646846666666668</v>
      </c>
      <c r="P245" s="5">
        <f t="shared" si="18"/>
        <v>-1.8646846666666668</v>
      </c>
      <c r="Q245" s="5">
        <f t="shared" si="19"/>
        <v>49.683359333333364</v>
      </c>
    </row>
    <row r="246" spans="1:17">
      <c r="A246" s="2">
        <v>44918.000115740739</v>
      </c>
      <c r="B246" s="3" t="s">
        <v>16</v>
      </c>
      <c r="C246" s="4">
        <v>10473.869999999999</v>
      </c>
      <c r="D246" s="4">
        <v>0</v>
      </c>
      <c r="E246" s="4">
        <v>2056.35</v>
      </c>
      <c r="F246" s="4">
        <v>3744.38</v>
      </c>
      <c r="G246" s="4">
        <v>473.63</v>
      </c>
      <c r="H246" s="4">
        <v>0</v>
      </c>
      <c r="I246" s="4">
        <v>521.86</v>
      </c>
      <c r="J246" s="4">
        <v>3211.75</v>
      </c>
      <c r="K246" s="4">
        <v>975.9</v>
      </c>
      <c r="L246" s="4">
        <v>-510</v>
      </c>
      <c r="M246" s="6" t="str">
        <f t="shared" si="15"/>
        <v>122022</v>
      </c>
      <c r="N246" s="6">
        <f t="shared" si="16"/>
        <v>44918.000115740739</v>
      </c>
      <c r="O246" s="5">
        <f t="shared" si="17"/>
        <v>0.69825799999999993</v>
      </c>
      <c r="P246" s="5">
        <f t="shared" si="18"/>
        <v>-1.1664266666666667</v>
      </c>
      <c r="Q246" s="5">
        <f t="shared" si="19"/>
        <v>50.381617333333367</v>
      </c>
    </row>
    <row r="247" spans="1:17">
      <c r="A247" s="2">
        <v>44921.000115740739</v>
      </c>
      <c r="B247" s="3" t="s">
        <v>12</v>
      </c>
      <c r="C247" s="4">
        <v>6584.9900000000007</v>
      </c>
      <c r="D247" s="4">
        <v>0</v>
      </c>
      <c r="E247" s="4">
        <v>1219.01</v>
      </c>
      <c r="F247" s="4">
        <v>6120.55</v>
      </c>
      <c r="G247" s="4">
        <v>0</v>
      </c>
      <c r="H247" s="4">
        <v>-3162.66</v>
      </c>
      <c r="I247" s="4">
        <v>775.09</v>
      </c>
      <c r="J247" s="4">
        <v>1855</v>
      </c>
      <c r="K247" s="4">
        <v>0</v>
      </c>
      <c r="L247" s="4">
        <v>-222</v>
      </c>
      <c r="M247" s="6" t="str">
        <f t="shared" si="15"/>
        <v>122022</v>
      </c>
      <c r="N247" s="6">
        <f t="shared" si="16"/>
        <v>44921.000115740739</v>
      </c>
      <c r="O247" s="5">
        <f t="shared" si="17"/>
        <v>0.43899933333333341</v>
      </c>
      <c r="P247" s="5">
        <f t="shared" si="18"/>
        <v>-0.72742733333333331</v>
      </c>
      <c r="Q247" s="5">
        <f t="shared" si="19"/>
        <v>50.820616666666702</v>
      </c>
    </row>
    <row r="248" spans="1:17">
      <c r="A248" s="2">
        <v>44922.000115740739</v>
      </c>
      <c r="B248" s="3" t="s">
        <v>13</v>
      </c>
      <c r="C248" s="4">
        <v>-4999.33</v>
      </c>
      <c r="D248" s="4">
        <v>939.95</v>
      </c>
      <c r="E248" s="4">
        <v>-1574.44</v>
      </c>
      <c r="F248" s="4">
        <v>-5789.67</v>
      </c>
      <c r="G248" s="4">
        <v>1358.32</v>
      </c>
      <c r="H248" s="4">
        <v>953.57</v>
      </c>
      <c r="I248" s="4">
        <v>-1616.63</v>
      </c>
      <c r="J248" s="4">
        <v>-1162.28</v>
      </c>
      <c r="K248" s="4">
        <v>2479.85</v>
      </c>
      <c r="L248" s="4">
        <v>-588</v>
      </c>
      <c r="M248" s="6" t="str">
        <f t="shared" si="15"/>
        <v>122022</v>
      </c>
      <c r="N248" s="6">
        <f t="shared" si="16"/>
        <v>44922.000115740739</v>
      </c>
      <c r="O248" s="5">
        <f t="shared" si="17"/>
        <v>-0.33328866666666668</v>
      </c>
      <c r="P248" s="5">
        <f t="shared" si="18"/>
        <v>-1.060716</v>
      </c>
      <c r="Q248" s="5">
        <f t="shared" si="19"/>
        <v>50.487328000000034</v>
      </c>
    </row>
    <row r="249" spans="1:17">
      <c r="A249" s="2">
        <v>44923.000115740739</v>
      </c>
      <c r="B249" s="3" t="s">
        <v>14</v>
      </c>
      <c r="C249" s="4">
        <v>-8017.76</v>
      </c>
      <c r="D249" s="4">
        <v>-1812.2</v>
      </c>
      <c r="E249" s="4">
        <v>-5214.9799999999996</v>
      </c>
      <c r="F249" s="4">
        <v>1506.12</v>
      </c>
      <c r="G249" s="4">
        <v>2095.84</v>
      </c>
      <c r="H249" s="4">
        <v>-382.84</v>
      </c>
      <c r="I249" s="4">
        <v>133.41</v>
      </c>
      <c r="J249" s="4">
        <v>39.22</v>
      </c>
      <c r="K249" s="4">
        <v>-3266.33</v>
      </c>
      <c r="L249" s="4">
        <v>-1116</v>
      </c>
      <c r="M249" s="6" t="str">
        <f t="shared" si="15"/>
        <v>122022</v>
      </c>
      <c r="N249" s="6">
        <f t="shared" si="16"/>
        <v>44923.000115740739</v>
      </c>
      <c r="O249" s="5">
        <f t="shared" si="17"/>
        <v>-0.53451733333333329</v>
      </c>
      <c r="P249" s="5">
        <f t="shared" si="18"/>
        <v>-1.5952333333333333</v>
      </c>
      <c r="Q249" s="5">
        <f t="shared" si="19"/>
        <v>49.9528106666667</v>
      </c>
    </row>
    <row r="250" spans="1:17">
      <c r="A250" s="2">
        <v>44924.000115740739</v>
      </c>
      <c r="B250" s="3" t="s">
        <v>15</v>
      </c>
      <c r="C250" s="4">
        <v>7343.9699999999975</v>
      </c>
      <c r="D250" s="4">
        <v>2145.6999999999998</v>
      </c>
      <c r="E250" s="4">
        <v>4743.6499999999996</v>
      </c>
      <c r="F250" s="4">
        <v>-5488.43</v>
      </c>
      <c r="G250" s="4">
        <v>2407.58</v>
      </c>
      <c r="H250" s="4">
        <v>3901.68</v>
      </c>
      <c r="I250" s="4">
        <v>-5989.59</v>
      </c>
      <c r="J250" s="4">
        <v>2722.85</v>
      </c>
      <c r="K250" s="4">
        <v>5150.53</v>
      </c>
      <c r="L250" s="4">
        <v>-2250</v>
      </c>
      <c r="M250" s="6" t="str">
        <f t="shared" si="15"/>
        <v>122022</v>
      </c>
      <c r="N250" s="6">
        <f t="shared" si="16"/>
        <v>44924.000115740739</v>
      </c>
      <c r="O250" s="5">
        <f t="shared" si="17"/>
        <v>0.48959799999999987</v>
      </c>
      <c r="P250" s="5">
        <f t="shared" si="18"/>
        <v>-1.1056353333333333</v>
      </c>
      <c r="Q250" s="5">
        <f t="shared" si="19"/>
        <v>50.442408666666701</v>
      </c>
    </row>
    <row r="251" spans="1:17">
      <c r="A251" s="2">
        <v>44925.000115740739</v>
      </c>
      <c r="B251" s="3" t="s">
        <v>16</v>
      </c>
      <c r="C251" s="4">
        <v>-18186.89</v>
      </c>
      <c r="D251" s="4">
        <v>0</v>
      </c>
      <c r="E251" s="4">
        <v>-1801.67</v>
      </c>
      <c r="F251" s="4">
        <v>-5679.63</v>
      </c>
      <c r="G251" s="4">
        <v>-2528.1799999999998</v>
      </c>
      <c r="H251" s="4">
        <v>0</v>
      </c>
      <c r="I251" s="4">
        <v>-555.69000000000005</v>
      </c>
      <c r="J251" s="4">
        <v>-4387.3</v>
      </c>
      <c r="K251" s="4">
        <v>-2784.42</v>
      </c>
      <c r="L251" s="4">
        <v>-450</v>
      </c>
      <c r="M251" s="6" t="str">
        <f t="shared" si="15"/>
        <v>122022</v>
      </c>
      <c r="N251" s="6">
        <f t="shared" si="16"/>
        <v>44925.000115740739</v>
      </c>
      <c r="O251" s="5">
        <f t="shared" si="17"/>
        <v>-1.2124593333333333</v>
      </c>
      <c r="P251" s="5">
        <f t="shared" si="18"/>
        <v>-2.3180946666666666</v>
      </c>
      <c r="Q251" s="5">
        <f t="shared" si="19"/>
        <v>49.229949333333366</v>
      </c>
    </row>
    <row r="252" spans="1:17">
      <c r="A252" s="2">
        <v>44928.000115740739</v>
      </c>
      <c r="B252" s="3" t="s">
        <v>12</v>
      </c>
      <c r="C252" s="4">
        <v>997.51000000000022</v>
      </c>
      <c r="D252" s="4">
        <v>0</v>
      </c>
      <c r="E252" s="4">
        <v>-1473.53</v>
      </c>
      <c r="F252" s="4">
        <v>1837.2</v>
      </c>
      <c r="G252" s="4">
        <v>0</v>
      </c>
      <c r="H252" s="4">
        <v>-129.47999999999999</v>
      </c>
      <c r="I252" s="4">
        <v>322.56</v>
      </c>
      <c r="J252" s="4">
        <v>1016.76</v>
      </c>
      <c r="K252" s="4">
        <v>0</v>
      </c>
      <c r="L252" s="4">
        <v>-576</v>
      </c>
      <c r="M252" s="6" t="str">
        <f t="shared" si="15"/>
        <v>12023</v>
      </c>
      <c r="N252" s="6">
        <f t="shared" si="16"/>
        <v>44928.000115740739</v>
      </c>
      <c r="O252" s="5">
        <f t="shared" si="17"/>
        <v>6.650066666666668E-2</v>
      </c>
      <c r="P252" s="5">
        <f t="shared" si="18"/>
        <v>-2.2515939999999999</v>
      </c>
      <c r="Q252" s="5">
        <f t="shared" si="19"/>
        <v>49.296450000000036</v>
      </c>
    </row>
    <row r="253" spans="1:17">
      <c r="A253" s="2">
        <v>44929.000115740739</v>
      </c>
      <c r="B253" s="3" t="s">
        <v>13</v>
      </c>
      <c r="C253" s="4">
        <v>-12192.130000000001</v>
      </c>
      <c r="D253" s="4">
        <v>-4106.0600000000004</v>
      </c>
      <c r="E253" s="4">
        <v>-2263.46</v>
      </c>
      <c r="F253" s="4">
        <v>-5604</v>
      </c>
      <c r="G253" s="4">
        <v>1136.8399999999999</v>
      </c>
      <c r="H253" s="4">
        <v>444.67</v>
      </c>
      <c r="I253" s="4">
        <v>-838.87</v>
      </c>
      <c r="J253" s="4">
        <v>-778.46</v>
      </c>
      <c r="K253" s="4">
        <v>501.21</v>
      </c>
      <c r="L253" s="4">
        <v>-684</v>
      </c>
      <c r="M253" s="6" t="str">
        <f t="shared" si="15"/>
        <v>12023</v>
      </c>
      <c r="N253" s="6">
        <f t="shared" si="16"/>
        <v>44929.000115740739</v>
      </c>
      <c r="O253" s="5">
        <f t="shared" si="17"/>
        <v>-0.81280866666666673</v>
      </c>
      <c r="P253" s="5">
        <f t="shared" si="18"/>
        <v>-3.0644026666666666</v>
      </c>
      <c r="Q253" s="5">
        <f t="shared" si="19"/>
        <v>48.483641333333367</v>
      </c>
    </row>
    <row r="254" spans="1:17">
      <c r="A254" s="2">
        <v>44930.000115740739</v>
      </c>
      <c r="B254" s="3" t="s">
        <v>14</v>
      </c>
      <c r="C254" s="4">
        <v>13314.44</v>
      </c>
      <c r="D254" s="4">
        <v>2236.7800000000002</v>
      </c>
      <c r="E254" s="4">
        <v>2469.11</v>
      </c>
      <c r="F254" s="4">
        <v>5215.24</v>
      </c>
      <c r="G254" s="4">
        <v>1744.8</v>
      </c>
      <c r="H254" s="4">
        <v>-735.8</v>
      </c>
      <c r="I254" s="4">
        <v>1435.77</v>
      </c>
      <c r="J254" s="4">
        <v>1091.8</v>
      </c>
      <c r="K254" s="4">
        <v>-485.26</v>
      </c>
      <c r="L254" s="4">
        <v>342</v>
      </c>
      <c r="M254" s="6" t="str">
        <f t="shared" si="15"/>
        <v>12023</v>
      </c>
      <c r="N254" s="6">
        <f t="shared" si="16"/>
        <v>44930.000115740739</v>
      </c>
      <c r="O254" s="5">
        <f t="shared" si="17"/>
        <v>0.88762933333333338</v>
      </c>
      <c r="P254" s="5">
        <f t="shared" si="18"/>
        <v>-2.1767733333333332</v>
      </c>
      <c r="Q254" s="5">
        <f t="shared" si="19"/>
        <v>49.371270666666703</v>
      </c>
    </row>
    <row r="255" spans="1:17">
      <c r="A255" s="2">
        <v>44931.000115740739</v>
      </c>
      <c r="B255" s="3" t="s">
        <v>15</v>
      </c>
      <c r="C255" s="4">
        <v>14948.739999999998</v>
      </c>
      <c r="D255" s="4">
        <v>2283.3000000000002</v>
      </c>
      <c r="E255" s="4">
        <v>7210.94</v>
      </c>
      <c r="F255" s="4">
        <v>6852.54</v>
      </c>
      <c r="G255" s="4">
        <v>-2.2000000000000002</v>
      </c>
      <c r="H255" s="4">
        <v>-3157.23</v>
      </c>
      <c r="I255" s="4">
        <v>5659.31</v>
      </c>
      <c r="J255" s="4">
        <v>1393.03</v>
      </c>
      <c r="K255" s="4">
        <v>-3256.95</v>
      </c>
      <c r="L255" s="4">
        <v>-2034</v>
      </c>
      <c r="M255" s="6" t="str">
        <f t="shared" si="15"/>
        <v>12023</v>
      </c>
      <c r="N255" s="6">
        <f t="shared" si="16"/>
        <v>44931.000115740739</v>
      </c>
      <c r="O255" s="5">
        <f t="shared" si="17"/>
        <v>0.99658266666666651</v>
      </c>
      <c r="P255" s="5">
        <f t="shared" si="18"/>
        <v>-1.1801906666666668</v>
      </c>
      <c r="Q255" s="5">
        <f t="shared" si="19"/>
        <v>50.367853333333372</v>
      </c>
    </row>
    <row r="256" spans="1:17">
      <c r="A256" s="2">
        <v>44932.000115740739</v>
      </c>
      <c r="B256" s="3" t="s">
        <v>16</v>
      </c>
      <c r="C256" s="4">
        <v>-8031.38</v>
      </c>
      <c r="D256" s="4">
        <v>0</v>
      </c>
      <c r="E256" s="4">
        <v>78.05</v>
      </c>
      <c r="F256" s="4">
        <v>3291.22</v>
      </c>
      <c r="G256" s="4">
        <v>-4148.8900000000003</v>
      </c>
      <c r="H256" s="4">
        <v>0</v>
      </c>
      <c r="I256" s="4">
        <v>467.56</v>
      </c>
      <c r="J256" s="4">
        <v>-4418.83</v>
      </c>
      <c r="K256" s="4">
        <v>-3264.49</v>
      </c>
      <c r="L256" s="4">
        <v>-36</v>
      </c>
      <c r="M256" s="6" t="str">
        <f t="shared" si="15"/>
        <v>12023</v>
      </c>
      <c r="N256" s="6">
        <f t="shared" si="16"/>
        <v>44932.000115740739</v>
      </c>
      <c r="O256" s="5">
        <f t="shared" si="17"/>
        <v>-0.53542533333333342</v>
      </c>
      <c r="P256" s="5">
        <f t="shared" si="18"/>
        <v>-1.7156160000000003</v>
      </c>
      <c r="Q256" s="5">
        <f t="shared" si="19"/>
        <v>49.832428000000036</v>
      </c>
    </row>
    <row r="257" spans="1:17">
      <c r="A257" s="2">
        <v>44935.000115740739</v>
      </c>
      <c r="B257" s="3" t="s">
        <v>12</v>
      </c>
      <c r="C257" s="4">
        <v>-3166.1</v>
      </c>
      <c r="D257" s="4">
        <v>0</v>
      </c>
      <c r="E257" s="4">
        <v>-3205.11</v>
      </c>
      <c r="F257" s="4">
        <v>-716.91</v>
      </c>
      <c r="G257" s="4">
        <v>0</v>
      </c>
      <c r="H257" s="4">
        <v>1051.32</v>
      </c>
      <c r="I257" s="4">
        <v>-536.76</v>
      </c>
      <c r="J257" s="4">
        <v>949.36</v>
      </c>
      <c r="K257" s="4">
        <v>0</v>
      </c>
      <c r="L257" s="4">
        <v>-708</v>
      </c>
      <c r="M257" s="6" t="str">
        <f t="shared" si="15"/>
        <v>12023</v>
      </c>
      <c r="N257" s="6">
        <f t="shared" si="16"/>
        <v>44935.000115740739</v>
      </c>
      <c r="O257" s="5">
        <f t="shared" si="17"/>
        <v>-0.21107333333333334</v>
      </c>
      <c r="P257" s="5">
        <f t="shared" si="18"/>
        <v>-1.9266893333333335</v>
      </c>
      <c r="Q257" s="5">
        <f t="shared" si="19"/>
        <v>49.621354666666704</v>
      </c>
    </row>
    <row r="258" spans="1:17">
      <c r="A258" s="2">
        <v>44936.000115740739</v>
      </c>
      <c r="B258" s="3" t="s">
        <v>13</v>
      </c>
      <c r="C258" s="4">
        <v>-2125.6099999999992</v>
      </c>
      <c r="D258" s="4">
        <v>-3760.16</v>
      </c>
      <c r="E258" s="4">
        <v>-1297.8599999999999</v>
      </c>
      <c r="F258" s="4">
        <v>3964.75</v>
      </c>
      <c r="G258" s="4">
        <v>827.08</v>
      </c>
      <c r="H258" s="4">
        <v>642.70000000000005</v>
      </c>
      <c r="I258" s="4">
        <v>-2559.9299999999998</v>
      </c>
      <c r="J258" s="4">
        <v>3303.18</v>
      </c>
      <c r="K258" s="4">
        <v>-3251.37</v>
      </c>
      <c r="L258" s="4">
        <v>6</v>
      </c>
      <c r="M258" s="6" t="str">
        <f t="shared" si="15"/>
        <v>12023</v>
      </c>
      <c r="N258" s="6">
        <f t="shared" si="16"/>
        <v>44936.000115740739</v>
      </c>
      <c r="O258" s="5">
        <f t="shared" si="17"/>
        <v>-0.14170733333333327</v>
      </c>
      <c r="P258" s="5">
        <f t="shared" si="18"/>
        <v>-2.0683966666666667</v>
      </c>
      <c r="Q258" s="5">
        <f t="shared" si="19"/>
        <v>49.479647333333368</v>
      </c>
    </row>
    <row r="259" spans="1:17">
      <c r="A259" s="2">
        <v>44937.000115740739</v>
      </c>
      <c r="B259" s="3" t="s">
        <v>14</v>
      </c>
      <c r="C259" s="4">
        <v>843.76000000000158</v>
      </c>
      <c r="D259" s="4">
        <v>1986.51</v>
      </c>
      <c r="E259" s="4">
        <v>-333.25</v>
      </c>
      <c r="F259" s="4">
        <v>5815.59</v>
      </c>
      <c r="G259" s="4">
        <v>1036.77</v>
      </c>
      <c r="H259" s="4">
        <v>-1952.31</v>
      </c>
      <c r="I259" s="4">
        <v>-4095.66</v>
      </c>
      <c r="J259" s="4">
        <v>2960.25</v>
      </c>
      <c r="K259" s="4">
        <v>-3278.14</v>
      </c>
      <c r="L259" s="4">
        <v>-1296</v>
      </c>
      <c r="M259" s="6" t="str">
        <f t="shared" si="15"/>
        <v>12023</v>
      </c>
      <c r="N259" s="6">
        <f t="shared" si="16"/>
        <v>44937.000115740739</v>
      </c>
      <c r="O259" s="5">
        <f t="shared" si="17"/>
        <v>5.6250666666666768E-2</v>
      </c>
      <c r="P259" s="5">
        <f t="shared" si="18"/>
        <v>-2.012146</v>
      </c>
      <c r="Q259" s="5">
        <f t="shared" si="19"/>
        <v>49.535898000000032</v>
      </c>
    </row>
    <row r="260" spans="1:17">
      <c r="A260" s="2">
        <v>44938.000115740739</v>
      </c>
      <c r="B260" s="3" t="s">
        <v>15</v>
      </c>
      <c r="C260" s="4">
        <v>15279.25</v>
      </c>
      <c r="D260" s="4">
        <v>2962.74</v>
      </c>
      <c r="E260" s="4">
        <v>-6859.6</v>
      </c>
      <c r="F260" s="4">
        <v>6815.52</v>
      </c>
      <c r="G260" s="4">
        <v>6509</v>
      </c>
      <c r="H260" s="4">
        <v>1758.11</v>
      </c>
      <c r="I260" s="4">
        <v>-1049.1600000000001</v>
      </c>
      <c r="J260" s="4">
        <v>2053.7399999999998</v>
      </c>
      <c r="K260" s="4">
        <v>5416.9</v>
      </c>
      <c r="L260" s="4">
        <v>-2328</v>
      </c>
      <c r="M260" s="6" t="str">
        <f t="shared" si="15"/>
        <v>12023</v>
      </c>
      <c r="N260" s="6">
        <f t="shared" si="16"/>
        <v>44938.000115740739</v>
      </c>
      <c r="O260" s="5">
        <f t="shared" si="17"/>
        <v>1.0186166666666667</v>
      </c>
      <c r="P260" s="5">
        <f t="shared" si="18"/>
        <v>-0.99352933333333326</v>
      </c>
      <c r="Q260" s="5">
        <f t="shared" si="19"/>
        <v>50.554514666666698</v>
      </c>
    </row>
    <row r="261" spans="1:17">
      <c r="A261" s="2">
        <v>44939.000115740739</v>
      </c>
      <c r="B261" s="3" t="s">
        <v>16</v>
      </c>
      <c r="C261" s="4">
        <v>-6566.24</v>
      </c>
      <c r="D261" s="4">
        <v>0</v>
      </c>
      <c r="E261" s="4">
        <v>2043.25</v>
      </c>
      <c r="F261" s="4">
        <v>-5823.84</v>
      </c>
      <c r="G261" s="4">
        <v>-863.37</v>
      </c>
      <c r="H261" s="4">
        <v>0</v>
      </c>
      <c r="I261" s="4">
        <v>1508.36</v>
      </c>
      <c r="J261" s="4">
        <v>-4444.83</v>
      </c>
      <c r="K261" s="4">
        <v>1578.19</v>
      </c>
      <c r="L261" s="4">
        <v>-564</v>
      </c>
      <c r="M261" s="6" t="str">
        <f t="shared" si="15"/>
        <v>12023</v>
      </c>
      <c r="N261" s="6">
        <f t="shared" si="16"/>
        <v>44939.000115740739</v>
      </c>
      <c r="O261" s="5">
        <f t="shared" si="17"/>
        <v>-0.43774933333333327</v>
      </c>
      <c r="P261" s="5">
        <f t="shared" si="18"/>
        <v>-1.4312786666666666</v>
      </c>
      <c r="Q261" s="5">
        <f t="shared" si="19"/>
        <v>50.116765333333362</v>
      </c>
    </row>
    <row r="262" spans="1:17">
      <c r="A262" s="2">
        <v>44942.000115740739</v>
      </c>
      <c r="B262" s="3" t="s">
        <v>12</v>
      </c>
      <c r="C262" s="4">
        <v>-6800.66</v>
      </c>
      <c r="D262" s="4">
        <v>0</v>
      </c>
      <c r="E262" s="4">
        <v>1784.35</v>
      </c>
      <c r="F262" s="4">
        <v>-5486.32</v>
      </c>
      <c r="G262" s="4">
        <v>0</v>
      </c>
      <c r="H262" s="4">
        <v>478.04</v>
      </c>
      <c r="I262" s="4">
        <v>1199.8499999999999</v>
      </c>
      <c r="J262" s="4">
        <v>-4314.58</v>
      </c>
      <c r="K262" s="4">
        <v>0</v>
      </c>
      <c r="L262" s="4">
        <v>-462</v>
      </c>
      <c r="M262" s="6" t="str">
        <f t="shared" ref="M262:M325" si="20">MONTH(N262)&amp;YEAR(N262)</f>
        <v>12023</v>
      </c>
      <c r="N262" s="6">
        <f t="shared" ref="N262:N325" si="21">+A262</f>
        <v>44942.000115740739</v>
      </c>
      <c r="O262" s="5">
        <f t="shared" ref="O262:O325" si="22">+C262/$M$1*100</f>
        <v>-0.45337733333333335</v>
      </c>
      <c r="P262" s="5">
        <f t="shared" ref="P262:P325" si="23">+MIN(O262+P261,0)</f>
        <v>-1.8846559999999999</v>
      </c>
      <c r="Q262" s="5">
        <f t="shared" si="19"/>
        <v>49.663388000000026</v>
      </c>
    </row>
    <row r="263" spans="1:17">
      <c r="A263" s="2">
        <v>44943.000115740739</v>
      </c>
      <c r="B263" s="3" t="s">
        <v>13</v>
      </c>
      <c r="C263" s="4">
        <v>13331.22</v>
      </c>
      <c r="D263" s="4">
        <v>2840.55</v>
      </c>
      <c r="E263" s="4">
        <v>1115.05</v>
      </c>
      <c r="F263" s="4">
        <v>4024.32</v>
      </c>
      <c r="G263" s="4">
        <v>-78.66</v>
      </c>
      <c r="H263" s="4">
        <v>1352.8</v>
      </c>
      <c r="I263" s="4">
        <v>-738.71</v>
      </c>
      <c r="J263" s="4">
        <v>3487.7</v>
      </c>
      <c r="K263" s="4">
        <v>2294.17</v>
      </c>
      <c r="L263" s="4">
        <v>-966</v>
      </c>
      <c r="M263" s="6" t="str">
        <f t="shared" si="20"/>
        <v>12023</v>
      </c>
      <c r="N263" s="6">
        <f t="shared" si="21"/>
        <v>44943.000115740739</v>
      </c>
      <c r="O263" s="5">
        <f t="shared" si="22"/>
        <v>0.88874799999999998</v>
      </c>
      <c r="P263" s="5">
        <f t="shared" si="23"/>
        <v>-0.9959079999999999</v>
      </c>
      <c r="Q263" s="5">
        <f t="shared" ref="Q263:Q326" si="24">+Q262+O263</f>
        <v>50.552136000000026</v>
      </c>
    </row>
    <row r="264" spans="1:17">
      <c r="A264" s="2">
        <v>44944.000115740739</v>
      </c>
      <c r="B264" s="3" t="s">
        <v>14</v>
      </c>
      <c r="C264" s="4">
        <v>-1078.5599999999997</v>
      </c>
      <c r="D264" s="4">
        <v>-5399.63</v>
      </c>
      <c r="E264" s="4">
        <v>-639.24</v>
      </c>
      <c r="F264" s="4">
        <v>4310.71</v>
      </c>
      <c r="G264" s="4">
        <v>1504.85</v>
      </c>
      <c r="H264" s="4">
        <v>398.18</v>
      </c>
      <c r="I264" s="4">
        <v>-6.29</v>
      </c>
      <c r="J264" s="4">
        <v>1617.48</v>
      </c>
      <c r="K264" s="4">
        <v>-1838.62</v>
      </c>
      <c r="L264" s="4">
        <v>-1026</v>
      </c>
      <c r="M264" s="6" t="str">
        <f t="shared" si="20"/>
        <v>12023</v>
      </c>
      <c r="N264" s="6">
        <f t="shared" si="21"/>
        <v>44944.000115740739</v>
      </c>
      <c r="O264" s="5">
        <f t="shared" si="22"/>
        <v>-7.1903999999999982E-2</v>
      </c>
      <c r="P264" s="5">
        <f t="shared" si="23"/>
        <v>-1.067812</v>
      </c>
      <c r="Q264" s="5">
        <f t="shared" si="24"/>
        <v>50.480232000000022</v>
      </c>
    </row>
    <row r="265" spans="1:17">
      <c r="A265" s="2">
        <v>44945.000115740739</v>
      </c>
      <c r="B265" s="3" t="s">
        <v>15</v>
      </c>
      <c r="C265" s="4">
        <v>-9955.93</v>
      </c>
      <c r="D265" s="4">
        <v>-751.2</v>
      </c>
      <c r="E265" s="4">
        <v>1699.58</v>
      </c>
      <c r="F265" s="4">
        <v>-5005.78</v>
      </c>
      <c r="G265" s="4">
        <v>2580.9299999999998</v>
      </c>
      <c r="H265" s="4">
        <v>2398.02</v>
      </c>
      <c r="I265" s="4">
        <v>-5437.94</v>
      </c>
      <c r="J265" s="4">
        <v>-94.75</v>
      </c>
      <c r="K265" s="4">
        <v>-3298.79</v>
      </c>
      <c r="L265" s="4">
        <v>-2046</v>
      </c>
      <c r="M265" s="6" t="str">
        <f t="shared" si="20"/>
        <v>12023</v>
      </c>
      <c r="N265" s="6">
        <f t="shared" si="21"/>
        <v>44945.000115740739</v>
      </c>
      <c r="O265" s="5">
        <f t="shared" si="22"/>
        <v>-0.66372866666666674</v>
      </c>
      <c r="P265" s="5">
        <f t="shared" si="23"/>
        <v>-1.7315406666666666</v>
      </c>
      <c r="Q265" s="5">
        <f t="shared" si="24"/>
        <v>49.816503333333358</v>
      </c>
    </row>
    <row r="266" spans="1:17">
      <c r="A266" s="2">
        <v>44946.000115740739</v>
      </c>
      <c r="B266" s="3" t="s">
        <v>16</v>
      </c>
      <c r="C266" s="4">
        <v>106.16999999999996</v>
      </c>
      <c r="D266" s="4">
        <v>0</v>
      </c>
      <c r="E266" s="4">
        <v>1763.19</v>
      </c>
      <c r="F266" s="4">
        <v>-2961.56</v>
      </c>
      <c r="G266" s="4">
        <v>614.03</v>
      </c>
      <c r="H266" s="4">
        <v>0</v>
      </c>
      <c r="I266" s="4">
        <v>1801.8</v>
      </c>
      <c r="J266" s="4">
        <v>-1049.17</v>
      </c>
      <c r="K266" s="4">
        <v>555.88</v>
      </c>
      <c r="L266" s="4">
        <v>-618</v>
      </c>
      <c r="M266" s="6" t="str">
        <f t="shared" si="20"/>
        <v>12023</v>
      </c>
      <c r="N266" s="6">
        <f t="shared" si="21"/>
        <v>44946.000115740739</v>
      </c>
      <c r="O266" s="5">
        <f t="shared" si="22"/>
        <v>7.0779999999999966E-3</v>
      </c>
      <c r="P266" s="5">
        <f t="shared" si="23"/>
        <v>-1.7244626666666667</v>
      </c>
      <c r="Q266" s="5">
        <f t="shared" si="24"/>
        <v>49.823581333333358</v>
      </c>
    </row>
    <row r="267" spans="1:17">
      <c r="A267" s="2">
        <v>44949.000115740739</v>
      </c>
      <c r="B267" s="3" t="s">
        <v>12</v>
      </c>
      <c r="C267" s="4">
        <v>-6399.86</v>
      </c>
      <c r="D267" s="4">
        <v>0</v>
      </c>
      <c r="E267" s="4">
        <v>-134.69</v>
      </c>
      <c r="F267" s="4">
        <v>-3133.33</v>
      </c>
      <c r="G267" s="4">
        <v>0</v>
      </c>
      <c r="H267" s="4">
        <v>-585.97</v>
      </c>
      <c r="I267" s="4">
        <v>-1158.6300000000001</v>
      </c>
      <c r="J267" s="4">
        <v>-517.24</v>
      </c>
      <c r="K267" s="4">
        <v>0</v>
      </c>
      <c r="L267" s="4">
        <v>-870</v>
      </c>
      <c r="M267" s="6" t="str">
        <f t="shared" si="20"/>
        <v>12023</v>
      </c>
      <c r="N267" s="6">
        <f t="shared" si="21"/>
        <v>44949.000115740739</v>
      </c>
      <c r="O267" s="5">
        <f t="shared" si="22"/>
        <v>-0.42665733333333333</v>
      </c>
      <c r="P267" s="5">
        <f t="shared" si="23"/>
        <v>-2.1511200000000001</v>
      </c>
      <c r="Q267" s="5">
        <f t="shared" si="24"/>
        <v>49.396924000000027</v>
      </c>
    </row>
    <row r="268" spans="1:17">
      <c r="A268" s="2">
        <v>44950.000115740739</v>
      </c>
      <c r="B268" s="3" t="s">
        <v>13</v>
      </c>
      <c r="C268" s="4">
        <v>8573.2900000000009</v>
      </c>
      <c r="D268" s="4">
        <v>894.53</v>
      </c>
      <c r="E268" s="4">
        <v>2451.5700000000002</v>
      </c>
      <c r="F268" s="4">
        <v>4315.79</v>
      </c>
      <c r="G268" s="4">
        <v>106.62</v>
      </c>
      <c r="H268" s="4">
        <v>166.3</v>
      </c>
      <c r="I268" s="4">
        <v>2783.23</v>
      </c>
      <c r="J268" s="4">
        <v>511.59</v>
      </c>
      <c r="K268" s="4">
        <v>-1354.34</v>
      </c>
      <c r="L268" s="4">
        <v>-1302</v>
      </c>
      <c r="M268" s="6" t="str">
        <f t="shared" si="20"/>
        <v>12023</v>
      </c>
      <c r="N268" s="6">
        <f t="shared" si="21"/>
        <v>44950.000115740739</v>
      </c>
      <c r="O268" s="5">
        <f t="shared" si="22"/>
        <v>0.57155266666666671</v>
      </c>
      <c r="P268" s="5">
        <f t="shared" si="23"/>
        <v>-1.5795673333333333</v>
      </c>
      <c r="Q268" s="5">
        <f t="shared" si="24"/>
        <v>49.968476666666696</v>
      </c>
    </row>
    <row r="269" spans="1:17">
      <c r="A269" s="2">
        <v>44951.000115740739</v>
      </c>
      <c r="B269" s="3" t="s">
        <v>14</v>
      </c>
      <c r="C269" s="4">
        <v>83780.209999999992</v>
      </c>
      <c r="D269" s="4">
        <v>411.39</v>
      </c>
      <c r="E269" s="4">
        <v>5515.51</v>
      </c>
      <c r="F269" s="4">
        <v>8254.24</v>
      </c>
      <c r="G269" s="4">
        <v>-1175.46</v>
      </c>
      <c r="H269" s="4">
        <v>2956.83</v>
      </c>
      <c r="I269" s="4">
        <v>3746.37</v>
      </c>
      <c r="J269" s="4">
        <v>2174.3200000000002</v>
      </c>
      <c r="K269" s="4">
        <v>-3202.99</v>
      </c>
      <c r="L269" s="4">
        <v>65100</v>
      </c>
      <c r="M269" s="6" t="str">
        <f t="shared" si="20"/>
        <v>12023</v>
      </c>
      <c r="N269" s="6">
        <f t="shared" si="21"/>
        <v>44951.000115740739</v>
      </c>
      <c r="O269" s="5">
        <f t="shared" si="22"/>
        <v>5.585347333333333</v>
      </c>
      <c r="P269" s="5">
        <f t="shared" si="23"/>
        <v>0</v>
      </c>
      <c r="Q269" s="5">
        <f t="shared" si="24"/>
        <v>55.553824000000027</v>
      </c>
    </row>
    <row r="270" spans="1:17">
      <c r="A270" s="2">
        <v>44953.000115740739</v>
      </c>
      <c r="B270" s="3" t="s">
        <v>16</v>
      </c>
      <c r="C270" s="4">
        <v>4993.0700000000015</v>
      </c>
      <c r="D270" s="4">
        <v>0</v>
      </c>
      <c r="E270" s="4">
        <v>-554.46</v>
      </c>
      <c r="F270" s="4">
        <v>2746</v>
      </c>
      <c r="G270" s="4">
        <v>2155.4</v>
      </c>
      <c r="H270" s="4">
        <v>0</v>
      </c>
      <c r="I270" s="4">
        <v>-103.61</v>
      </c>
      <c r="J270" s="4">
        <v>-4527.74</v>
      </c>
      <c r="K270" s="4">
        <v>1947.48</v>
      </c>
      <c r="L270" s="4">
        <v>3330</v>
      </c>
      <c r="M270" s="6" t="str">
        <f t="shared" si="20"/>
        <v>12023</v>
      </c>
      <c r="N270" s="6">
        <f t="shared" si="21"/>
        <v>44953.000115740739</v>
      </c>
      <c r="O270" s="5">
        <f t="shared" si="22"/>
        <v>0.33287133333333346</v>
      </c>
      <c r="P270" s="5">
        <f t="shared" si="23"/>
        <v>0</v>
      </c>
      <c r="Q270" s="5">
        <f t="shared" si="24"/>
        <v>55.886695333333364</v>
      </c>
    </row>
    <row r="271" spans="1:17">
      <c r="A271" s="2">
        <v>44956.000115740739</v>
      </c>
      <c r="B271" s="3" t="s">
        <v>12</v>
      </c>
      <c r="C271" s="4">
        <v>16573.13</v>
      </c>
      <c r="D271" s="4">
        <v>0</v>
      </c>
      <c r="E271" s="4">
        <v>-376.64</v>
      </c>
      <c r="F271" s="4">
        <v>6337.97</v>
      </c>
      <c r="G271" s="4">
        <v>0</v>
      </c>
      <c r="H271" s="4">
        <v>1269.78</v>
      </c>
      <c r="I271" s="4">
        <v>-1604.99</v>
      </c>
      <c r="J271" s="4">
        <v>10947.01</v>
      </c>
      <c r="K271" s="4">
        <v>0</v>
      </c>
      <c r="L271" s="4">
        <v>0</v>
      </c>
      <c r="M271" s="6" t="str">
        <f t="shared" si="20"/>
        <v>12023</v>
      </c>
      <c r="N271" s="6">
        <f t="shared" si="21"/>
        <v>44956.000115740739</v>
      </c>
      <c r="O271" s="5">
        <f t="shared" si="22"/>
        <v>1.1048753333333334</v>
      </c>
      <c r="P271" s="5">
        <f t="shared" si="23"/>
        <v>0</v>
      </c>
      <c r="Q271" s="5">
        <f t="shared" si="24"/>
        <v>56.991570666666696</v>
      </c>
    </row>
    <row r="272" spans="1:17">
      <c r="A272" s="2">
        <v>44957.000115740739</v>
      </c>
      <c r="B272" s="3" t="s">
        <v>13</v>
      </c>
      <c r="C272" s="4">
        <v>-10058.620000000001</v>
      </c>
      <c r="D272" s="4">
        <v>-8958.81</v>
      </c>
      <c r="E272" s="4">
        <v>41.38</v>
      </c>
      <c r="F272" s="4">
        <v>1745.84</v>
      </c>
      <c r="G272" s="4">
        <v>87.74</v>
      </c>
      <c r="H272" s="4">
        <v>-1379.26</v>
      </c>
      <c r="I272" s="4">
        <v>3202.26</v>
      </c>
      <c r="J272" s="4">
        <v>-4479.6499999999996</v>
      </c>
      <c r="K272" s="4">
        <v>-318.12</v>
      </c>
      <c r="L272" s="4">
        <v>0</v>
      </c>
      <c r="M272" s="6" t="str">
        <f t="shared" si="20"/>
        <v>12023</v>
      </c>
      <c r="N272" s="6">
        <f t="shared" si="21"/>
        <v>44957.000115740739</v>
      </c>
      <c r="O272" s="5">
        <f t="shared" si="22"/>
        <v>-0.67057466666666676</v>
      </c>
      <c r="P272" s="5">
        <f t="shared" si="23"/>
        <v>-0.67057466666666676</v>
      </c>
      <c r="Q272" s="5">
        <f t="shared" si="24"/>
        <v>56.320996000000029</v>
      </c>
    </row>
    <row r="273" spans="1:17">
      <c r="A273" s="2">
        <v>44958.000115740739</v>
      </c>
      <c r="B273" s="3" t="s">
        <v>14</v>
      </c>
      <c r="C273" s="4">
        <v>5248.2599999999993</v>
      </c>
      <c r="D273" s="4">
        <v>10192.76</v>
      </c>
      <c r="E273" s="4">
        <v>-5146.3100000000004</v>
      </c>
      <c r="F273" s="4">
        <v>-6351.3</v>
      </c>
      <c r="G273" s="4">
        <v>2022.92</v>
      </c>
      <c r="H273" s="4">
        <v>-3153.72</v>
      </c>
      <c r="I273" s="4">
        <v>-4472.53</v>
      </c>
      <c r="J273" s="4">
        <v>8702.98</v>
      </c>
      <c r="K273" s="4">
        <v>4695.46</v>
      </c>
      <c r="L273" s="4">
        <v>-1242</v>
      </c>
      <c r="M273" s="6" t="str">
        <f t="shared" si="20"/>
        <v>22023</v>
      </c>
      <c r="N273" s="6">
        <f t="shared" si="21"/>
        <v>44958.000115740739</v>
      </c>
      <c r="O273" s="5">
        <f t="shared" si="22"/>
        <v>0.34988399999999997</v>
      </c>
      <c r="P273" s="5">
        <f t="shared" si="23"/>
        <v>-0.32069066666666679</v>
      </c>
      <c r="Q273" s="5">
        <f t="shared" si="24"/>
        <v>56.670880000000032</v>
      </c>
    </row>
    <row r="274" spans="1:17">
      <c r="A274" s="2">
        <v>44959.000115740739</v>
      </c>
      <c r="B274" s="3" t="s">
        <v>15</v>
      </c>
      <c r="C274" s="4">
        <v>-7080.95</v>
      </c>
      <c r="D274" s="4">
        <v>2682.32</v>
      </c>
      <c r="E274" s="4">
        <v>3107.5</v>
      </c>
      <c r="F274" s="4">
        <v>-6051</v>
      </c>
      <c r="G274" s="4">
        <v>-5592.4</v>
      </c>
      <c r="H274" s="4">
        <v>-3156.84</v>
      </c>
      <c r="I274" s="4">
        <v>2489.62</v>
      </c>
      <c r="J274" s="4">
        <v>-4360.84</v>
      </c>
      <c r="K274" s="4">
        <v>5960.69</v>
      </c>
      <c r="L274" s="4">
        <v>-2160</v>
      </c>
      <c r="M274" s="6" t="str">
        <f t="shared" si="20"/>
        <v>22023</v>
      </c>
      <c r="N274" s="6">
        <f t="shared" si="21"/>
        <v>44959.000115740739</v>
      </c>
      <c r="O274" s="5">
        <f t="shared" si="22"/>
        <v>-0.47206333333333333</v>
      </c>
      <c r="P274" s="5">
        <f t="shared" si="23"/>
        <v>-0.79275400000000018</v>
      </c>
      <c r="Q274" s="5">
        <f t="shared" si="24"/>
        <v>56.198816666666701</v>
      </c>
    </row>
    <row r="275" spans="1:17">
      <c r="A275" s="2">
        <v>44960.000115740739</v>
      </c>
      <c r="B275" s="3" t="s">
        <v>16</v>
      </c>
      <c r="C275" s="4">
        <v>174.00000000000023</v>
      </c>
      <c r="D275" s="4">
        <v>0</v>
      </c>
      <c r="E275" s="4">
        <v>560.29999999999995</v>
      </c>
      <c r="F275" s="4">
        <v>813</v>
      </c>
      <c r="G275" s="4">
        <v>902.97</v>
      </c>
      <c r="H275" s="4">
        <v>0</v>
      </c>
      <c r="I275" s="4">
        <v>-4376.04</v>
      </c>
      <c r="J275" s="4">
        <v>2373.5700000000002</v>
      </c>
      <c r="K275" s="4">
        <v>1064.2</v>
      </c>
      <c r="L275" s="4">
        <v>-1164</v>
      </c>
      <c r="M275" s="6" t="str">
        <f t="shared" si="20"/>
        <v>22023</v>
      </c>
      <c r="N275" s="6">
        <f t="shared" si="21"/>
        <v>44960.000115740739</v>
      </c>
      <c r="O275" s="5">
        <f t="shared" si="22"/>
        <v>1.1600000000000015E-2</v>
      </c>
      <c r="P275" s="5">
        <f t="shared" si="23"/>
        <v>-0.78115400000000013</v>
      </c>
      <c r="Q275" s="5">
        <f t="shared" si="24"/>
        <v>56.210416666666703</v>
      </c>
    </row>
    <row r="276" spans="1:17">
      <c r="A276" s="2">
        <v>44963.000115740739</v>
      </c>
      <c r="B276" s="3" t="s">
        <v>12</v>
      </c>
      <c r="C276" s="4">
        <v>-12005.25</v>
      </c>
      <c r="D276" s="4">
        <v>0</v>
      </c>
      <c r="E276" s="4">
        <v>-1964.83</v>
      </c>
      <c r="F276" s="4">
        <v>-5874.27</v>
      </c>
      <c r="G276" s="4">
        <v>0</v>
      </c>
      <c r="H276" s="4">
        <v>-840.27</v>
      </c>
      <c r="I276" s="4">
        <v>1816.91</v>
      </c>
      <c r="J276" s="4">
        <v>-4428.79</v>
      </c>
      <c r="K276" s="4">
        <v>0</v>
      </c>
      <c r="L276" s="4">
        <v>-714</v>
      </c>
      <c r="M276" s="6" t="str">
        <f t="shared" si="20"/>
        <v>22023</v>
      </c>
      <c r="N276" s="6">
        <f t="shared" si="21"/>
        <v>44963.000115740739</v>
      </c>
      <c r="O276" s="5">
        <f t="shared" si="22"/>
        <v>-0.80035000000000001</v>
      </c>
      <c r="P276" s="5">
        <f t="shared" si="23"/>
        <v>-1.5815040000000002</v>
      </c>
      <c r="Q276" s="5">
        <f t="shared" si="24"/>
        <v>55.410066666666701</v>
      </c>
    </row>
    <row r="277" spans="1:17">
      <c r="A277" s="2">
        <v>44964.000115740739</v>
      </c>
      <c r="B277" s="3" t="s">
        <v>13</v>
      </c>
      <c r="C277" s="4">
        <v>-8929.3900000000012</v>
      </c>
      <c r="D277" s="4">
        <v>-1789.63</v>
      </c>
      <c r="E277" s="4">
        <v>-2227.61</v>
      </c>
      <c r="F277" s="4">
        <v>-5481.97</v>
      </c>
      <c r="G277" s="4">
        <v>-911.61</v>
      </c>
      <c r="H277" s="4">
        <v>-1263.4000000000001</v>
      </c>
      <c r="I277" s="4">
        <v>-579.95000000000005</v>
      </c>
      <c r="J277" s="4">
        <v>1880.85</v>
      </c>
      <c r="K277" s="4">
        <v>2277.9299999999998</v>
      </c>
      <c r="L277" s="4">
        <v>-834</v>
      </c>
      <c r="M277" s="6" t="str">
        <f t="shared" si="20"/>
        <v>22023</v>
      </c>
      <c r="N277" s="6">
        <f t="shared" si="21"/>
        <v>44964.000115740739</v>
      </c>
      <c r="O277" s="5">
        <f t="shared" si="22"/>
        <v>-0.59529266666666669</v>
      </c>
      <c r="P277" s="5">
        <f t="shared" si="23"/>
        <v>-2.1767966666666672</v>
      </c>
      <c r="Q277" s="5">
        <f t="shared" si="24"/>
        <v>54.814774000000035</v>
      </c>
    </row>
    <row r="278" spans="1:17">
      <c r="A278" s="2">
        <v>44965.000115740739</v>
      </c>
      <c r="B278" s="3" t="s">
        <v>14</v>
      </c>
      <c r="C278" s="4">
        <v>-10069.35</v>
      </c>
      <c r="D278" s="4">
        <v>275.5</v>
      </c>
      <c r="E278" s="4">
        <v>-302.88</v>
      </c>
      <c r="F278" s="4">
        <v>-5316.55</v>
      </c>
      <c r="G278" s="4">
        <v>1113.82</v>
      </c>
      <c r="H278" s="4">
        <v>288.26</v>
      </c>
      <c r="I278" s="4">
        <v>-1932.43</v>
      </c>
      <c r="J278" s="4">
        <v>-4104.97</v>
      </c>
      <c r="K278" s="4">
        <v>845.9</v>
      </c>
      <c r="L278" s="4">
        <v>-936</v>
      </c>
      <c r="M278" s="6" t="str">
        <f t="shared" si="20"/>
        <v>22023</v>
      </c>
      <c r="N278" s="6">
        <f t="shared" si="21"/>
        <v>44965.000115740739</v>
      </c>
      <c r="O278" s="5">
        <f t="shared" si="22"/>
        <v>-0.67128999999999994</v>
      </c>
      <c r="P278" s="5">
        <f t="shared" si="23"/>
        <v>-2.8480866666666671</v>
      </c>
      <c r="Q278" s="5">
        <f t="shared" si="24"/>
        <v>54.143484000000036</v>
      </c>
    </row>
    <row r="279" spans="1:17">
      <c r="A279" s="2">
        <v>44966.000115740739</v>
      </c>
      <c r="B279" s="3" t="s">
        <v>15</v>
      </c>
      <c r="C279" s="4">
        <v>8467.16</v>
      </c>
      <c r="D279" s="4">
        <v>5835.7</v>
      </c>
      <c r="E279" s="4">
        <v>2719.38</v>
      </c>
      <c r="F279" s="4">
        <v>-5196.29</v>
      </c>
      <c r="G279" s="4">
        <v>1183.5</v>
      </c>
      <c r="H279" s="4">
        <v>-3183.13</v>
      </c>
      <c r="I279" s="4">
        <v>3863.28</v>
      </c>
      <c r="J279" s="4">
        <v>-2159.91</v>
      </c>
      <c r="K279" s="4">
        <v>7552.63</v>
      </c>
      <c r="L279" s="4">
        <v>-2148</v>
      </c>
      <c r="M279" s="6" t="str">
        <f t="shared" si="20"/>
        <v>22023</v>
      </c>
      <c r="N279" s="6">
        <f t="shared" si="21"/>
        <v>44966.000115740739</v>
      </c>
      <c r="O279" s="5">
        <f t="shared" si="22"/>
        <v>0.56447733333333339</v>
      </c>
      <c r="P279" s="5">
        <f t="shared" si="23"/>
        <v>-2.2836093333333336</v>
      </c>
      <c r="Q279" s="5">
        <f t="shared" si="24"/>
        <v>54.707961333333373</v>
      </c>
    </row>
    <row r="280" spans="1:17">
      <c r="A280" s="2">
        <v>44967.000115740739</v>
      </c>
      <c r="B280" s="3" t="s">
        <v>16</v>
      </c>
      <c r="C280" s="4">
        <v>6137.67</v>
      </c>
      <c r="D280" s="4">
        <v>0</v>
      </c>
      <c r="E280" s="4">
        <v>1172.93</v>
      </c>
      <c r="F280" s="4">
        <v>2547.0300000000002</v>
      </c>
      <c r="G280" s="4">
        <v>165.62</v>
      </c>
      <c r="H280" s="4">
        <v>0</v>
      </c>
      <c r="I280" s="4">
        <v>1368.19</v>
      </c>
      <c r="J280" s="4">
        <v>1336.25</v>
      </c>
      <c r="K280" s="4">
        <v>147.65</v>
      </c>
      <c r="L280" s="4">
        <v>-600</v>
      </c>
      <c r="M280" s="6" t="str">
        <f t="shared" si="20"/>
        <v>22023</v>
      </c>
      <c r="N280" s="6">
        <f t="shared" si="21"/>
        <v>44967.000115740739</v>
      </c>
      <c r="O280" s="5">
        <f t="shared" si="22"/>
        <v>0.40917799999999999</v>
      </c>
      <c r="P280" s="5">
        <f t="shared" si="23"/>
        <v>-1.8744313333333336</v>
      </c>
      <c r="Q280" s="5">
        <f t="shared" si="24"/>
        <v>55.11713933333337</v>
      </c>
    </row>
    <row r="281" spans="1:17">
      <c r="A281" s="2">
        <v>44970.000115740739</v>
      </c>
      <c r="B281" s="3" t="s">
        <v>12</v>
      </c>
      <c r="C281" s="4">
        <v>-1581.51</v>
      </c>
      <c r="D281" s="4">
        <v>0</v>
      </c>
      <c r="E281" s="4">
        <v>-1394.68</v>
      </c>
      <c r="F281" s="4">
        <v>1556.26</v>
      </c>
      <c r="G281" s="4">
        <v>0</v>
      </c>
      <c r="H281" s="4">
        <v>-880.85</v>
      </c>
      <c r="I281" s="4">
        <v>-2030.21</v>
      </c>
      <c r="J281" s="4">
        <v>1029.97</v>
      </c>
      <c r="K281" s="4">
        <v>0</v>
      </c>
      <c r="L281" s="4">
        <v>138</v>
      </c>
      <c r="M281" s="6" t="str">
        <f t="shared" si="20"/>
        <v>22023</v>
      </c>
      <c r="N281" s="6">
        <f t="shared" si="21"/>
        <v>44970.000115740739</v>
      </c>
      <c r="O281" s="5">
        <f t="shared" si="22"/>
        <v>-0.105434</v>
      </c>
      <c r="P281" s="5">
        <f t="shared" si="23"/>
        <v>-1.9798653333333336</v>
      </c>
      <c r="Q281" s="5">
        <f t="shared" si="24"/>
        <v>55.011705333333367</v>
      </c>
    </row>
    <row r="282" spans="1:17">
      <c r="A282" s="2">
        <v>44971.000115740739</v>
      </c>
      <c r="B282" s="3" t="s">
        <v>13</v>
      </c>
      <c r="C282" s="4">
        <v>3124.0899999999997</v>
      </c>
      <c r="D282" s="4">
        <v>-4100.26</v>
      </c>
      <c r="E282" s="4">
        <v>2617.4</v>
      </c>
      <c r="F282" s="4">
        <v>5322.68</v>
      </c>
      <c r="G282" s="4">
        <v>-18.260000000000002</v>
      </c>
      <c r="H282" s="4">
        <v>-2238.94</v>
      </c>
      <c r="I282" s="4">
        <v>1784.02</v>
      </c>
      <c r="J282" s="4">
        <v>413.51</v>
      </c>
      <c r="K282" s="4">
        <v>207.94</v>
      </c>
      <c r="L282" s="4">
        <v>-864</v>
      </c>
      <c r="M282" s="6" t="str">
        <f t="shared" si="20"/>
        <v>22023</v>
      </c>
      <c r="N282" s="6">
        <f t="shared" si="21"/>
        <v>44971.000115740739</v>
      </c>
      <c r="O282" s="5">
        <f t="shared" si="22"/>
        <v>0.20827266666666663</v>
      </c>
      <c r="P282" s="5">
        <f t="shared" si="23"/>
        <v>-1.771592666666667</v>
      </c>
      <c r="Q282" s="5">
        <f t="shared" si="24"/>
        <v>55.219978000000033</v>
      </c>
    </row>
    <row r="283" spans="1:17">
      <c r="A283" s="2">
        <v>44972.000115740739</v>
      </c>
      <c r="B283" s="3" t="s">
        <v>14</v>
      </c>
      <c r="C283" s="4">
        <v>265.84000000000015</v>
      </c>
      <c r="D283" s="4">
        <v>3375.97</v>
      </c>
      <c r="E283" s="4">
        <v>-5296.09</v>
      </c>
      <c r="F283" s="4">
        <v>-1684.23</v>
      </c>
      <c r="G283" s="4">
        <v>-333.18</v>
      </c>
      <c r="H283" s="4">
        <v>3148.32</v>
      </c>
      <c r="I283" s="4">
        <v>-578.26</v>
      </c>
      <c r="J283" s="4">
        <v>269.12</v>
      </c>
      <c r="K283" s="4">
        <v>2288.19</v>
      </c>
      <c r="L283" s="4">
        <v>-924</v>
      </c>
      <c r="M283" s="6" t="str">
        <f t="shared" si="20"/>
        <v>22023</v>
      </c>
      <c r="N283" s="6">
        <f t="shared" si="21"/>
        <v>44972.000115740739</v>
      </c>
      <c r="O283" s="5">
        <f t="shared" si="22"/>
        <v>1.7722666666666678E-2</v>
      </c>
      <c r="P283" s="5">
        <f t="shared" si="23"/>
        <v>-1.7538700000000003</v>
      </c>
      <c r="Q283" s="5">
        <f t="shared" si="24"/>
        <v>55.237700666666697</v>
      </c>
    </row>
    <row r="284" spans="1:17">
      <c r="A284" s="2">
        <v>44973.000115740739</v>
      </c>
      <c r="B284" s="3" t="s">
        <v>15</v>
      </c>
      <c r="C284" s="4">
        <v>-2260.9</v>
      </c>
      <c r="D284" s="4">
        <v>-3547.08</v>
      </c>
      <c r="E284" s="4">
        <v>3720.74</v>
      </c>
      <c r="F284" s="4">
        <v>6114.29</v>
      </c>
      <c r="G284" s="4">
        <v>-1331.29</v>
      </c>
      <c r="H284" s="4">
        <v>1846.45</v>
      </c>
      <c r="I284" s="4">
        <v>-4501.45</v>
      </c>
      <c r="J284" s="4">
        <v>852.9</v>
      </c>
      <c r="K284" s="4">
        <v>-3201.46</v>
      </c>
      <c r="L284" s="4">
        <v>-2214</v>
      </c>
      <c r="M284" s="6" t="str">
        <f t="shared" si="20"/>
        <v>22023</v>
      </c>
      <c r="N284" s="6">
        <f t="shared" si="21"/>
        <v>44973.000115740739</v>
      </c>
      <c r="O284" s="5">
        <f t="shared" si="22"/>
        <v>-0.15072666666666668</v>
      </c>
      <c r="P284" s="5">
        <f t="shared" si="23"/>
        <v>-1.9045966666666669</v>
      </c>
      <c r="Q284" s="5">
        <f t="shared" si="24"/>
        <v>55.086974000000033</v>
      </c>
    </row>
    <row r="285" spans="1:17">
      <c r="A285" s="2">
        <v>44974.000115740739</v>
      </c>
      <c r="B285" s="3" t="s">
        <v>16</v>
      </c>
      <c r="C285" s="4">
        <v>7460.06</v>
      </c>
      <c r="D285" s="4">
        <v>0</v>
      </c>
      <c r="E285" s="4">
        <v>-84.14</v>
      </c>
      <c r="F285" s="4">
        <v>3230.37</v>
      </c>
      <c r="G285" s="4">
        <v>168.45</v>
      </c>
      <c r="H285" s="4">
        <v>0</v>
      </c>
      <c r="I285" s="4">
        <v>358.26</v>
      </c>
      <c r="J285" s="4">
        <v>1446.23</v>
      </c>
      <c r="K285" s="4">
        <v>1986.89</v>
      </c>
      <c r="L285" s="4">
        <v>354</v>
      </c>
      <c r="M285" s="6" t="str">
        <f t="shared" si="20"/>
        <v>22023</v>
      </c>
      <c r="N285" s="6">
        <f t="shared" si="21"/>
        <v>44974.000115740739</v>
      </c>
      <c r="O285" s="5">
        <f t="shared" si="22"/>
        <v>0.49733733333333335</v>
      </c>
      <c r="P285" s="5">
        <f t="shared" si="23"/>
        <v>-1.4072593333333336</v>
      </c>
      <c r="Q285" s="5">
        <f t="shared" si="24"/>
        <v>55.584311333333368</v>
      </c>
    </row>
    <row r="286" spans="1:17">
      <c r="A286" s="2">
        <v>44977.000115740739</v>
      </c>
      <c r="B286" s="3" t="s">
        <v>12</v>
      </c>
      <c r="C286" s="4">
        <v>-4567.16</v>
      </c>
      <c r="D286" s="4">
        <v>0</v>
      </c>
      <c r="E286" s="4">
        <v>1696.92</v>
      </c>
      <c r="F286" s="4">
        <v>-5469.21</v>
      </c>
      <c r="G286" s="4">
        <v>0</v>
      </c>
      <c r="H286" s="4">
        <v>1688.78</v>
      </c>
      <c r="I286" s="4">
        <v>1236.3399999999999</v>
      </c>
      <c r="J286" s="4">
        <v>-4289.99</v>
      </c>
      <c r="K286" s="4">
        <v>0</v>
      </c>
      <c r="L286" s="4">
        <v>570</v>
      </c>
      <c r="M286" s="6" t="str">
        <f t="shared" si="20"/>
        <v>22023</v>
      </c>
      <c r="N286" s="6">
        <f t="shared" si="21"/>
        <v>44977.000115740739</v>
      </c>
      <c r="O286" s="5">
        <f t="shared" si="22"/>
        <v>-0.30447733333333332</v>
      </c>
      <c r="P286" s="5">
        <f t="shared" si="23"/>
        <v>-1.7117366666666669</v>
      </c>
      <c r="Q286" s="5">
        <f t="shared" si="24"/>
        <v>55.279834000000037</v>
      </c>
    </row>
    <row r="287" spans="1:17">
      <c r="A287" s="2">
        <v>44978.000115740739</v>
      </c>
      <c r="B287" s="3" t="s">
        <v>13</v>
      </c>
      <c r="C287" s="4">
        <v>-9807.9500000000007</v>
      </c>
      <c r="D287" s="4">
        <v>-8014.75</v>
      </c>
      <c r="E287" s="4">
        <v>122.69</v>
      </c>
      <c r="F287" s="4">
        <v>2221.2600000000002</v>
      </c>
      <c r="G287" s="4">
        <v>1036.8699999999999</v>
      </c>
      <c r="H287" s="4">
        <v>-1281.05</v>
      </c>
      <c r="I287" s="4">
        <v>1015.24</v>
      </c>
      <c r="J287" s="4">
        <v>-690.79</v>
      </c>
      <c r="K287" s="4">
        <v>-3233.42</v>
      </c>
      <c r="L287" s="4">
        <v>-984</v>
      </c>
      <c r="M287" s="6" t="str">
        <f t="shared" si="20"/>
        <v>22023</v>
      </c>
      <c r="N287" s="6">
        <f t="shared" si="21"/>
        <v>44978.000115740739</v>
      </c>
      <c r="O287" s="5">
        <f t="shared" si="22"/>
        <v>-0.65386333333333335</v>
      </c>
      <c r="P287" s="5">
        <f t="shared" si="23"/>
        <v>-2.3656000000000001</v>
      </c>
      <c r="Q287" s="5">
        <f t="shared" si="24"/>
        <v>54.625970666666703</v>
      </c>
    </row>
    <row r="288" spans="1:17">
      <c r="A288" s="2">
        <v>44979.000115740739</v>
      </c>
      <c r="B288" s="3" t="s">
        <v>14</v>
      </c>
      <c r="C288" s="4">
        <v>13846.260000000002</v>
      </c>
      <c r="D288" s="4">
        <v>145.72</v>
      </c>
      <c r="E288" s="4">
        <v>1222.9100000000001</v>
      </c>
      <c r="F288" s="4">
        <v>6843.8</v>
      </c>
      <c r="G288" s="4">
        <v>359.12</v>
      </c>
      <c r="H288" s="4">
        <v>1777.37</v>
      </c>
      <c r="I288" s="4">
        <v>2956.33</v>
      </c>
      <c r="J288" s="4">
        <v>1083.9000000000001</v>
      </c>
      <c r="K288" s="4">
        <v>-410.89</v>
      </c>
      <c r="L288" s="4">
        <v>-132</v>
      </c>
      <c r="M288" s="6" t="str">
        <f t="shared" si="20"/>
        <v>22023</v>
      </c>
      <c r="N288" s="6">
        <f t="shared" si="21"/>
        <v>44979.000115740739</v>
      </c>
      <c r="O288" s="5">
        <f t="shared" si="22"/>
        <v>0.92308400000000002</v>
      </c>
      <c r="P288" s="5">
        <f t="shared" si="23"/>
        <v>-1.4425160000000001</v>
      </c>
      <c r="Q288" s="5">
        <f t="shared" si="24"/>
        <v>55.549054666666706</v>
      </c>
    </row>
    <row r="289" spans="1:17">
      <c r="A289" s="2">
        <v>44980.000115740739</v>
      </c>
      <c r="B289" s="3" t="s">
        <v>15</v>
      </c>
      <c r="C289" s="4">
        <v>1567.0600000000009</v>
      </c>
      <c r="D289" s="4">
        <v>-3246.67</v>
      </c>
      <c r="E289" s="4">
        <v>-6171.23</v>
      </c>
      <c r="F289" s="4">
        <v>8494</v>
      </c>
      <c r="G289" s="4">
        <v>2379.15</v>
      </c>
      <c r="H289" s="4">
        <v>1264.9000000000001</v>
      </c>
      <c r="I289" s="4">
        <v>3040.95</v>
      </c>
      <c r="J289" s="4">
        <v>1243.77</v>
      </c>
      <c r="K289" s="4">
        <v>-3199.81</v>
      </c>
      <c r="L289" s="4">
        <v>-2238</v>
      </c>
      <c r="M289" s="6" t="str">
        <f t="shared" si="20"/>
        <v>22023</v>
      </c>
      <c r="N289" s="6">
        <f t="shared" si="21"/>
        <v>44980.000115740739</v>
      </c>
      <c r="O289" s="5">
        <f t="shared" si="22"/>
        <v>0.10447066666666673</v>
      </c>
      <c r="P289" s="5">
        <f t="shared" si="23"/>
        <v>-1.3380453333333333</v>
      </c>
      <c r="Q289" s="5">
        <f t="shared" si="24"/>
        <v>55.65352533333337</v>
      </c>
    </row>
    <row r="290" spans="1:17">
      <c r="A290" s="2">
        <v>44981.000115740739</v>
      </c>
      <c r="B290" s="3" t="s">
        <v>16</v>
      </c>
      <c r="C290" s="4">
        <v>4870.01</v>
      </c>
      <c r="D290" s="4">
        <v>0</v>
      </c>
      <c r="E290" s="4">
        <v>-996.24</v>
      </c>
      <c r="F290" s="4">
        <v>4946.2299999999996</v>
      </c>
      <c r="G290" s="4">
        <v>1105.05</v>
      </c>
      <c r="H290" s="4">
        <v>0</v>
      </c>
      <c r="I290" s="4">
        <v>-4261.9399999999996</v>
      </c>
      <c r="J290" s="4">
        <v>2986.24</v>
      </c>
      <c r="K290" s="4">
        <v>1234.67</v>
      </c>
      <c r="L290" s="4">
        <v>-144</v>
      </c>
      <c r="M290" s="6" t="str">
        <f t="shared" si="20"/>
        <v>22023</v>
      </c>
      <c r="N290" s="6">
        <f t="shared" si="21"/>
        <v>44981.000115740739</v>
      </c>
      <c r="O290" s="5">
        <f t="shared" si="22"/>
        <v>0.32466733333333336</v>
      </c>
      <c r="P290" s="5">
        <f t="shared" si="23"/>
        <v>-1.0133779999999999</v>
      </c>
      <c r="Q290" s="5">
        <f t="shared" si="24"/>
        <v>55.9781926666667</v>
      </c>
    </row>
    <row r="291" spans="1:17">
      <c r="A291" s="2">
        <v>44984.000115740739</v>
      </c>
      <c r="B291" s="3" t="s">
        <v>12</v>
      </c>
      <c r="C291" s="4">
        <v>5132.5199999999995</v>
      </c>
      <c r="D291" s="4">
        <v>0</v>
      </c>
      <c r="E291" s="4">
        <v>2638.46</v>
      </c>
      <c r="F291" s="4">
        <v>1951.72</v>
      </c>
      <c r="G291" s="4">
        <v>0</v>
      </c>
      <c r="H291" s="4">
        <v>440.54</v>
      </c>
      <c r="I291" s="4">
        <v>1911.02</v>
      </c>
      <c r="J291" s="4">
        <v>-1251.22</v>
      </c>
      <c r="K291" s="4">
        <v>0</v>
      </c>
      <c r="L291" s="4">
        <v>-558</v>
      </c>
      <c r="M291" s="6" t="str">
        <f t="shared" si="20"/>
        <v>22023</v>
      </c>
      <c r="N291" s="6">
        <f t="shared" si="21"/>
        <v>44984.000115740739</v>
      </c>
      <c r="O291" s="5">
        <f t="shared" si="22"/>
        <v>0.34216799999999997</v>
      </c>
      <c r="P291" s="5">
        <f t="shared" si="23"/>
        <v>-0.67120999999999986</v>
      </c>
      <c r="Q291" s="5">
        <f t="shared" si="24"/>
        <v>56.320360666666701</v>
      </c>
    </row>
    <row r="292" spans="1:17">
      <c r="A292" s="2">
        <v>44985.000115740739</v>
      </c>
      <c r="B292" s="3" t="s">
        <v>13</v>
      </c>
      <c r="C292" s="4">
        <v>2485.2400000000002</v>
      </c>
      <c r="D292" s="4">
        <v>3751.69</v>
      </c>
      <c r="E292" s="4">
        <v>-422.19</v>
      </c>
      <c r="F292" s="4">
        <v>3213.87</v>
      </c>
      <c r="G292" s="4">
        <v>-863.58</v>
      </c>
      <c r="H292" s="4">
        <v>-869.19</v>
      </c>
      <c r="I292" s="4">
        <v>-1187.82</v>
      </c>
      <c r="J292" s="4">
        <v>3007.9</v>
      </c>
      <c r="K292" s="4">
        <v>-3269.44</v>
      </c>
      <c r="L292" s="4">
        <v>-876</v>
      </c>
      <c r="M292" s="6" t="str">
        <f t="shared" si="20"/>
        <v>22023</v>
      </c>
      <c r="N292" s="6">
        <f t="shared" si="21"/>
        <v>44985.000115740739</v>
      </c>
      <c r="O292" s="5">
        <f t="shared" si="22"/>
        <v>0.1656826666666667</v>
      </c>
      <c r="P292" s="5">
        <f t="shared" si="23"/>
        <v>-0.50552733333333322</v>
      </c>
      <c r="Q292" s="5">
        <f t="shared" si="24"/>
        <v>56.48604333333337</v>
      </c>
    </row>
    <row r="293" spans="1:17">
      <c r="A293" s="2">
        <v>44986.000115740739</v>
      </c>
      <c r="B293" s="3" t="s">
        <v>14</v>
      </c>
      <c r="C293" s="4">
        <v>7834.67</v>
      </c>
      <c r="D293" s="4">
        <v>1297.4100000000001</v>
      </c>
      <c r="E293" s="4">
        <v>-1009.04</v>
      </c>
      <c r="F293" s="4">
        <v>5049.76</v>
      </c>
      <c r="G293" s="4">
        <v>-304.19</v>
      </c>
      <c r="H293" s="4">
        <v>269.25</v>
      </c>
      <c r="I293" s="4">
        <v>1740.16</v>
      </c>
      <c r="J293" s="4">
        <v>1026.8699999999999</v>
      </c>
      <c r="K293" s="4">
        <v>796.45</v>
      </c>
      <c r="L293" s="4">
        <v>-1032</v>
      </c>
      <c r="M293" s="6" t="str">
        <f t="shared" si="20"/>
        <v>32023</v>
      </c>
      <c r="N293" s="6">
        <f t="shared" si="21"/>
        <v>44986.000115740739</v>
      </c>
      <c r="O293" s="5">
        <f t="shared" si="22"/>
        <v>0.52231133333333335</v>
      </c>
      <c r="P293" s="5">
        <f t="shared" si="23"/>
        <v>0</v>
      </c>
      <c r="Q293" s="5">
        <f t="shared" si="24"/>
        <v>57.008354666666705</v>
      </c>
    </row>
    <row r="294" spans="1:17">
      <c r="A294" s="2">
        <v>44987.000115740739</v>
      </c>
      <c r="B294" s="3" t="s">
        <v>15</v>
      </c>
      <c r="C294" s="4">
        <v>20962.499999999996</v>
      </c>
      <c r="D294" s="4">
        <v>8352.42</v>
      </c>
      <c r="E294" s="4">
        <v>5799.24</v>
      </c>
      <c r="F294" s="4">
        <v>-5452.27</v>
      </c>
      <c r="G294" s="4">
        <v>1177.3</v>
      </c>
      <c r="H294" s="4">
        <v>2310.4</v>
      </c>
      <c r="I294" s="4">
        <v>5222.5600000000004</v>
      </c>
      <c r="J294" s="4">
        <v>718.62</v>
      </c>
      <c r="K294" s="4">
        <v>4748.2299999999996</v>
      </c>
      <c r="L294" s="4">
        <v>-1914</v>
      </c>
      <c r="M294" s="6" t="str">
        <f t="shared" si="20"/>
        <v>32023</v>
      </c>
      <c r="N294" s="6">
        <f t="shared" si="21"/>
        <v>44987.000115740739</v>
      </c>
      <c r="O294" s="5">
        <f t="shared" si="22"/>
        <v>1.3974999999999997</v>
      </c>
      <c r="P294" s="5">
        <f t="shared" si="23"/>
        <v>0</v>
      </c>
      <c r="Q294" s="5">
        <f t="shared" si="24"/>
        <v>58.405854666666706</v>
      </c>
    </row>
    <row r="295" spans="1:17">
      <c r="A295" s="2">
        <v>44988.000115740739</v>
      </c>
      <c r="B295" s="3" t="s">
        <v>16</v>
      </c>
      <c r="C295" s="4">
        <v>3805.9100000000008</v>
      </c>
      <c r="D295" s="4">
        <v>0</v>
      </c>
      <c r="E295" s="4">
        <v>-1457.48</v>
      </c>
      <c r="F295" s="4">
        <v>4918.8100000000004</v>
      </c>
      <c r="G295" s="4">
        <v>-523.41</v>
      </c>
      <c r="H295" s="4">
        <v>0</v>
      </c>
      <c r="I295" s="4">
        <v>671.9</v>
      </c>
      <c r="J295" s="4">
        <v>2133.0100000000002</v>
      </c>
      <c r="K295" s="4">
        <v>-1894.92</v>
      </c>
      <c r="L295" s="4">
        <v>-42</v>
      </c>
      <c r="M295" s="6" t="str">
        <f t="shared" si="20"/>
        <v>32023</v>
      </c>
      <c r="N295" s="6">
        <f t="shared" si="21"/>
        <v>44988.000115740739</v>
      </c>
      <c r="O295" s="5">
        <f t="shared" si="22"/>
        <v>0.25372733333333336</v>
      </c>
      <c r="P295" s="5">
        <f t="shared" si="23"/>
        <v>0</v>
      </c>
      <c r="Q295" s="5">
        <f t="shared" si="24"/>
        <v>58.659582000000036</v>
      </c>
    </row>
    <row r="296" spans="1:17">
      <c r="A296" s="2">
        <v>44991.000115740739</v>
      </c>
      <c r="B296" s="3" t="s">
        <v>12</v>
      </c>
      <c r="C296" s="4">
        <v>5311.2199999999993</v>
      </c>
      <c r="D296" s="4">
        <v>0</v>
      </c>
      <c r="E296" s="4">
        <v>2082.13</v>
      </c>
      <c r="F296" s="4">
        <v>2969.93</v>
      </c>
      <c r="G296" s="4">
        <v>0</v>
      </c>
      <c r="H296" s="4">
        <v>-2319.5300000000002</v>
      </c>
      <c r="I296" s="4">
        <v>1787.9</v>
      </c>
      <c r="J296" s="4">
        <v>1450.79</v>
      </c>
      <c r="K296" s="4">
        <v>0</v>
      </c>
      <c r="L296" s="4">
        <v>-660</v>
      </c>
      <c r="M296" s="6" t="str">
        <f t="shared" si="20"/>
        <v>32023</v>
      </c>
      <c r="N296" s="6">
        <f t="shared" si="21"/>
        <v>44991.000115740739</v>
      </c>
      <c r="O296" s="5">
        <f t="shared" si="22"/>
        <v>0.3540813333333333</v>
      </c>
      <c r="P296" s="5">
        <f t="shared" si="23"/>
        <v>0</v>
      </c>
      <c r="Q296" s="5">
        <f t="shared" si="24"/>
        <v>59.013663333333369</v>
      </c>
    </row>
    <row r="297" spans="1:17">
      <c r="A297" s="2">
        <v>44993.000115740739</v>
      </c>
      <c r="B297" s="3" t="s">
        <v>14</v>
      </c>
      <c r="C297" s="4">
        <v>18593.34</v>
      </c>
      <c r="D297" s="4">
        <v>2170.91</v>
      </c>
      <c r="E297" s="4">
        <v>3961.72</v>
      </c>
      <c r="F297" s="4">
        <v>6081.29</v>
      </c>
      <c r="G297" s="4">
        <v>1312.08</v>
      </c>
      <c r="H297" s="4">
        <v>-1968.37</v>
      </c>
      <c r="I297" s="4">
        <v>2715.04</v>
      </c>
      <c r="J297" s="4">
        <v>2274.77</v>
      </c>
      <c r="K297" s="4">
        <v>2861.9</v>
      </c>
      <c r="L297" s="4">
        <v>-816</v>
      </c>
      <c r="M297" s="6" t="str">
        <f t="shared" si="20"/>
        <v>32023</v>
      </c>
      <c r="N297" s="6">
        <f t="shared" si="21"/>
        <v>44993.000115740739</v>
      </c>
      <c r="O297" s="5">
        <f t="shared" si="22"/>
        <v>1.2395559999999999</v>
      </c>
      <c r="P297" s="5">
        <f t="shared" si="23"/>
        <v>0</v>
      </c>
      <c r="Q297" s="5">
        <f t="shared" si="24"/>
        <v>60.253219333333369</v>
      </c>
    </row>
    <row r="298" spans="1:17">
      <c r="A298" s="2">
        <v>44994.000115740739</v>
      </c>
      <c r="B298" s="3" t="s">
        <v>15</v>
      </c>
      <c r="C298" s="4">
        <v>12013.18</v>
      </c>
      <c r="D298" s="4">
        <v>-1197.76</v>
      </c>
      <c r="E298" s="4">
        <v>4218.21</v>
      </c>
      <c r="F298" s="4">
        <v>-5517.48</v>
      </c>
      <c r="G298" s="4">
        <v>872.72</v>
      </c>
      <c r="H298" s="4">
        <v>3399.27</v>
      </c>
      <c r="I298" s="4">
        <v>4557.8900000000003</v>
      </c>
      <c r="J298" s="4">
        <v>2190.84</v>
      </c>
      <c r="K298" s="4">
        <v>5727.49</v>
      </c>
      <c r="L298" s="4">
        <v>-2238</v>
      </c>
      <c r="M298" s="6" t="str">
        <f t="shared" si="20"/>
        <v>32023</v>
      </c>
      <c r="N298" s="6">
        <f t="shared" si="21"/>
        <v>44994.000115740739</v>
      </c>
      <c r="O298" s="5">
        <f t="shared" si="22"/>
        <v>0.80087866666666663</v>
      </c>
      <c r="P298" s="5">
        <f t="shared" si="23"/>
        <v>0</v>
      </c>
      <c r="Q298" s="5">
        <f t="shared" si="24"/>
        <v>61.054098000000039</v>
      </c>
    </row>
    <row r="299" spans="1:17">
      <c r="A299" s="2">
        <v>44995.000115740739</v>
      </c>
      <c r="B299" s="3" t="s">
        <v>16</v>
      </c>
      <c r="C299" s="4">
        <v>-13184.16</v>
      </c>
      <c r="D299" s="4">
        <v>0</v>
      </c>
      <c r="E299" s="4">
        <v>-1803.68</v>
      </c>
      <c r="F299" s="4">
        <v>-3440.43</v>
      </c>
      <c r="G299" s="4">
        <v>-1289.97</v>
      </c>
      <c r="H299" s="4">
        <v>0</v>
      </c>
      <c r="I299" s="4">
        <v>1073.6300000000001</v>
      </c>
      <c r="J299" s="4">
        <v>-4378.75</v>
      </c>
      <c r="K299" s="4">
        <v>-3014.96</v>
      </c>
      <c r="L299" s="4">
        <v>-330</v>
      </c>
      <c r="M299" s="6" t="str">
        <f t="shared" si="20"/>
        <v>32023</v>
      </c>
      <c r="N299" s="6">
        <f t="shared" si="21"/>
        <v>44995.000115740739</v>
      </c>
      <c r="O299" s="5">
        <f t="shared" si="22"/>
        <v>-0.87894399999999995</v>
      </c>
      <c r="P299" s="5">
        <f t="shared" si="23"/>
        <v>-0.87894399999999995</v>
      </c>
      <c r="Q299" s="5">
        <f t="shared" si="24"/>
        <v>60.175154000000042</v>
      </c>
    </row>
    <row r="300" spans="1:17">
      <c r="A300" s="2">
        <v>44998.000115740739</v>
      </c>
      <c r="B300" s="3" t="s">
        <v>12</v>
      </c>
      <c r="C300" s="4">
        <v>16931.78</v>
      </c>
      <c r="D300" s="4">
        <v>0</v>
      </c>
      <c r="E300" s="4">
        <v>2746.73</v>
      </c>
      <c r="F300" s="4">
        <v>6515.37</v>
      </c>
      <c r="G300" s="4">
        <v>0</v>
      </c>
      <c r="H300" s="4">
        <v>-3205.77</v>
      </c>
      <c r="I300" s="4">
        <v>3029.32</v>
      </c>
      <c r="J300" s="4">
        <v>4126.13</v>
      </c>
      <c r="K300" s="4">
        <v>0</v>
      </c>
      <c r="L300" s="4">
        <v>3720</v>
      </c>
      <c r="M300" s="6" t="str">
        <f t="shared" si="20"/>
        <v>32023</v>
      </c>
      <c r="N300" s="6">
        <f t="shared" si="21"/>
        <v>44998.000115740739</v>
      </c>
      <c r="O300" s="5">
        <f t="shared" si="22"/>
        <v>1.1287853333333331</v>
      </c>
      <c r="P300" s="5">
        <f t="shared" si="23"/>
        <v>0</v>
      </c>
      <c r="Q300" s="5">
        <f t="shared" si="24"/>
        <v>61.303939333333375</v>
      </c>
    </row>
    <row r="301" spans="1:17">
      <c r="A301" s="2">
        <v>44999.000115740739</v>
      </c>
      <c r="B301" s="3" t="s">
        <v>13</v>
      </c>
      <c r="C301" s="4">
        <v>-21626.29</v>
      </c>
      <c r="D301" s="4">
        <v>-3461</v>
      </c>
      <c r="E301" s="4">
        <v>61.67</v>
      </c>
      <c r="F301" s="4">
        <v>-5977.65</v>
      </c>
      <c r="G301" s="4">
        <v>-1779.94</v>
      </c>
      <c r="H301" s="4">
        <v>-1384.62</v>
      </c>
      <c r="I301" s="4">
        <v>-902.93</v>
      </c>
      <c r="J301" s="4">
        <v>-4352.6000000000004</v>
      </c>
      <c r="K301" s="4">
        <v>-3283.22</v>
      </c>
      <c r="L301" s="4">
        <v>-546</v>
      </c>
      <c r="M301" s="6" t="str">
        <f t="shared" si="20"/>
        <v>32023</v>
      </c>
      <c r="N301" s="6">
        <f t="shared" si="21"/>
        <v>44999.000115740739</v>
      </c>
      <c r="O301" s="5">
        <f t="shared" si="22"/>
        <v>-1.4417526666666669</v>
      </c>
      <c r="P301" s="5">
        <f t="shared" si="23"/>
        <v>-1.4417526666666669</v>
      </c>
      <c r="Q301" s="5">
        <f t="shared" si="24"/>
        <v>59.862186666666709</v>
      </c>
    </row>
    <row r="302" spans="1:17">
      <c r="A302" s="2">
        <v>45000.000115740739</v>
      </c>
      <c r="B302" s="3" t="s">
        <v>14</v>
      </c>
      <c r="C302" s="4">
        <v>26388.239999999998</v>
      </c>
      <c r="D302" s="4">
        <v>5475.91</v>
      </c>
      <c r="E302" s="4">
        <v>1927.53</v>
      </c>
      <c r="F302" s="4">
        <v>8479.32</v>
      </c>
      <c r="G302" s="4">
        <v>87.16</v>
      </c>
      <c r="H302" s="4">
        <v>1912.01</v>
      </c>
      <c r="I302" s="4">
        <v>877.7</v>
      </c>
      <c r="J302" s="4">
        <v>3983.72</v>
      </c>
      <c r="K302" s="4">
        <v>2540.89</v>
      </c>
      <c r="L302" s="4">
        <v>1104</v>
      </c>
      <c r="M302" s="6" t="str">
        <f t="shared" si="20"/>
        <v>32023</v>
      </c>
      <c r="N302" s="6">
        <f t="shared" si="21"/>
        <v>45000.000115740739</v>
      </c>
      <c r="O302" s="5">
        <f t="shared" si="22"/>
        <v>1.7592159999999999</v>
      </c>
      <c r="P302" s="5">
        <f t="shared" si="23"/>
        <v>0</v>
      </c>
      <c r="Q302" s="5">
        <f t="shared" si="24"/>
        <v>61.621402666666711</v>
      </c>
    </row>
    <row r="303" spans="1:17">
      <c r="A303" s="2">
        <v>45001.000115740739</v>
      </c>
      <c r="B303" s="3" t="s">
        <v>15</v>
      </c>
      <c r="C303" s="4">
        <v>-23389.030000000002</v>
      </c>
      <c r="D303" s="4">
        <v>-7781.68</v>
      </c>
      <c r="E303" s="4">
        <v>-5715.42</v>
      </c>
      <c r="F303" s="4">
        <v>-5333.29</v>
      </c>
      <c r="G303" s="4">
        <v>367.96</v>
      </c>
      <c r="H303" s="4">
        <v>3725.6</v>
      </c>
      <c r="I303" s="4">
        <v>-4705.93</v>
      </c>
      <c r="J303" s="4">
        <v>1537.11</v>
      </c>
      <c r="K303" s="4">
        <v>-3299.38</v>
      </c>
      <c r="L303" s="4">
        <v>-2184</v>
      </c>
      <c r="M303" s="6" t="str">
        <f t="shared" si="20"/>
        <v>32023</v>
      </c>
      <c r="N303" s="6">
        <f t="shared" si="21"/>
        <v>45001.000115740739</v>
      </c>
      <c r="O303" s="5">
        <f t="shared" si="22"/>
        <v>-1.5592686666666669</v>
      </c>
      <c r="P303" s="5">
        <f t="shared" si="23"/>
        <v>-1.5592686666666669</v>
      </c>
      <c r="Q303" s="5">
        <f t="shared" si="24"/>
        <v>60.062134000000043</v>
      </c>
    </row>
    <row r="304" spans="1:17">
      <c r="A304" s="2">
        <v>45002.000115740739</v>
      </c>
      <c r="B304" s="3" t="s">
        <v>16</v>
      </c>
      <c r="C304" s="4">
        <v>1347.3700000000003</v>
      </c>
      <c r="D304" s="4">
        <v>0</v>
      </c>
      <c r="E304" s="4">
        <v>-4034.97</v>
      </c>
      <c r="F304" s="4">
        <v>1948.17</v>
      </c>
      <c r="G304" s="4">
        <v>1947.51</v>
      </c>
      <c r="H304" s="4">
        <v>0</v>
      </c>
      <c r="I304" s="4">
        <v>-3200.98</v>
      </c>
      <c r="J304" s="4">
        <v>2717.92</v>
      </c>
      <c r="K304" s="4">
        <v>2713.72</v>
      </c>
      <c r="L304" s="4">
        <v>-744</v>
      </c>
      <c r="M304" s="6" t="str">
        <f t="shared" si="20"/>
        <v>32023</v>
      </c>
      <c r="N304" s="6">
        <f t="shared" si="21"/>
        <v>45002.000115740739</v>
      </c>
      <c r="O304" s="5">
        <f t="shared" si="22"/>
        <v>8.9824666666666692E-2</v>
      </c>
      <c r="P304" s="5">
        <f t="shared" si="23"/>
        <v>-1.4694440000000002</v>
      </c>
      <c r="Q304" s="5">
        <f t="shared" si="24"/>
        <v>60.151958666666708</v>
      </c>
    </row>
    <row r="305" spans="1:22">
      <c r="A305" s="2">
        <v>45005.000115740739</v>
      </c>
      <c r="B305" s="3" t="s">
        <v>12</v>
      </c>
      <c r="C305" s="4">
        <v>-12609.539999999999</v>
      </c>
      <c r="D305" s="4">
        <v>0</v>
      </c>
      <c r="E305" s="4">
        <v>519.08000000000004</v>
      </c>
      <c r="F305" s="4">
        <v>-5949.98</v>
      </c>
      <c r="G305" s="4">
        <v>0</v>
      </c>
      <c r="H305" s="4">
        <v>1943.04</v>
      </c>
      <c r="I305" s="4">
        <v>-4229.53</v>
      </c>
      <c r="J305" s="4">
        <v>-4430.1499999999996</v>
      </c>
      <c r="K305" s="4">
        <v>0</v>
      </c>
      <c r="L305" s="4">
        <v>-462</v>
      </c>
      <c r="M305" s="6" t="str">
        <f t="shared" si="20"/>
        <v>32023</v>
      </c>
      <c r="N305" s="6">
        <f t="shared" si="21"/>
        <v>45005.000115740739</v>
      </c>
      <c r="O305" s="5">
        <f t="shared" si="22"/>
        <v>-0.84063599999999994</v>
      </c>
      <c r="P305" s="5">
        <f t="shared" si="23"/>
        <v>-2.3100800000000001</v>
      </c>
      <c r="Q305" s="5">
        <f t="shared" si="24"/>
        <v>59.311322666666712</v>
      </c>
    </row>
    <row r="306" spans="1:22">
      <c r="A306" s="2">
        <v>45006.000115740739</v>
      </c>
      <c r="B306" s="3" t="s">
        <v>13</v>
      </c>
      <c r="C306" s="4">
        <v>-1529.72</v>
      </c>
      <c r="D306" s="4">
        <v>-1054.2</v>
      </c>
      <c r="E306" s="4">
        <v>954.82</v>
      </c>
      <c r="F306" s="4">
        <v>3142.09</v>
      </c>
      <c r="G306" s="4">
        <v>461.03</v>
      </c>
      <c r="H306" s="4">
        <v>-1892.85</v>
      </c>
      <c r="I306" s="4">
        <v>1878.26</v>
      </c>
      <c r="J306" s="4">
        <v>-4353.3599999999997</v>
      </c>
      <c r="K306" s="4">
        <v>84.49</v>
      </c>
      <c r="L306" s="4">
        <v>-750</v>
      </c>
      <c r="M306" s="6" t="str">
        <f t="shared" si="20"/>
        <v>32023</v>
      </c>
      <c r="N306" s="6">
        <f t="shared" si="21"/>
        <v>45006.000115740739</v>
      </c>
      <c r="O306" s="5">
        <f t="shared" si="22"/>
        <v>-0.10198133333333334</v>
      </c>
      <c r="P306" s="5">
        <f t="shared" si="23"/>
        <v>-2.4120613333333334</v>
      </c>
      <c r="Q306" s="5">
        <f t="shared" si="24"/>
        <v>59.209341333333377</v>
      </c>
    </row>
    <row r="307" spans="1:22">
      <c r="A307" s="2">
        <v>45007.000115740739</v>
      </c>
      <c r="B307" s="3" t="s">
        <v>14</v>
      </c>
      <c r="C307" s="4">
        <v>-22318.639999999999</v>
      </c>
      <c r="D307" s="4">
        <v>-6486.98</v>
      </c>
      <c r="E307" s="4">
        <v>-2923.7</v>
      </c>
      <c r="F307" s="4">
        <v>-5357.44</v>
      </c>
      <c r="G307" s="4">
        <v>-2816.82</v>
      </c>
      <c r="H307" s="4">
        <v>-1458.14</v>
      </c>
      <c r="I307" s="4">
        <v>1754.71</v>
      </c>
      <c r="J307" s="4">
        <v>-4254.46</v>
      </c>
      <c r="K307" s="4">
        <v>28.19</v>
      </c>
      <c r="L307" s="4">
        <v>-804</v>
      </c>
      <c r="M307" s="6" t="str">
        <f t="shared" si="20"/>
        <v>32023</v>
      </c>
      <c r="N307" s="6">
        <f t="shared" si="21"/>
        <v>45007.000115740739</v>
      </c>
      <c r="O307" s="5">
        <f t="shared" si="22"/>
        <v>-1.4879093333333333</v>
      </c>
      <c r="P307" s="5">
        <f t="shared" si="23"/>
        <v>-3.8999706666666665</v>
      </c>
      <c r="Q307" s="5">
        <f t="shared" si="24"/>
        <v>57.721432000000043</v>
      </c>
    </row>
    <row r="308" spans="1:22">
      <c r="A308" s="2">
        <v>45008.000115740739</v>
      </c>
      <c r="B308" s="3" t="s">
        <v>15</v>
      </c>
      <c r="C308" s="4">
        <v>9356.5400000000009</v>
      </c>
      <c r="D308" s="4">
        <v>-72.75</v>
      </c>
      <c r="E308" s="4">
        <v>990.49</v>
      </c>
      <c r="F308" s="4">
        <v>8128.48</v>
      </c>
      <c r="G308" s="4">
        <v>2113.5</v>
      </c>
      <c r="H308" s="4">
        <v>-3149.74</v>
      </c>
      <c r="I308" s="4">
        <v>-4207.99</v>
      </c>
      <c r="J308" s="4">
        <v>3039.13</v>
      </c>
      <c r="K308" s="4">
        <v>4579.42</v>
      </c>
      <c r="L308" s="4">
        <v>-2064</v>
      </c>
      <c r="M308" s="6" t="str">
        <f t="shared" si="20"/>
        <v>32023</v>
      </c>
      <c r="N308" s="6">
        <f t="shared" si="21"/>
        <v>45008.000115740739</v>
      </c>
      <c r="O308" s="5">
        <f t="shared" si="22"/>
        <v>0.6237693333333334</v>
      </c>
      <c r="P308" s="5">
        <f t="shared" si="23"/>
        <v>-3.2762013333333329</v>
      </c>
      <c r="Q308" s="5">
        <f t="shared" si="24"/>
        <v>58.345201333333378</v>
      </c>
    </row>
    <row r="309" spans="1:22">
      <c r="A309" s="2">
        <v>45009.000115740739</v>
      </c>
      <c r="B309" s="3" t="s">
        <v>16</v>
      </c>
      <c r="C309" s="4">
        <v>-11167.14</v>
      </c>
      <c r="D309" s="4">
        <v>0</v>
      </c>
      <c r="E309" s="4">
        <v>-5432.28</v>
      </c>
      <c r="F309" s="4">
        <v>-5772.76</v>
      </c>
      <c r="G309" s="4">
        <v>1011.44</v>
      </c>
      <c r="H309" s="4">
        <v>0</v>
      </c>
      <c r="I309" s="4">
        <v>-1200.83</v>
      </c>
      <c r="J309" s="4">
        <v>-1856.07</v>
      </c>
      <c r="K309" s="4">
        <v>2581.36</v>
      </c>
      <c r="L309" s="4">
        <v>-498</v>
      </c>
      <c r="M309" s="6" t="str">
        <f t="shared" si="20"/>
        <v>32023</v>
      </c>
      <c r="N309" s="6">
        <f t="shared" si="21"/>
        <v>45009.000115740739</v>
      </c>
      <c r="O309" s="5">
        <f t="shared" si="22"/>
        <v>-0.74447600000000003</v>
      </c>
      <c r="P309" s="5">
        <f t="shared" si="23"/>
        <v>-4.0206773333333325</v>
      </c>
      <c r="Q309" s="5">
        <f t="shared" si="24"/>
        <v>57.600725333333379</v>
      </c>
    </row>
    <row r="310" spans="1:22">
      <c r="A310" s="2">
        <v>45012.000115740739</v>
      </c>
      <c r="B310" s="3" t="s">
        <v>12</v>
      </c>
      <c r="C310" s="4">
        <v>-1755.69</v>
      </c>
      <c r="D310" s="4">
        <v>0</v>
      </c>
      <c r="E310" s="4">
        <v>-942.99</v>
      </c>
      <c r="F310" s="4">
        <v>-66.680000000000007</v>
      </c>
      <c r="G310" s="4">
        <v>0</v>
      </c>
      <c r="H310" s="4">
        <v>1402.71</v>
      </c>
      <c r="I310" s="4">
        <v>394.59</v>
      </c>
      <c r="J310" s="4">
        <v>-1457.32</v>
      </c>
      <c r="K310" s="4">
        <v>0</v>
      </c>
      <c r="L310" s="4">
        <v>-1086</v>
      </c>
      <c r="M310" s="6" t="str">
        <f t="shared" si="20"/>
        <v>32023</v>
      </c>
      <c r="N310" s="6">
        <f t="shared" si="21"/>
        <v>45012.000115740739</v>
      </c>
      <c r="O310" s="5">
        <f t="shared" si="22"/>
        <v>-0.11704600000000001</v>
      </c>
      <c r="P310" s="5">
        <f t="shared" si="23"/>
        <v>-4.1377233333333328</v>
      </c>
      <c r="Q310" s="5">
        <f t="shared" si="24"/>
        <v>57.483679333333377</v>
      </c>
    </row>
    <row r="311" spans="1:22">
      <c r="A311" s="2">
        <v>45013.000115740739</v>
      </c>
      <c r="B311" s="3" t="s">
        <v>13</v>
      </c>
      <c r="C311" s="4">
        <v>-5429.33</v>
      </c>
      <c r="D311" s="4">
        <v>3344.75</v>
      </c>
      <c r="E311" s="4">
        <v>1601.1</v>
      </c>
      <c r="F311" s="4">
        <v>-4052.76</v>
      </c>
      <c r="G311" s="4">
        <v>836.22</v>
      </c>
      <c r="H311" s="4">
        <v>-441.14</v>
      </c>
      <c r="I311" s="4">
        <v>-1983.31</v>
      </c>
      <c r="J311" s="4">
        <v>-212.56</v>
      </c>
      <c r="K311" s="4">
        <v>-3255.63</v>
      </c>
      <c r="L311" s="4">
        <v>-1266</v>
      </c>
      <c r="M311" s="6" t="str">
        <f t="shared" si="20"/>
        <v>32023</v>
      </c>
      <c r="N311" s="6">
        <f t="shared" si="21"/>
        <v>45013.000115740739</v>
      </c>
      <c r="O311" s="5">
        <f t="shared" si="22"/>
        <v>-0.36195533333333335</v>
      </c>
      <c r="P311" s="5">
        <f t="shared" si="23"/>
        <v>-4.4996786666666662</v>
      </c>
      <c r="Q311" s="5">
        <f t="shared" si="24"/>
        <v>57.121724000000043</v>
      </c>
    </row>
    <row r="312" spans="1:22">
      <c r="A312" s="2">
        <v>45014.000115740739</v>
      </c>
      <c r="B312" s="3" t="s">
        <v>14</v>
      </c>
      <c r="C312" s="4">
        <v>4755.3000000000011</v>
      </c>
      <c r="D312" s="4">
        <v>7305.66</v>
      </c>
      <c r="E312" s="4">
        <v>-4231.9399999999996</v>
      </c>
      <c r="F312" s="4">
        <v>4743.08</v>
      </c>
      <c r="G312" s="4">
        <v>1336.45</v>
      </c>
      <c r="H312" s="4">
        <v>912.53</v>
      </c>
      <c r="I312" s="4">
        <v>-1732.97</v>
      </c>
      <c r="J312" s="4">
        <v>1686</v>
      </c>
      <c r="K312" s="4">
        <v>-3199.51</v>
      </c>
      <c r="L312" s="4">
        <v>-2064</v>
      </c>
      <c r="M312" s="6" t="str">
        <f t="shared" si="20"/>
        <v>32023</v>
      </c>
      <c r="N312" s="6">
        <f t="shared" si="21"/>
        <v>45014.000115740739</v>
      </c>
      <c r="O312" s="5">
        <f t="shared" si="22"/>
        <v>0.31702000000000008</v>
      </c>
      <c r="P312" s="5">
        <f t="shared" si="23"/>
        <v>-4.1826586666666659</v>
      </c>
      <c r="Q312" s="5">
        <f t="shared" si="24"/>
        <v>57.438744000000042</v>
      </c>
    </row>
    <row r="313" spans="1:22">
      <c r="A313" s="2">
        <v>45016.000115740739</v>
      </c>
      <c r="B313" s="3" t="s">
        <v>16</v>
      </c>
      <c r="C313" s="4">
        <v>-10692.78</v>
      </c>
      <c r="D313" s="4">
        <v>0</v>
      </c>
      <c r="E313" s="4">
        <v>-131.79</v>
      </c>
      <c r="F313" s="4">
        <v>-5571.1</v>
      </c>
      <c r="G313" s="4">
        <v>-1505.75</v>
      </c>
      <c r="H313" s="4">
        <v>0</v>
      </c>
      <c r="I313" s="4">
        <v>-433.76</v>
      </c>
      <c r="J313" s="4">
        <v>933.77</v>
      </c>
      <c r="K313" s="4">
        <v>-3276.15</v>
      </c>
      <c r="L313" s="4">
        <v>-708</v>
      </c>
      <c r="M313" s="6" t="str">
        <f t="shared" si="20"/>
        <v>32023</v>
      </c>
      <c r="N313" s="6">
        <f t="shared" si="21"/>
        <v>45016.000115740739</v>
      </c>
      <c r="O313" s="5">
        <f t="shared" si="22"/>
        <v>-0.71285200000000004</v>
      </c>
      <c r="P313" s="5">
        <f t="shared" si="23"/>
        <v>-4.8955106666666657</v>
      </c>
      <c r="Q313" s="5">
        <f t="shared" si="24"/>
        <v>56.725892000000044</v>
      </c>
    </row>
    <row r="314" spans="1:22">
      <c r="A314" s="2">
        <v>45019.000115740739</v>
      </c>
      <c r="B314" s="3" t="s">
        <v>12</v>
      </c>
      <c r="C314" s="4">
        <v>6055.23</v>
      </c>
      <c r="D314" s="4">
        <v>0</v>
      </c>
      <c r="E314" s="4">
        <v>2276.34</v>
      </c>
      <c r="F314" s="4">
        <v>656.22</v>
      </c>
      <c r="G314" s="4">
        <v>0</v>
      </c>
      <c r="H314" s="4">
        <v>1461.35</v>
      </c>
      <c r="I314" s="4">
        <v>806.9</v>
      </c>
      <c r="J314" s="4">
        <v>1964.42</v>
      </c>
      <c r="K314" s="4">
        <v>0</v>
      </c>
      <c r="L314" s="4">
        <v>-1110</v>
      </c>
      <c r="M314" s="6" t="str">
        <f t="shared" si="20"/>
        <v>42023</v>
      </c>
      <c r="N314" s="6">
        <f t="shared" si="21"/>
        <v>45019.000115740739</v>
      </c>
      <c r="O314" s="5">
        <f t="shared" si="22"/>
        <v>0.40368199999999999</v>
      </c>
      <c r="P314" s="5">
        <f t="shared" si="23"/>
        <v>-4.4918286666666658</v>
      </c>
      <c r="Q314" s="5">
        <f t="shared" si="24"/>
        <v>57.129574000000048</v>
      </c>
    </row>
    <row r="315" spans="1:22">
      <c r="A315" s="2">
        <v>45021.000115740739</v>
      </c>
      <c r="B315" s="3" t="s">
        <v>14</v>
      </c>
      <c r="C315" s="4">
        <v>-1788.34</v>
      </c>
      <c r="D315" s="4">
        <v>1543.16</v>
      </c>
      <c r="E315" s="4">
        <v>1858.47</v>
      </c>
      <c r="F315" s="4">
        <v>-570.08000000000004</v>
      </c>
      <c r="G315" s="4">
        <v>-3649.33</v>
      </c>
      <c r="H315" s="4">
        <v>460.45</v>
      </c>
      <c r="I315" s="4">
        <v>-1505.98</v>
      </c>
      <c r="J315" s="4">
        <v>1995.86</v>
      </c>
      <c r="K315" s="4">
        <v>-1056.8900000000001</v>
      </c>
      <c r="L315" s="4">
        <v>-864</v>
      </c>
      <c r="M315" s="6" t="str">
        <f t="shared" si="20"/>
        <v>42023</v>
      </c>
      <c r="N315" s="6">
        <f t="shared" si="21"/>
        <v>45021.000115740739</v>
      </c>
      <c r="O315" s="5">
        <f t="shared" si="22"/>
        <v>-0.11922266666666666</v>
      </c>
      <c r="P315" s="5">
        <f t="shared" si="23"/>
        <v>-4.6110513333333323</v>
      </c>
      <c r="Q315" s="5">
        <f t="shared" si="24"/>
        <v>57.010351333333382</v>
      </c>
      <c r="S315">
        <v>1</v>
      </c>
      <c r="T315">
        <v>2022</v>
      </c>
      <c r="U315" t="str">
        <f>+S315&amp;T315</f>
        <v>12022</v>
      </c>
      <c r="V315" s="5">
        <f>+SUMIF(M5:$M$334,U315,O5:O334)</f>
        <v>2.8950619999999985</v>
      </c>
    </row>
    <row r="316" spans="1:22">
      <c r="A316" s="2">
        <v>45022.000115740739</v>
      </c>
      <c r="B316" s="3" t="s">
        <v>15</v>
      </c>
      <c r="C316" s="4">
        <v>5812.2400000000007</v>
      </c>
      <c r="D316" s="4">
        <v>-2650.92</v>
      </c>
      <c r="E316" s="4">
        <v>3855.78</v>
      </c>
      <c r="F316" s="4">
        <v>3936.65</v>
      </c>
      <c r="G316" s="4">
        <v>-118.75</v>
      </c>
      <c r="H316" s="4">
        <v>-3201.24</v>
      </c>
      <c r="I316" s="4">
        <v>2683.53</v>
      </c>
      <c r="J316" s="4">
        <v>2176.8200000000002</v>
      </c>
      <c r="K316" s="4">
        <v>990.37</v>
      </c>
      <c r="L316" s="4">
        <v>-1860</v>
      </c>
      <c r="M316" s="6" t="str">
        <f t="shared" si="20"/>
        <v>42023</v>
      </c>
      <c r="N316" s="6">
        <f t="shared" si="21"/>
        <v>45022.000115740739</v>
      </c>
      <c r="O316" s="5">
        <f t="shared" si="22"/>
        <v>0.3874826666666667</v>
      </c>
      <c r="P316" s="5">
        <f t="shared" si="23"/>
        <v>-4.2235686666666652</v>
      </c>
      <c r="Q316" s="5">
        <f t="shared" si="24"/>
        <v>57.397834000000046</v>
      </c>
      <c r="S316">
        <f>+S315+1</f>
        <v>2</v>
      </c>
      <c r="T316">
        <f>+T315</f>
        <v>2022</v>
      </c>
      <c r="U316" t="str">
        <f t="shared" ref="U316:U330" si="25">+S316&amp;T316</f>
        <v>22022</v>
      </c>
      <c r="V316" s="5">
        <f>+SUMIF(M6:$M$334,U316,O6:O335)</f>
        <v>9.0921886666666651</v>
      </c>
    </row>
    <row r="317" spans="1:22">
      <c r="A317" s="2">
        <v>45026.000115740739</v>
      </c>
      <c r="B317" s="3" t="s">
        <v>12</v>
      </c>
      <c r="C317" s="4">
        <v>-8412.74</v>
      </c>
      <c r="D317" s="4">
        <v>0</v>
      </c>
      <c r="E317" s="4">
        <v>-1751.29</v>
      </c>
      <c r="F317" s="4">
        <v>-5355.9</v>
      </c>
      <c r="G317" s="4">
        <v>0</v>
      </c>
      <c r="H317" s="4">
        <v>16.88</v>
      </c>
      <c r="I317" s="4">
        <v>-116.81</v>
      </c>
      <c r="J317" s="4">
        <v>-569.62</v>
      </c>
      <c r="K317" s="4">
        <v>0</v>
      </c>
      <c r="L317" s="4">
        <v>-636</v>
      </c>
      <c r="M317" s="6" t="str">
        <f t="shared" si="20"/>
        <v>42023</v>
      </c>
      <c r="N317" s="6">
        <f t="shared" si="21"/>
        <v>45026.000115740739</v>
      </c>
      <c r="O317" s="5">
        <f t="shared" si="22"/>
        <v>-0.56084933333333331</v>
      </c>
      <c r="P317" s="5">
        <f t="shared" si="23"/>
        <v>-4.7844179999999987</v>
      </c>
      <c r="Q317" s="5">
        <f t="shared" si="24"/>
        <v>56.836984666666716</v>
      </c>
      <c r="S317">
        <f t="shared" ref="S317:S330" si="26">+S316+1</f>
        <v>3</v>
      </c>
      <c r="T317">
        <f t="shared" ref="T317:T330" si="27">+T316</f>
        <v>2022</v>
      </c>
      <c r="U317" t="str">
        <f t="shared" si="25"/>
        <v>32022</v>
      </c>
      <c r="V317" s="5">
        <f>+SUMIF(M7:$M$334,U317,O7:O336)</f>
        <v>5.1057180000000004</v>
      </c>
    </row>
    <row r="318" spans="1:22">
      <c r="A318" s="2">
        <v>45027.000115740739</v>
      </c>
      <c r="B318" s="3" t="s">
        <v>13</v>
      </c>
      <c r="C318" s="4">
        <v>4631.670000000001</v>
      </c>
      <c r="D318" s="4">
        <v>-194.4</v>
      </c>
      <c r="E318" s="4">
        <v>-675.58</v>
      </c>
      <c r="F318" s="4">
        <v>3225.55</v>
      </c>
      <c r="G318" s="4">
        <v>661.59</v>
      </c>
      <c r="H318" s="4">
        <v>28.71</v>
      </c>
      <c r="I318" s="4">
        <v>1259.53</v>
      </c>
      <c r="J318" s="4">
        <v>765.13</v>
      </c>
      <c r="K318" s="4">
        <v>275.14</v>
      </c>
      <c r="L318" s="4">
        <v>-714</v>
      </c>
      <c r="M318" s="6" t="str">
        <f t="shared" si="20"/>
        <v>42023</v>
      </c>
      <c r="N318" s="6">
        <f t="shared" si="21"/>
        <v>45027.000115740739</v>
      </c>
      <c r="O318" s="5">
        <f t="shared" si="22"/>
        <v>0.30877800000000005</v>
      </c>
      <c r="P318" s="5">
        <f t="shared" si="23"/>
        <v>-4.4756399999999985</v>
      </c>
      <c r="Q318" s="5">
        <f t="shared" si="24"/>
        <v>57.145762666666712</v>
      </c>
      <c r="S318">
        <f t="shared" si="26"/>
        <v>4</v>
      </c>
      <c r="T318">
        <f t="shared" si="27"/>
        <v>2022</v>
      </c>
      <c r="U318" t="str">
        <f t="shared" si="25"/>
        <v>42022</v>
      </c>
      <c r="V318" s="5">
        <f>+SUMIF(M8:$M$334,U318,O8:O337)</f>
        <v>2.7193486666666669</v>
      </c>
    </row>
    <row r="319" spans="1:22">
      <c r="A319" s="2">
        <v>45028.000115740739</v>
      </c>
      <c r="B319" s="3" t="s">
        <v>14</v>
      </c>
      <c r="C319" s="4">
        <v>4054.24</v>
      </c>
      <c r="D319" s="4">
        <v>-450.41</v>
      </c>
      <c r="E319" s="4">
        <v>900.58</v>
      </c>
      <c r="F319" s="4">
        <v>3427.92</v>
      </c>
      <c r="G319" s="4">
        <v>457.16</v>
      </c>
      <c r="H319" s="4">
        <v>-271.41000000000003</v>
      </c>
      <c r="I319" s="4">
        <v>149.36000000000001</v>
      </c>
      <c r="J319" s="4">
        <v>231.1</v>
      </c>
      <c r="K319" s="4">
        <v>-24.06</v>
      </c>
      <c r="L319" s="4">
        <v>-366</v>
      </c>
      <c r="M319" s="6" t="str">
        <f t="shared" si="20"/>
        <v>42023</v>
      </c>
      <c r="N319" s="6">
        <f t="shared" si="21"/>
        <v>45028.000115740739</v>
      </c>
      <c r="O319" s="5">
        <f t="shared" si="22"/>
        <v>0.27028266666666667</v>
      </c>
      <c r="P319" s="5">
        <f t="shared" si="23"/>
        <v>-4.2053573333333318</v>
      </c>
      <c r="Q319" s="5">
        <f t="shared" si="24"/>
        <v>57.416045333333379</v>
      </c>
      <c r="S319">
        <f t="shared" si="26"/>
        <v>5</v>
      </c>
      <c r="T319">
        <f t="shared" si="27"/>
        <v>2022</v>
      </c>
      <c r="U319" t="str">
        <f t="shared" si="25"/>
        <v>52022</v>
      </c>
      <c r="V319" s="5">
        <f>+SUMIF(M9:$M$334,U319,O9:O338)</f>
        <v>5.498365333333334</v>
      </c>
    </row>
    <row r="320" spans="1:22">
      <c r="A320" s="2">
        <v>45029.000115740739</v>
      </c>
      <c r="B320" s="3" t="s">
        <v>15</v>
      </c>
      <c r="C320" s="4">
        <v>17687.580000000002</v>
      </c>
      <c r="D320" s="4">
        <v>-644.82000000000005</v>
      </c>
      <c r="E320" s="4">
        <v>956.89</v>
      </c>
      <c r="F320" s="4">
        <v>7095.19</v>
      </c>
      <c r="G320" s="4">
        <v>119.69</v>
      </c>
      <c r="H320" s="4">
        <v>2257.3000000000002</v>
      </c>
      <c r="I320" s="4">
        <v>-4589.6899999999996</v>
      </c>
      <c r="J320" s="4">
        <v>951.31</v>
      </c>
      <c r="K320" s="4">
        <v>7965.71</v>
      </c>
      <c r="L320" s="4">
        <v>3576</v>
      </c>
      <c r="M320" s="6" t="str">
        <f t="shared" si="20"/>
        <v>42023</v>
      </c>
      <c r="N320" s="6">
        <f t="shared" si="21"/>
        <v>45029.000115740739</v>
      </c>
      <c r="O320" s="5">
        <f t="shared" si="22"/>
        <v>1.1791720000000001</v>
      </c>
      <c r="P320" s="5">
        <f t="shared" si="23"/>
        <v>-3.0261853333333315</v>
      </c>
      <c r="Q320" s="5">
        <f t="shared" si="24"/>
        <v>58.59521733333338</v>
      </c>
      <c r="S320">
        <f t="shared" si="26"/>
        <v>6</v>
      </c>
      <c r="T320">
        <f t="shared" si="27"/>
        <v>2022</v>
      </c>
      <c r="U320" t="str">
        <f t="shared" si="25"/>
        <v>62022</v>
      </c>
      <c r="V320" s="5">
        <f>+SUMIF(M10:$M$334,U320,O10:O339)</f>
        <v>2.4567000000000005</v>
      </c>
    </row>
    <row r="321" spans="1:22">
      <c r="A321" s="2">
        <v>45033.000115740739</v>
      </c>
      <c r="B321" s="3" t="s">
        <v>12</v>
      </c>
      <c r="C321" s="4">
        <v>-1434.7400000000002</v>
      </c>
      <c r="D321" s="4">
        <v>0</v>
      </c>
      <c r="E321" s="4">
        <v>246.97</v>
      </c>
      <c r="F321" s="4">
        <v>2295.9299999999998</v>
      </c>
      <c r="G321" s="4">
        <v>0</v>
      </c>
      <c r="H321" s="4">
        <v>428.37</v>
      </c>
      <c r="I321" s="4">
        <v>-4251.82</v>
      </c>
      <c r="J321" s="4">
        <v>463.81</v>
      </c>
      <c r="K321" s="4">
        <v>0</v>
      </c>
      <c r="L321" s="4">
        <v>-618</v>
      </c>
      <c r="M321" s="6" t="str">
        <f t="shared" si="20"/>
        <v>42023</v>
      </c>
      <c r="N321" s="6">
        <f t="shared" si="21"/>
        <v>45033.000115740739</v>
      </c>
      <c r="O321" s="5">
        <f t="shared" si="22"/>
        <v>-9.564933333333335E-2</v>
      </c>
      <c r="P321" s="5">
        <f t="shared" si="23"/>
        <v>-3.1218346666666648</v>
      </c>
      <c r="Q321" s="5">
        <f t="shared" si="24"/>
        <v>58.499568000000046</v>
      </c>
      <c r="S321">
        <f t="shared" si="26"/>
        <v>7</v>
      </c>
      <c r="T321">
        <f t="shared" si="27"/>
        <v>2022</v>
      </c>
      <c r="U321" t="str">
        <f t="shared" si="25"/>
        <v>72022</v>
      </c>
      <c r="V321" s="5">
        <f>+SUMIF(M11:$M$334,U321,O11:O340)</f>
        <v>5.6384586666666667</v>
      </c>
    </row>
    <row r="322" spans="1:22">
      <c r="A322" s="2">
        <v>45034.000115740739</v>
      </c>
      <c r="B322" s="3" t="s">
        <v>13</v>
      </c>
      <c r="C322" s="4">
        <v>-6062.3199999999988</v>
      </c>
      <c r="D322" s="4">
        <v>-1335.21</v>
      </c>
      <c r="E322" s="4">
        <v>1414.8</v>
      </c>
      <c r="F322" s="4">
        <v>-5081.34</v>
      </c>
      <c r="G322" s="4">
        <v>808.77</v>
      </c>
      <c r="H322" s="4">
        <v>-2103.9699999999998</v>
      </c>
      <c r="I322" s="4">
        <v>398.14</v>
      </c>
      <c r="J322" s="4">
        <v>216.16</v>
      </c>
      <c r="K322" s="4">
        <v>370.33</v>
      </c>
      <c r="L322" s="4">
        <v>-750</v>
      </c>
      <c r="M322" s="6" t="str">
        <f t="shared" si="20"/>
        <v>42023</v>
      </c>
      <c r="N322" s="6">
        <f t="shared" si="21"/>
        <v>45034.000115740739</v>
      </c>
      <c r="O322" s="5">
        <f t="shared" si="22"/>
        <v>-0.40415466666666655</v>
      </c>
      <c r="P322" s="5">
        <f t="shared" si="23"/>
        <v>-3.5259893333333312</v>
      </c>
      <c r="Q322" s="5">
        <f t="shared" si="24"/>
        <v>58.095413333333383</v>
      </c>
      <c r="S322">
        <f t="shared" si="26"/>
        <v>8</v>
      </c>
      <c r="T322">
        <f t="shared" si="27"/>
        <v>2022</v>
      </c>
      <c r="U322" t="str">
        <f t="shared" si="25"/>
        <v>82022</v>
      </c>
      <c r="V322" s="5">
        <f>+SUMIF(M12:$M$334,U322,O12:O341)</f>
        <v>3.6225533333333333</v>
      </c>
    </row>
    <row r="323" spans="1:22">
      <c r="A323" s="2">
        <v>45035.000115740739</v>
      </c>
      <c r="B323" s="3" t="s">
        <v>14</v>
      </c>
      <c r="C323" s="4">
        <v>-8462.83</v>
      </c>
      <c r="D323" s="4">
        <v>480.73</v>
      </c>
      <c r="E323" s="4">
        <v>-933.54</v>
      </c>
      <c r="F323" s="4">
        <v>409.44</v>
      </c>
      <c r="G323" s="4">
        <v>305.60000000000002</v>
      </c>
      <c r="H323" s="4">
        <v>182.9</v>
      </c>
      <c r="I323" s="4">
        <v>-4891.28</v>
      </c>
      <c r="J323" s="4">
        <v>-554.01</v>
      </c>
      <c r="K323" s="4">
        <v>-2712.67</v>
      </c>
      <c r="L323" s="4">
        <v>-750</v>
      </c>
      <c r="M323" s="6" t="str">
        <f t="shared" si="20"/>
        <v>42023</v>
      </c>
      <c r="N323" s="6">
        <f t="shared" si="21"/>
        <v>45035.000115740739</v>
      </c>
      <c r="O323" s="5">
        <f t="shared" si="22"/>
        <v>-0.56418866666666667</v>
      </c>
      <c r="P323" s="5">
        <f t="shared" si="23"/>
        <v>-4.0901779999999981</v>
      </c>
      <c r="Q323" s="5">
        <f t="shared" si="24"/>
        <v>57.531224666666716</v>
      </c>
      <c r="S323">
        <f t="shared" si="26"/>
        <v>9</v>
      </c>
      <c r="T323">
        <f t="shared" si="27"/>
        <v>2022</v>
      </c>
      <c r="U323" t="str">
        <f t="shared" si="25"/>
        <v>92022</v>
      </c>
      <c r="V323" s="5">
        <f>+SUMIF(M13:$M$334,U323,O13:O342)</f>
        <v>6.2560920000000015</v>
      </c>
    </row>
    <row r="324" spans="1:22">
      <c r="A324" s="2">
        <v>45036.000115740739</v>
      </c>
      <c r="B324" s="3" t="s">
        <v>15</v>
      </c>
      <c r="C324" s="4">
        <v>-12780.439999999999</v>
      </c>
      <c r="D324" s="4">
        <v>251.1</v>
      </c>
      <c r="E324" s="4">
        <v>-6449.34</v>
      </c>
      <c r="F324" s="4">
        <v>-5040.4799999999996</v>
      </c>
      <c r="G324" s="4">
        <v>288.38</v>
      </c>
      <c r="H324" s="4">
        <v>2323.08</v>
      </c>
      <c r="I324" s="4">
        <v>-5886.99</v>
      </c>
      <c r="J324" s="4">
        <v>289.29000000000002</v>
      </c>
      <c r="K324" s="4">
        <v>3490.52</v>
      </c>
      <c r="L324" s="4">
        <v>-2046</v>
      </c>
      <c r="M324" s="6" t="str">
        <f t="shared" si="20"/>
        <v>42023</v>
      </c>
      <c r="N324" s="6">
        <f t="shared" si="21"/>
        <v>45036.000115740739</v>
      </c>
      <c r="O324" s="5">
        <f t="shared" si="22"/>
        <v>-0.85202933333333331</v>
      </c>
      <c r="P324" s="5">
        <f t="shared" si="23"/>
        <v>-4.9422073333333314</v>
      </c>
      <c r="Q324" s="5">
        <f t="shared" si="24"/>
        <v>56.679195333333382</v>
      </c>
      <c r="S324">
        <f t="shared" si="26"/>
        <v>10</v>
      </c>
      <c r="T324">
        <f t="shared" si="27"/>
        <v>2022</v>
      </c>
      <c r="U324" t="str">
        <f t="shared" si="25"/>
        <v>102022</v>
      </c>
      <c r="V324" s="5">
        <f>+SUMIF(M14:$M$334,U324,O14:O343)</f>
        <v>0.55198466666666612</v>
      </c>
    </row>
    <row r="325" spans="1:22">
      <c r="A325" s="2">
        <v>45037.000115740739</v>
      </c>
      <c r="B325" s="3" t="s">
        <v>16</v>
      </c>
      <c r="C325" s="4">
        <v>1731.4300000000003</v>
      </c>
      <c r="D325" s="4">
        <v>0</v>
      </c>
      <c r="E325" s="4">
        <v>-510.68</v>
      </c>
      <c r="F325" s="4">
        <v>2568.44</v>
      </c>
      <c r="G325" s="4">
        <v>-960.62</v>
      </c>
      <c r="H325" s="4">
        <v>0</v>
      </c>
      <c r="I325" s="4">
        <v>-661.07</v>
      </c>
      <c r="J325" s="4">
        <v>1433.4</v>
      </c>
      <c r="K325" s="4">
        <v>11.96</v>
      </c>
      <c r="L325" s="4">
        <v>-150</v>
      </c>
      <c r="M325" s="6" t="str">
        <f t="shared" si="20"/>
        <v>42023</v>
      </c>
      <c r="N325" s="6">
        <f t="shared" si="21"/>
        <v>45037.000115740739</v>
      </c>
      <c r="O325" s="5">
        <f t="shared" si="22"/>
        <v>0.11542866666666668</v>
      </c>
      <c r="P325" s="5">
        <f t="shared" si="23"/>
        <v>-4.826778666666665</v>
      </c>
      <c r="Q325" s="5">
        <f t="shared" si="24"/>
        <v>56.794624000000049</v>
      </c>
      <c r="S325">
        <f t="shared" si="26"/>
        <v>11</v>
      </c>
      <c r="T325">
        <f t="shared" si="27"/>
        <v>2022</v>
      </c>
      <c r="U325" t="str">
        <f t="shared" si="25"/>
        <v>112022</v>
      </c>
      <c r="V325" s="5">
        <f>+SUMIF(M15:$M$334,U325,O15:O344)</f>
        <v>4.2923259999999992</v>
      </c>
    </row>
    <row r="326" spans="1:22">
      <c r="A326" s="2">
        <v>45040.000115740739</v>
      </c>
      <c r="B326" s="3" t="s">
        <v>12</v>
      </c>
      <c r="C326" s="4">
        <v>-4037.3900000000003</v>
      </c>
      <c r="D326" s="4">
        <v>0</v>
      </c>
      <c r="E326" s="4">
        <v>2081.6799999999998</v>
      </c>
      <c r="F326" s="4">
        <v>-5238.88</v>
      </c>
      <c r="G326" s="4">
        <v>0</v>
      </c>
      <c r="H326" s="4">
        <v>718.85</v>
      </c>
      <c r="I326" s="4">
        <v>2143.77</v>
      </c>
      <c r="J326" s="4">
        <v>-3382.81</v>
      </c>
      <c r="K326" s="4">
        <v>0</v>
      </c>
      <c r="L326" s="4">
        <v>-360</v>
      </c>
      <c r="M326" s="6" t="str">
        <f t="shared" ref="M326:M334" si="28">MONTH(N326)&amp;YEAR(N326)</f>
        <v>42023</v>
      </c>
      <c r="N326" s="6">
        <f t="shared" ref="N326:N330" si="29">+A326</f>
        <v>45040.000115740739</v>
      </c>
      <c r="O326" s="5">
        <f t="shared" ref="O326:O330" si="30">+C326/$M$1*100</f>
        <v>-0.26915933333333336</v>
      </c>
      <c r="P326" s="5">
        <f t="shared" ref="P326:P330" si="31">+MIN(O326+P325,0)</f>
        <v>-5.0959379999999985</v>
      </c>
      <c r="Q326" s="5">
        <f t="shared" si="24"/>
        <v>56.525464666666714</v>
      </c>
      <c r="S326">
        <f t="shared" si="26"/>
        <v>12</v>
      </c>
      <c r="T326">
        <f t="shared" si="27"/>
        <v>2022</v>
      </c>
      <c r="U326" t="str">
        <f t="shared" si="25"/>
        <v>122022</v>
      </c>
      <c r="V326" s="5">
        <f>+SUMIF(M16:$M$334,U326,O16:O345)</f>
        <v>1.1011519999999995</v>
      </c>
    </row>
    <row r="327" spans="1:22">
      <c r="A327" s="2">
        <v>45041.000115740739</v>
      </c>
      <c r="B327" s="3" t="s">
        <v>13</v>
      </c>
      <c r="C327" s="4">
        <v>4464.2699999999995</v>
      </c>
      <c r="D327" s="4">
        <v>882.79</v>
      </c>
      <c r="E327" s="4">
        <v>-1626.66</v>
      </c>
      <c r="F327" s="4">
        <v>3643.83</v>
      </c>
      <c r="G327" s="4">
        <v>572.78</v>
      </c>
      <c r="H327" s="4">
        <v>221.1</v>
      </c>
      <c r="I327" s="4">
        <v>1289.94</v>
      </c>
      <c r="J327" s="4">
        <v>700.66</v>
      </c>
      <c r="K327" s="4">
        <v>-362.17</v>
      </c>
      <c r="L327" s="4">
        <v>-858</v>
      </c>
      <c r="M327" s="6" t="str">
        <f t="shared" si="28"/>
        <v>42023</v>
      </c>
      <c r="N327" s="6">
        <f t="shared" si="29"/>
        <v>45041.000115740739</v>
      </c>
      <c r="O327" s="5">
        <f t="shared" si="30"/>
        <v>0.29761799999999999</v>
      </c>
      <c r="P327" s="5">
        <f t="shared" si="31"/>
        <v>-4.7983199999999986</v>
      </c>
      <c r="Q327" s="5">
        <f t="shared" ref="Q327:Q330" si="32">+Q326+O327</f>
        <v>56.823082666666714</v>
      </c>
      <c r="S327">
        <v>1</v>
      </c>
      <c r="T327">
        <v>2023</v>
      </c>
      <c r="U327" t="str">
        <f t="shared" si="25"/>
        <v>12023</v>
      </c>
      <c r="V327" s="5">
        <f>+SUMIF(M17:$M$334,U327,O17:O346)</f>
        <v>7.0910466666666654</v>
      </c>
    </row>
    <row r="328" spans="1:22">
      <c r="A328" s="2">
        <v>45042.000115740739</v>
      </c>
      <c r="B328" s="3" t="s">
        <v>14</v>
      </c>
      <c r="C328" s="4">
        <v>12166.7</v>
      </c>
      <c r="D328" s="4">
        <v>960.61</v>
      </c>
      <c r="E328" s="4">
        <v>4031.62</v>
      </c>
      <c r="F328" s="4">
        <v>4915</v>
      </c>
      <c r="G328" s="4">
        <v>-796.67</v>
      </c>
      <c r="H328" s="4">
        <v>273.83999999999997</v>
      </c>
      <c r="I328" s="4">
        <v>1023.12</v>
      </c>
      <c r="J328" s="4">
        <v>524.54</v>
      </c>
      <c r="K328" s="4">
        <v>2002.64</v>
      </c>
      <c r="L328" s="4">
        <v>-768</v>
      </c>
      <c r="M328" s="6" t="str">
        <f t="shared" si="28"/>
        <v>42023</v>
      </c>
      <c r="N328" s="6">
        <f t="shared" si="29"/>
        <v>45042.000115740739</v>
      </c>
      <c r="O328" s="5">
        <f t="shared" si="30"/>
        <v>0.81111333333333346</v>
      </c>
      <c r="P328" s="5">
        <f t="shared" si="31"/>
        <v>-3.987206666666665</v>
      </c>
      <c r="Q328" s="5">
        <f t="shared" si="32"/>
        <v>57.634196000000046</v>
      </c>
      <c r="S328">
        <f t="shared" si="26"/>
        <v>2</v>
      </c>
      <c r="T328">
        <f t="shared" si="27"/>
        <v>2023</v>
      </c>
      <c r="U328" t="str">
        <f t="shared" si="25"/>
        <v>22023</v>
      </c>
      <c r="V328" s="5">
        <f>+SUMIF(M18:$M$334,U328,O18:O347)</f>
        <v>0.1650473333333336</v>
      </c>
    </row>
    <row r="329" spans="1:22">
      <c r="A329" s="2">
        <v>45043.000115740739</v>
      </c>
      <c r="B329" s="3" t="s">
        <v>15</v>
      </c>
      <c r="C329" s="4">
        <v>-1607.6900000000005</v>
      </c>
      <c r="D329" s="4">
        <v>-974.48</v>
      </c>
      <c r="E329" s="4">
        <v>4786.1499999999996</v>
      </c>
      <c r="F329" s="4">
        <v>-5511.33</v>
      </c>
      <c r="G329" s="4">
        <v>1416.98</v>
      </c>
      <c r="H329" s="4">
        <v>4261.87</v>
      </c>
      <c r="I329" s="4">
        <v>891.27</v>
      </c>
      <c r="J329" s="4">
        <v>-1213.8599999999999</v>
      </c>
      <c r="K329" s="4">
        <v>-3278.29</v>
      </c>
      <c r="L329" s="4">
        <v>-1986</v>
      </c>
      <c r="M329" s="6" t="str">
        <f t="shared" si="28"/>
        <v>42023</v>
      </c>
      <c r="N329" s="6">
        <f t="shared" si="29"/>
        <v>45043.000115740739</v>
      </c>
      <c r="O329" s="5">
        <f t="shared" si="30"/>
        <v>-0.10717933333333338</v>
      </c>
      <c r="P329" s="5">
        <f t="shared" si="31"/>
        <v>-4.0943859999999983</v>
      </c>
      <c r="Q329" s="5">
        <f t="shared" si="32"/>
        <v>57.527016666666711</v>
      </c>
      <c r="S329">
        <f t="shared" si="26"/>
        <v>3</v>
      </c>
      <c r="T329">
        <f t="shared" si="27"/>
        <v>2023</v>
      </c>
      <c r="U329" t="str">
        <f t="shared" si="25"/>
        <v>32023</v>
      </c>
      <c r="V329" s="5">
        <f>+SUMIF(M19:$M$334,U329,O19:O348)</f>
        <v>0.23984866666666504</v>
      </c>
    </row>
    <row r="330" spans="1:22">
      <c r="A330" s="2">
        <v>45044.000115740739</v>
      </c>
      <c r="B330" s="3" t="s">
        <v>16</v>
      </c>
      <c r="C330" s="4">
        <v>3882.8999999999996</v>
      </c>
      <c r="D330" s="4">
        <v>0</v>
      </c>
      <c r="E330" s="4">
        <v>1119.42</v>
      </c>
      <c r="F330" s="4">
        <v>1345.12</v>
      </c>
      <c r="G330" s="4">
        <v>988.75</v>
      </c>
      <c r="H330" s="4">
        <v>0</v>
      </c>
      <c r="I330" s="4">
        <v>286.68</v>
      </c>
      <c r="J330" s="4">
        <v>-982.61</v>
      </c>
      <c r="K330" s="4">
        <v>1605.54</v>
      </c>
      <c r="L330" s="4">
        <v>-480</v>
      </c>
      <c r="M330" s="6" t="str">
        <f t="shared" si="28"/>
        <v>42023</v>
      </c>
      <c r="N330" s="6">
        <f t="shared" si="29"/>
        <v>45044.000115740739</v>
      </c>
      <c r="O330" s="5">
        <f t="shared" si="30"/>
        <v>0.25885999999999998</v>
      </c>
      <c r="P330" s="5">
        <f t="shared" si="31"/>
        <v>-3.8355259999999984</v>
      </c>
      <c r="Q330" s="5">
        <f t="shared" si="32"/>
        <v>57.785876666666709</v>
      </c>
      <c r="S330">
        <f t="shared" si="26"/>
        <v>4</v>
      </c>
      <c r="T330">
        <f t="shared" si="27"/>
        <v>2023</v>
      </c>
      <c r="U330" t="str">
        <f t="shared" si="25"/>
        <v>42023</v>
      </c>
      <c r="V330" s="5">
        <f>+SUMIF(M20:$M$334,U330,O20:O349)</f>
        <v>1.059984666666667</v>
      </c>
    </row>
    <row r="331" spans="1:22">
      <c r="A331" s="2">
        <v>45048.000115740739</v>
      </c>
      <c r="B331" s="3" t="s">
        <v>13</v>
      </c>
      <c r="C331" s="4">
        <v>-5893.0999999999995</v>
      </c>
      <c r="D331" s="4">
        <v>-4036.72</v>
      </c>
      <c r="E331" s="4">
        <v>827.9</v>
      </c>
      <c r="F331" s="4">
        <v>-1738.91</v>
      </c>
      <c r="G331" s="4">
        <v>-2063.4699999999998</v>
      </c>
      <c r="H331" s="4">
        <v>-255.64</v>
      </c>
      <c r="I331" s="4">
        <v>826.08</v>
      </c>
      <c r="J331" s="4">
        <v>1155.22</v>
      </c>
      <c r="K331" s="4">
        <v>262.44</v>
      </c>
      <c r="L331" s="4">
        <v>-870</v>
      </c>
      <c r="M331" s="6" t="str">
        <f t="shared" si="28"/>
        <v>52023</v>
      </c>
      <c r="N331" s="6">
        <f t="shared" ref="N331:N333" si="33">+A331</f>
        <v>45048.000115740739</v>
      </c>
      <c r="O331" s="5">
        <f t="shared" ref="O331:O333" si="34">+C331/$M$1*100</f>
        <v>-0.39287333333333335</v>
      </c>
      <c r="P331" s="5">
        <f t="shared" ref="P331:P333" si="35">+MIN(O331+P330,0)</f>
        <v>-4.2283993333333321</v>
      </c>
      <c r="Q331" s="5">
        <f t="shared" ref="Q331:Q333" si="36">+Q330+O331</f>
        <v>57.393003333333375</v>
      </c>
      <c r="S331">
        <f t="shared" ref="S331" si="37">+S330+1</f>
        <v>5</v>
      </c>
      <c r="T331">
        <f t="shared" ref="T331" si="38">+T330</f>
        <v>2023</v>
      </c>
      <c r="U331" t="str">
        <f t="shared" ref="U331" si="39">+S331&amp;T331</f>
        <v>52023</v>
      </c>
      <c r="V331" s="5">
        <f>+SUMIF(M21:$M$334,U331,O21:O350)</f>
        <v>1.3018200000000002</v>
      </c>
    </row>
    <row r="332" spans="1:22">
      <c r="A332" s="2">
        <v>45049.000115740739</v>
      </c>
      <c r="B332" s="3" t="s">
        <v>14</v>
      </c>
      <c r="C332" s="4">
        <v>-15240.99</v>
      </c>
      <c r="D332" s="4">
        <v>-1224.78</v>
      </c>
      <c r="E332" s="4">
        <v>-2964.25</v>
      </c>
      <c r="F332" s="4">
        <v>-4821.6099999999997</v>
      </c>
      <c r="G332" s="4">
        <v>10.36</v>
      </c>
      <c r="H332" s="4">
        <v>-268.48</v>
      </c>
      <c r="I332" s="4">
        <v>-3622.28</v>
      </c>
      <c r="J332" s="4">
        <v>-1586.84</v>
      </c>
      <c r="K332" s="4">
        <v>370.89</v>
      </c>
      <c r="L332" s="4">
        <v>-1134</v>
      </c>
      <c r="M332" s="6" t="str">
        <f t="shared" si="28"/>
        <v>52023</v>
      </c>
      <c r="N332" s="6">
        <f t="shared" si="33"/>
        <v>45049.000115740739</v>
      </c>
      <c r="O332" s="5">
        <f t="shared" si="34"/>
        <v>-1.0160659999999999</v>
      </c>
      <c r="P332" s="5">
        <f t="shared" si="35"/>
        <v>-5.2444653333333324</v>
      </c>
      <c r="Q332" s="5">
        <f t="shared" si="36"/>
        <v>56.376937333333373</v>
      </c>
    </row>
    <row r="333" spans="1:22">
      <c r="A333" s="2">
        <v>45050.000115740739</v>
      </c>
      <c r="B333" s="3" t="s">
        <v>15</v>
      </c>
      <c r="C333" s="4">
        <v>28130.47</v>
      </c>
      <c r="D333" s="4">
        <v>1319.2</v>
      </c>
      <c r="E333" s="4">
        <v>6924.22</v>
      </c>
      <c r="F333" s="4">
        <v>6046.64</v>
      </c>
      <c r="G333" s="4">
        <v>2174.08</v>
      </c>
      <c r="H333" s="4">
        <v>3870.97</v>
      </c>
      <c r="I333" s="4">
        <v>3138.68</v>
      </c>
      <c r="J333" s="4">
        <v>770.06</v>
      </c>
      <c r="K333" s="4">
        <v>6202.62</v>
      </c>
      <c r="L333" s="4">
        <v>-2316</v>
      </c>
      <c r="M333" s="6" t="str">
        <f t="shared" si="28"/>
        <v>52023</v>
      </c>
      <c r="N333" s="6">
        <f t="shared" si="33"/>
        <v>45050.000115740739</v>
      </c>
      <c r="O333" s="5">
        <f t="shared" si="34"/>
        <v>1.8753646666666668</v>
      </c>
      <c r="P333" s="5">
        <f t="shared" si="35"/>
        <v>-3.3691006666666654</v>
      </c>
      <c r="Q333" s="5">
        <f t="shared" si="36"/>
        <v>58.252302000000043</v>
      </c>
    </row>
    <row r="334" spans="1:22">
      <c r="A334" s="2">
        <v>45051.000115740739</v>
      </c>
      <c r="B334" s="3" t="s">
        <v>16</v>
      </c>
      <c r="C334" s="4">
        <v>12530.92</v>
      </c>
      <c r="D334" s="4">
        <v>0</v>
      </c>
      <c r="E334" s="4">
        <v>4449.22</v>
      </c>
      <c r="F334" s="4">
        <v>2647.17</v>
      </c>
      <c r="G334" s="4">
        <v>1257.06</v>
      </c>
      <c r="H334" s="4">
        <v>0</v>
      </c>
      <c r="I334" s="4">
        <v>2736.51</v>
      </c>
      <c r="J334" s="4">
        <v>-1506.51</v>
      </c>
      <c r="K334" s="4">
        <v>1843.47</v>
      </c>
      <c r="L334" s="4">
        <v>1104</v>
      </c>
      <c r="M334" s="6" t="str">
        <f t="shared" si="28"/>
        <v>52023</v>
      </c>
      <c r="N334" s="6">
        <f t="shared" ref="N334" si="40">+A334</f>
        <v>45051.000115740739</v>
      </c>
      <c r="O334" s="5">
        <f t="shared" ref="O334" si="41">+C334/$M$1*100</f>
        <v>0.83539466666666673</v>
      </c>
      <c r="P334" s="5">
        <f t="shared" ref="P334" si="42">+MIN(O334+P333,0)</f>
        <v>-2.5337059999999987</v>
      </c>
      <c r="Q334" s="5">
        <f t="shared" ref="Q334" si="43">+Q333+O334</f>
        <v>59.087696666666709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tabSelected="1" topLeftCell="A4" workbookViewId="0">
      <selection activeCell="E15" sqref="E15"/>
    </sheetView>
  </sheetViews>
  <sheetFormatPr defaultRowHeight="15"/>
  <cols>
    <col min="1" max="1" width="30.7109375" customWidth="1"/>
    <col min="2" max="2" width="14.42578125" customWidth="1"/>
  </cols>
  <sheetData>
    <row r="2" spans="1:6" ht="15.75" thickBot="1"/>
    <row r="3" spans="1:6" ht="15.75">
      <c r="A3" s="10" t="s">
        <v>29</v>
      </c>
      <c r="B3" s="11"/>
    </row>
    <row r="4" spans="1:6">
      <c r="A4" s="8" t="s">
        <v>17</v>
      </c>
      <c r="B4" s="15">
        <f>+SUM('Basket Result'!O5:O334)</f>
        <v>59.087696666666709</v>
      </c>
    </row>
    <row r="5" spans="1:6">
      <c r="A5" s="14" t="s">
        <v>31</v>
      </c>
      <c r="B5" s="16">
        <f>+B4/16*12</f>
        <v>44.31577250000003</v>
      </c>
    </row>
    <row r="6" spans="1:6">
      <c r="A6" s="13" t="s">
        <v>30</v>
      </c>
      <c r="B6" s="15">
        <f>+MIN('Basket Result'!P5:P334)</f>
        <v>-5.2444653333333324</v>
      </c>
    </row>
    <row r="7" spans="1:6">
      <c r="A7" s="12" t="s">
        <v>24</v>
      </c>
      <c r="B7" s="16">
        <f>+AVERAGE('Basket Result'!O5:O334)</f>
        <v>0.17905362626262639</v>
      </c>
    </row>
    <row r="8" spans="1:6">
      <c r="A8" s="8" t="s">
        <v>22</v>
      </c>
      <c r="B8" s="15">
        <f>+MAX('Basket Result'!O5:O334)</f>
        <v>5.585347333333333</v>
      </c>
    </row>
    <row r="9" spans="1:6">
      <c r="A9" s="12" t="s">
        <v>23</v>
      </c>
      <c r="B9" s="16">
        <f>+MIN('Basket Result'!O5:O334)</f>
        <v>-1.8646846666666668</v>
      </c>
    </row>
    <row r="10" spans="1:6">
      <c r="A10" s="8" t="s">
        <v>18</v>
      </c>
      <c r="B10" s="17">
        <f>+COUNTIF('Basket Result'!O5:O334,"&gt;=0")</f>
        <v>189</v>
      </c>
    </row>
    <row r="11" spans="1:6">
      <c r="A11" s="12" t="s">
        <v>19</v>
      </c>
      <c r="B11" s="18">
        <f>+COUNTIF('Basket Result'!O5:O334,"&lt;0")</f>
        <v>141</v>
      </c>
    </row>
    <row r="12" spans="1:6">
      <c r="A12" s="8" t="s">
        <v>28</v>
      </c>
      <c r="B12" s="15">
        <f>+B10/(B10+B11)*100</f>
        <v>57.272727272727273</v>
      </c>
    </row>
    <row r="13" spans="1:6">
      <c r="A13" s="12" t="s">
        <v>20</v>
      </c>
      <c r="B13" s="16">
        <f>+B14*B12/B15/100*-(100-B12)/100</f>
        <v>0.33084262006938497</v>
      </c>
    </row>
    <row r="14" spans="1:6">
      <c r="A14" s="8" t="s">
        <v>21</v>
      </c>
      <c r="B14" s="15">
        <f>+AVERAGEIF('Basket Result'!O5:O334,"&gt;0")</f>
        <v>0.69754505820105817</v>
      </c>
    </row>
    <row r="15" spans="1:6">
      <c r="A15" s="14" t="s">
        <v>32</v>
      </c>
      <c r="B15" s="16">
        <f>+AVERAGEIF('Basket Result'!O5:O334,"&lt;0")</f>
        <v>-0.51594552718676123</v>
      </c>
      <c r="F15" s="24"/>
    </row>
    <row r="16" spans="1:6" ht="15.75" thickBot="1">
      <c r="A16" s="9" t="s">
        <v>25</v>
      </c>
      <c r="B16" s="19">
        <f>+B4/12</f>
        <v>4.9239747222222254</v>
      </c>
    </row>
    <row r="18" spans="1:2" ht="15.75" thickBot="1"/>
    <row r="19" spans="1:2" ht="15.75">
      <c r="A19" s="25" t="s">
        <v>27</v>
      </c>
      <c r="B19" s="11"/>
    </row>
    <row r="20" spans="1:2">
      <c r="A20" s="22">
        <v>44562</v>
      </c>
      <c r="B20" s="20">
        <f>+'Basket Result'!V315</f>
        <v>2.8950619999999985</v>
      </c>
    </row>
    <row r="21" spans="1:2">
      <c r="A21" s="23">
        <v>44593</v>
      </c>
      <c r="B21" s="21">
        <f>+'Basket Result'!V316</f>
        <v>9.0921886666666651</v>
      </c>
    </row>
    <row r="22" spans="1:2">
      <c r="A22" s="22">
        <v>44621</v>
      </c>
      <c r="B22" s="20">
        <f>+'Basket Result'!V317</f>
        <v>5.1057180000000004</v>
      </c>
    </row>
    <row r="23" spans="1:2">
      <c r="A23" s="23">
        <v>44652</v>
      </c>
      <c r="B23" s="21">
        <f>+'Basket Result'!V318</f>
        <v>2.7193486666666669</v>
      </c>
    </row>
    <row r="24" spans="1:2">
      <c r="A24" s="22">
        <v>44682</v>
      </c>
      <c r="B24" s="20">
        <f>+'Basket Result'!V319</f>
        <v>5.498365333333334</v>
      </c>
    </row>
    <row r="25" spans="1:2">
      <c r="A25" s="23">
        <v>44713</v>
      </c>
      <c r="B25" s="21">
        <f>+'Basket Result'!V320</f>
        <v>2.4567000000000005</v>
      </c>
    </row>
    <row r="26" spans="1:2">
      <c r="A26" s="22">
        <v>44743</v>
      </c>
      <c r="B26" s="20">
        <f>+'Basket Result'!V321</f>
        <v>5.6384586666666667</v>
      </c>
    </row>
    <row r="27" spans="1:2">
      <c r="A27" s="23">
        <v>44774</v>
      </c>
      <c r="B27" s="21">
        <f>+'Basket Result'!V322</f>
        <v>3.6225533333333333</v>
      </c>
    </row>
    <row r="28" spans="1:2">
      <c r="A28" s="22">
        <v>44805</v>
      </c>
      <c r="B28" s="20">
        <f>+'Basket Result'!V323</f>
        <v>6.2560920000000015</v>
      </c>
    </row>
    <row r="29" spans="1:2">
      <c r="A29" s="23">
        <v>44835</v>
      </c>
      <c r="B29" s="21">
        <f>+'Basket Result'!V324</f>
        <v>0.55198466666666612</v>
      </c>
    </row>
    <row r="30" spans="1:2">
      <c r="A30" s="22">
        <v>44866</v>
      </c>
      <c r="B30" s="20">
        <f>+'Basket Result'!V325</f>
        <v>4.2923259999999992</v>
      </c>
    </row>
    <row r="31" spans="1:2">
      <c r="A31" s="23">
        <v>44896</v>
      </c>
      <c r="B31" s="21">
        <f>+'Basket Result'!V326</f>
        <v>1.1011519999999995</v>
      </c>
    </row>
    <row r="32" spans="1:2">
      <c r="A32" s="22">
        <v>44927</v>
      </c>
      <c r="B32" s="20">
        <f>+'Basket Result'!V327</f>
        <v>7.0910466666666654</v>
      </c>
    </row>
    <row r="33" spans="1:2">
      <c r="A33" s="23">
        <v>44958</v>
      </c>
      <c r="B33" s="21">
        <f>+'Basket Result'!V328</f>
        <v>0.1650473333333336</v>
      </c>
    </row>
    <row r="34" spans="1:2">
      <c r="A34" s="22">
        <v>44986</v>
      </c>
      <c r="B34" s="20">
        <f>+'Basket Result'!V329</f>
        <v>0.23984866666666504</v>
      </c>
    </row>
    <row r="35" spans="1:2">
      <c r="A35" s="23">
        <v>45017</v>
      </c>
      <c r="B35" s="21">
        <f>+'Basket Result'!V330</f>
        <v>1.059984666666667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Basket Result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NRD</dc:creator>
  <cp:lastModifiedBy>Admin</cp:lastModifiedBy>
  <dcterms:created xsi:type="dcterms:W3CDTF">2023-05-08T04:26:41Z</dcterms:created>
  <dcterms:modified xsi:type="dcterms:W3CDTF">2023-05-08T05:37:29Z</dcterms:modified>
</cp:coreProperties>
</file>