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HP\Documents\KESHTECH\DSML\Practice\Data Science Full Course For Beginners  Python Data Science Tutorial  Data Science With Python\practice-Data_Analysis_Excel\"/>
    </mc:Choice>
  </mc:AlternateContent>
  <bookViews>
    <workbookView xWindow="0" yWindow="0" windowWidth="23040" windowHeight="9192" firstSheet="4" activeTab="10"/>
  </bookViews>
  <sheets>
    <sheet name="Max-Min" sheetId="9" r:id="rId1"/>
    <sheet name="IF-IFS" sheetId="8" r:id="rId2"/>
    <sheet name="Len" sheetId="2" r:id="rId3"/>
    <sheet name="LeftRight" sheetId="4" r:id="rId4"/>
    <sheet name="DateToText" sheetId="3" r:id="rId5"/>
    <sheet name="TRIM" sheetId="6" r:id="rId6"/>
    <sheet name="Substitute" sheetId="7" r:id="rId7"/>
    <sheet name="SUM-SumIF" sheetId="12" r:id="rId8"/>
    <sheet name="Count-CountIF" sheetId="5" r:id="rId9"/>
    <sheet name="Concatenate" sheetId="1" r:id="rId10"/>
    <sheet name="Days-NetworkDays" sheetId="13" r:id="rId1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3" l="1"/>
  <c r="K4" i="13"/>
  <c r="K5" i="13"/>
  <c r="K6" i="13"/>
  <c r="K7" i="13"/>
  <c r="K8" i="13"/>
  <c r="K9" i="13"/>
  <c r="K10" i="13"/>
  <c r="K2" i="13"/>
  <c r="J3" i="13"/>
  <c r="J4" i="13"/>
  <c r="J5" i="13"/>
  <c r="J6" i="13"/>
  <c r="J7" i="13"/>
  <c r="J8" i="13"/>
  <c r="J9" i="13"/>
  <c r="J10" i="13"/>
  <c r="J2" i="13"/>
  <c r="L3" i="7"/>
  <c r="L4" i="7"/>
  <c r="L5" i="7"/>
  <c r="L6" i="7"/>
  <c r="L7" i="7"/>
  <c r="L8" i="7"/>
  <c r="L9" i="7"/>
  <c r="L10" i="7"/>
  <c r="L2" i="7"/>
  <c r="K3" i="7"/>
  <c r="K4" i="7"/>
  <c r="K5" i="7"/>
  <c r="K6" i="7"/>
  <c r="K7" i="7"/>
  <c r="K8" i="7"/>
  <c r="K9" i="7"/>
  <c r="K10" i="7"/>
  <c r="K2" i="7"/>
  <c r="J3" i="7"/>
  <c r="J4" i="7"/>
  <c r="J5" i="7"/>
  <c r="J6" i="7"/>
  <c r="J7" i="7"/>
  <c r="J8" i="7"/>
  <c r="J9" i="7"/>
  <c r="J10" i="7"/>
  <c r="J2" i="7"/>
  <c r="J3" i="1"/>
  <c r="J4" i="1"/>
  <c r="J5" i="1"/>
  <c r="J6" i="1"/>
  <c r="J7" i="1"/>
  <c r="J8" i="1"/>
  <c r="J9" i="1"/>
  <c r="J10" i="1"/>
  <c r="J2" i="1"/>
  <c r="J3" i="6"/>
  <c r="J4" i="6"/>
  <c r="J5" i="6"/>
  <c r="J6" i="6"/>
  <c r="J7" i="6"/>
  <c r="J8" i="6"/>
  <c r="J9" i="6"/>
  <c r="J10" i="6"/>
  <c r="J2" i="6"/>
  <c r="J3" i="3"/>
  <c r="J4" i="3"/>
  <c r="J5" i="3"/>
  <c r="J6" i="3"/>
  <c r="J7" i="3"/>
  <c r="J8" i="3"/>
  <c r="J9" i="3"/>
  <c r="J10" i="3"/>
  <c r="J2" i="3"/>
  <c r="M3" i="4"/>
  <c r="M4" i="4"/>
  <c r="M5" i="4"/>
  <c r="M6" i="4"/>
  <c r="M7" i="4"/>
  <c r="M8" i="4"/>
  <c r="M9" i="4"/>
  <c r="M10" i="4"/>
  <c r="L3" i="4"/>
  <c r="L4" i="4"/>
  <c r="L5" i="4"/>
  <c r="L6" i="4"/>
  <c r="L7" i="4"/>
  <c r="L8" i="4"/>
  <c r="L9" i="4"/>
  <c r="L10" i="4"/>
  <c r="M2" i="4"/>
  <c r="L2" i="4"/>
  <c r="K3" i="4"/>
  <c r="K4" i="4"/>
  <c r="K5" i="4"/>
  <c r="K6" i="4"/>
  <c r="K7" i="4"/>
  <c r="K8" i="4"/>
  <c r="K9" i="4"/>
  <c r="K10" i="4"/>
  <c r="K2" i="4"/>
  <c r="J3" i="2"/>
  <c r="J4" i="2"/>
  <c r="J5" i="2"/>
  <c r="J6" i="2"/>
  <c r="J7" i="2"/>
  <c r="J8" i="2"/>
  <c r="J9" i="2"/>
  <c r="J10" i="2"/>
  <c r="J2" i="2"/>
  <c r="K3" i="8"/>
  <c r="K4" i="8"/>
  <c r="K5" i="8"/>
  <c r="K6" i="8"/>
  <c r="K7" i="8"/>
  <c r="K8" i="8"/>
  <c r="K9" i="8"/>
  <c r="K10" i="8"/>
  <c r="K2" i="8"/>
  <c r="J3" i="8"/>
  <c r="J4" i="8"/>
  <c r="J5" i="8"/>
  <c r="J6" i="8"/>
  <c r="J7" i="8"/>
  <c r="J8" i="8"/>
  <c r="J9" i="8"/>
  <c r="J10" i="8"/>
  <c r="J2" i="8"/>
  <c r="M10" i="9"/>
  <c r="M9" i="9"/>
  <c r="M8" i="9"/>
  <c r="M7" i="9"/>
  <c r="M6" i="9"/>
  <c r="M5" i="9"/>
  <c r="M4" i="9"/>
  <c r="M3" i="9"/>
  <c r="M2" i="9"/>
  <c r="L10" i="9"/>
  <c r="L9" i="9"/>
  <c r="L8" i="9"/>
  <c r="L7" i="9"/>
  <c r="L6" i="9"/>
  <c r="L5" i="9"/>
  <c r="L4" i="9"/>
  <c r="L3" i="9"/>
  <c r="L2" i="9"/>
  <c r="K10" i="9"/>
  <c r="K9" i="9"/>
  <c r="K8" i="9"/>
  <c r="K7" i="9"/>
  <c r="K6" i="9"/>
  <c r="K5" i="9"/>
  <c r="K4" i="9"/>
  <c r="K3" i="9"/>
  <c r="K2" i="9"/>
  <c r="J10" i="9"/>
  <c r="J9" i="9"/>
  <c r="J8" i="9"/>
  <c r="J7" i="9"/>
  <c r="J6" i="9"/>
  <c r="J5" i="9"/>
  <c r="J4" i="9"/>
  <c r="J3" i="9"/>
  <c r="J2" i="9"/>
  <c r="H11" i="1" l="1"/>
  <c r="H12" i="1"/>
</calcChain>
</file>

<file path=xl/sharedStrings.xml><?xml version="1.0" encoding="utf-8"?>
<sst xmlns="http://schemas.openxmlformats.org/spreadsheetml/2006/main" count="591" uniqueCount="97">
  <si>
    <t>FirstName</t>
  </si>
  <si>
    <t>LastName</t>
  </si>
  <si>
    <t>Jim</t>
  </si>
  <si>
    <t>Halpert</t>
  </si>
  <si>
    <t>Pam</t>
  </si>
  <si>
    <t>Beasley</t>
  </si>
  <si>
    <t>Dwight</t>
  </si>
  <si>
    <t>Schrute</t>
  </si>
  <si>
    <t>Michael</t>
  </si>
  <si>
    <t>Scott</t>
  </si>
  <si>
    <t>Kevin</t>
  </si>
  <si>
    <t>Malone</t>
  </si>
  <si>
    <t>Martin</t>
  </si>
  <si>
    <t>Angela</t>
  </si>
  <si>
    <t>Toby</t>
  </si>
  <si>
    <t>Flenderson</t>
  </si>
  <si>
    <t>Stanley</t>
  </si>
  <si>
    <t>Hudson</t>
  </si>
  <si>
    <t>EmployeeID</t>
  </si>
  <si>
    <t>JobTitle</t>
  </si>
  <si>
    <t>Salary</t>
  </si>
  <si>
    <t>Age</t>
  </si>
  <si>
    <t>Gender</t>
  </si>
  <si>
    <t>Salesman</t>
  </si>
  <si>
    <t>Male</t>
  </si>
  <si>
    <t>Receptionist</t>
  </si>
  <si>
    <t>Female</t>
  </si>
  <si>
    <t>Accountant</t>
  </si>
  <si>
    <t>HR</t>
  </si>
  <si>
    <t>Regional Manager</t>
  </si>
  <si>
    <t>Supplier Relations</t>
  </si>
  <si>
    <t>Meredith</t>
  </si>
  <si>
    <t>Palmer</t>
  </si>
  <si>
    <t>Can be used to see difference between 100s and thousands. Can find bad Social Security numbers if they're 10 digits instead of 9</t>
  </si>
  <si>
    <t>StartDate</t>
  </si>
  <si>
    <t>EndDate</t>
  </si>
  <si>
    <t>Email</t>
  </si>
  <si>
    <t>Jim.Halpert@DunderMifflin.com</t>
  </si>
  <si>
    <t>Pam.Beasley@DunderMifflin.com</t>
  </si>
  <si>
    <t>Dwight.Schrute@AOL.com</t>
  </si>
  <si>
    <t>Angela.Martin@DunderMifflin.com</t>
  </si>
  <si>
    <t>Toby.Flenderson@DunderMifflinCorporate.com</t>
  </si>
  <si>
    <t>Michael.Scott@DunderMifflin.com</t>
  </si>
  <si>
    <t>Meredith.Palmer@Yahoo.com</t>
  </si>
  <si>
    <t>Stanley.Hudson@gmail.com</t>
  </si>
  <si>
    <t>Kevin.Malone@DunderMifflin.com</t>
  </si>
  <si>
    <t>11/2/2001</t>
  </si>
  <si>
    <t>10/3/1999</t>
  </si>
  <si>
    <t>7/4/2000</t>
  </si>
  <si>
    <t>1/5/2000</t>
  </si>
  <si>
    <t>5/6/2001</t>
  </si>
  <si>
    <t>11/8/2003</t>
  </si>
  <si>
    <t>6/9/2002</t>
  </si>
  <si>
    <t>8/10/2003</t>
  </si>
  <si>
    <t>9/6/2015</t>
  </si>
  <si>
    <t>10/10/2015</t>
  </si>
  <si>
    <t>9/8/2017</t>
  </si>
  <si>
    <t>12/3/2015</t>
  </si>
  <si>
    <t>8/30/2017</t>
  </si>
  <si>
    <t>9/11/2013</t>
  </si>
  <si>
    <t>4/22/2015</t>
  </si>
  <si>
    <t xml:space="preserve">Malone </t>
  </si>
  <si>
    <t xml:space="preserve">  Hudson</t>
  </si>
  <si>
    <t xml:space="preserve">   Scott</t>
  </si>
  <si>
    <t xml:space="preserve">Flenderson    </t>
  </si>
  <si>
    <t xml:space="preserve"> Schrute</t>
  </si>
  <si>
    <t>It just removes unwanted spaces on both sides</t>
  </si>
  <si>
    <t>TEXT(H2,"dd/mm/yyyy")</t>
  </si>
  <si>
    <t>with 1 instance</t>
  </si>
  <si>
    <t>with 2 instances</t>
  </si>
  <si>
    <t>with NO instances</t>
  </si>
  <si>
    <t>SUM</t>
  </si>
  <si>
    <t>SUMIF</t>
  </si>
  <si>
    <t>SUMIFS</t>
  </si>
  <si>
    <t>COUNT</t>
  </si>
  <si>
    <t>COUNTIF</t>
  </si>
  <si>
    <t>COUNTIFS</t>
  </si>
  <si>
    <t>IF</t>
  </si>
  <si>
    <t>IFS</t>
  </si>
  <si>
    <t>DAYS</t>
  </si>
  <si>
    <t>NETWORKDAYS</t>
  </si>
  <si>
    <t>Max StartDate</t>
  </si>
  <si>
    <t>Min EndDate</t>
  </si>
  <si>
    <t>Max Salary</t>
  </si>
  <si>
    <t>Min Salary</t>
  </si>
  <si>
    <t>More than one logical statement: If (Salesman, Sales), elif(Receptionist, Reception), elif(Accountant, Account), elif(HR, Public Relation), elif (Regional Manager, Branch), else(Supplier Relations, Supply)</t>
  </si>
  <si>
    <t>Just one logical statement if(Age&gt;30, Old) else(Young)</t>
  </si>
  <si>
    <t xml:space="preserve">LEN(B2) </t>
  </si>
  <si>
    <t>Length of LastName</t>
  </si>
  <si>
    <t>Left LastName</t>
  </si>
  <si>
    <t>Right StartDate</t>
  </si>
  <si>
    <t>Right EndDate</t>
  </si>
  <si>
    <t>Useful in extracting Substrings from text or numbers. Left(LastName), year from Start and End date(Right)</t>
  </si>
  <si>
    <t>Convert date to text</t>
  </si>
  <si>
    <t>TRIM LastName</t>
  </si>
  <si>
    <t>CONCATENATE(B.C@company.org)</t>
  </si>
  <si>
    <t>Days and Working days between two dates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</si>
</sst>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0" fontId="0" fillId="0" borderId="0" xfId="0" applyNumberFormat="1"/>
    <xf numFmtId="49" fontId="0" fillId="0" borderId="0" xfId="0" applyNumberFormat="1"/>
    <xf numFmtId="0" fontId="0" fillId="2" borderId="1" xfId="0" applyFill="1" applyBorder="1"/>
    <xf numFmtId="0" fontId="0" fillId="2" borderId="1" xfId="0" applyFill="1" applyBorder="1" applyAlignment="1">
      <alignment wrapText="1"/>
    </xf>
    <xf numFmtId="14" fontId="0" fillId="2" borderId="1" xfId="0" applyNumberFormat="1" applyFill="1" applyBorder="1"/>
    <xf numFmtId="0" fontId="0" fillId="0" borderId="0" xfId="0" applyAlignment="1"/>
    <xf numFmtId="0" fontId="0" fillId="2" borderId="1" xfId="0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M10"/>
  <sheetViews>
    <sheetView workbookViewId="0">
      <selection activeCell="J1" sqref="J1:M10"/>
    </sheetView>
  </sheetViews>
  <sheetFormatPr defaultColWidth="13.6640625" defaultRowHeight="14.4" x14ac:dyDescent="0.3"/>
  <cols>
    <col min="1" max="1" width="10.77734375" bestFit="1" customWidth="1"/>
    <col min="4" max="4" width="7.6640625" customWidth="1"/>
  </cols>
  <sheetData>
    <row r="1" spans="1:13" x14ac:dyDescent="0.3">
      <c r="A1" t="s">
        <v>18</v>
      </c>
      <c r="B1" t="s">
        <v>0</v>
      </c>
      <c r="C1" t="s">
        <v>1</v>
      </c>
      <c r="D1" t="s">
        <v>21</v>
      </c>
      <c r="E1" t="s">
        <v>22</v>
      </c>
      <c r="F1" t="s">
        <v>19</v>
      </c>
      <c r="G1" t="s">
        <v>20</v>
      </c>
      <c r="H1" t="s">
        <v>34</v>
      </c>
      <c r="I1" t="s">
        <v>35</v>
      </c>
      <c r="J1" s="4" t="s">
        <v>81</v>
      </c>
      <c r="K1" s="4" t="s">
        <v>82</v>
      </c>
      <c r="L1" s="4" t="s">
        <v>83</v>
      </c>
      <c r="M1" s="4" t="s">
        <v>84</v>
      </c>
    </row>
    <row r="2" spans="1:13" x14ac:dyDescent="0.3">
      <c r="A2">
        <v>1001</v>
      </c>
      <c r="B2" t="s">
        <v>2</v>
      </c>
      <c r="C2" t="s">
        <v>3</v>
      </c>
      <c r="D2">
        <v>30</v>
      </c>
      <c r="E2" t="s">
        <v>24</v>
      </c>
      <c r="F2" t="s">
        <v>23</v>
      </c>
      <c r="G2">
        <v>45000</v>
      </c>
      <c r="H2" s="1">
        <v>37197</v>
      </c>
      <c r="I2" s="1">
        <v>42253</v>
      </c>
      <c r="J2" s="6">
        <f>MAX(H2:H10)</f>
        <v>37933</v>
      </c>
      <c r="K2" s="6">
        <f>MIN(I2:I10)</f>
        <v>40800</v>
      </c>
      <c r="L2" s="4">
        <f>MAX(G2:G10)</f>
        <v>65000</v>
      </c>
      <c r="M2" s="4">
        <f>MIN(G2:G10)</f>
        <v>36000</v>
      </c>
    </row>
    <row r="3" spans="1:13" x14ac:dyDescent="0.3">
      <c r="A3">
        <v>1002</v>
      </c>
      <c r="B3" t="s">
        <v>4</v>
      </c>
      <c r="C3" t="s">
        <v>5</v>
      </c>
      <c r="D3">
        <v>30</v>
      </c>
      <c r="E3" t="s">
        <v>26</v>
      </c>
      <c r="F3" t="s">
        <v>25</v>
      </c>
      <c r="G3">
        <v>36000</v>
      </c>
      <c r="H3" s="1">
        <v>36436</v>
      </c>
      <c r="I3" s="1">
        <v>42287</v>
      </c>
      <c r="J3" s="6">
        <f>MAX(H2:H10)</f>
        <v>37933</v>
      </c>
      <c r="K3" s="6">
        <f>MIN(I2:I10)</f>
        <v>40800</v>
      </c>
      <c r="L3" s="4">
        <f>MAX(G2:G10)</f>
        <v>65000</v>
      </c>
      <c r="M3" s="4">
        <f>MIN(G2:G10)</f>
        <v>36000</v>
      </c>
    </row>
    <row r="4" spans="1:13" x14ac:dyDescent="0.3">
      <c r="A4">
        <v>1003</v>
      </c>
      <c r="B4" t="s">
        <v>6</v>
      </c>
      <c r="C4" t="s">
        <v>7</v>
      </c>
      <c r="D4">
        <v>29</v>
      </c>
      <c r="E4" t="s">
        <v>24</v>
      </c>
      <c r="F4" t="s">
        <v>23</v>
      </c>
      <c r="G4">
        <v>63000</v>
      </c>
      <c r="H4" s="1">
        <v>36711</v>
      </c>
      <c r="I4" s="1">
        <v>42986</v>
      </c>
      <c r="J4" s="6">
        <f>MAX(H2:H10)</f>
        <v>37933</v>
      </c>
      <c r="K4" s="6">
        <f>MIN(I2:I10)</f>
        <v>40800</v>
      </c>
      <c r="L4" s="4">
        <f>MAX(G2:G10)</f>
        <v>65000</v>
      </c>
      <c r="M4" s="4">
        <f>MIN(G2:G10)</f>
        <v>36000</v>
      </c>
    </row>
    <row r="5" spans="1:13" x14ac:dyDescent="0.3">
      <c r="A5">
        <v>1004</v>
      </c>
      <c r="B5" t="s">
        <v>13</v>
      </c>
      <c r="C5" t="s">
        <v>12</v>
      </c>
      <c r="D5">
        <v>31</v>
      </c>
      <c r="E5" t="s">
        <v>26</v>
      </c>
      <c r="F5" t="s">
        <v>27</v>
      </c>
      <c r="G5">
        <v>47000</v>
      </c>
      <c r="H5" s="1">
        <v>36530</v>
      </c>
      <c r="I5" s="1">
        <v>42341</v>
      </c>
      <c r="J5" s="6">
        <f>MAX(H2:H10)</f>
        <v>37933</v>
      </c>
      <c r="K5" s="6">
        <f>MIN(I2:I10)</f>
        <v>40800</v>
      </c>
      <c r="L5" s="4">
        <f>MAX(G2:G10)</f>
        <v>65000</v>
      </c>
      <c r="M5" s="4">
        <f>MIN(G2:G10)</f>
        <v>36000</v>
      </c>
    </row>
    <row r="6" spans="1:13" x14ac:dyDescent="0.3">
      <c r="A6">
        <v>1005</v>
      </c>
      <c r="B6" t="s">
        <v>14</v>
      </c>
      <c r="C6" t="s">
        <v>15</v>
      </c>
      <c r="D6">
        <v>32</v>
      </c>
      <c r="E6" t="s">
        <v>24</v>
      </c>
      <c r="F6" t="s">
        <v>28</v>
      </c>
      <c r="G6">
        <v>50000</v>
      </c>
      <c r="H6" s="1">
        <v>37017</v>
      </c>
      <c r="I6" s="1">
        <v>42977</v>
      </c>
      <c r="J6" s="6">
        <f>MAX(H2:H10)</f>
        <v>37933</v>
      </c>
      <c r="K6" s="6">
        <f>MIN(I2:I10)</f>
        <v>40800</v>
      </c>
      <c r="L6" s="4">
        <f>MAX(G2:G10)</f>
        <v>65000</v>
      </c>
      <c r="M6" s="4">
        <f>MIN(G2:G10)</f>
        <v>36000</v>
      </c>
    </row>
    <row r="7" spans="1:13" x14ac:dyDescent="0.3">
      <c r="A7">
        <v>1006</v>
      </c>
      <c r="B7" t="s">
        <v>8</v>
      </c>
      <c r="C7" t="s">
        <v>9</v>
      </c>
      <c r="D7">
        <v>35</v>
      </c>
      <c r="E7" t="s">
        <v>24</v>
      </c>
      <c r="F7" t="s">
        <v>29</v>
      </c>
      <c r="G7">
        <v>65000</v>
      </c>
      <c r="H7" s="1">
        <v>35040</v>
      </c>
      <c r="I7" s="1">
        <v>41528</v>
      </c>
      <c r="J7" s="6">
        <f>MAX(H2:H10)</f>
        <v>37933</v>
      </c>
      <c r="K7" s="6">
        <f>MIN(I2:I10)</f>
        <v>40800</v>
      </c>
      <c r="L7" s="4">
        <f>MAX(G2:G10)</f>
        <v>65000</v>
      </c>
      <c r="M7" s="4">
        <f>MIN(G2:G10)</f>
        <v>36000</v>
      </c>
    </row>
    <row r="8" spans="1:13" x14ac:dyDescent="0.3">
      <c r="A8">
        <v>1007</v>
      </c>
      <c r="B8" t="s">
        <v>31</v>
      </c>
      <c r="C8" t="s">
        <v>32</v>
      </c>
      <c r="D8">
        <v>32</v>
      </c>
      <c r="E8" t="s">
        <v>26</v>
      </c>
      <c r="F8" t="s">
        <v>30</v>
      </c>
      <c r="G8">
        <v>41000</v>
      </c>
      <c r="H8" s="1">
        <v>37933</v>
      </c>
      <c r="I8" s="1">
        <v>41551</v>
      </c>
      <c r="J8" s="6">
        <f>MAX(H2:H10)</f>
        <v>37933</v>
      </c>
      <c r="K8" s="6">
        <f>MIN(I2:I10)</f>
        <v>40800</v>
      </c>
      <c r="L8" s="4">
        <f>MAX(G2:G10)</f>
        <v>65000</v>
      </c>
      <c r="M8" s="4">
        <f>MIN(G2:G10)</f>
        <v>36000</v>
      </c>
    </row>
    <row r="9" spans="1:13" x14ac:dyDescent="0.3">
      <c r="A9">
        <v>1008</v>
      </c>
      <c r="B9" t="s">
        <v>16</v>
      </c>
      <c r="C9" t="s">
        <v>17</v>
      </c>
      <c r="D9">
        <v>38</v>
      </c>
      <c r="E9" t="s">
        <v>24</v>
      </c>
      <c r="F9" t="s">
        <v>23</v>
      </c>
      <c r="G9">
        <v>48000</v>
      </c>
      <c r="H9" s="1">
        <v>37416</v>
      </c>
      <c r="I9" s="1">
        <v>42116</v>
      </c>
      <c r="J9" s="6">
        <f>MAX(H2:H10)</f>
        <v>37933</v>
      </c>
      <c r="K9" s="6">
        <f>MIN(I2:I10)</f>
        <v>40800</v>
      </c>
      <c r="L9" s="4">
        <f>MAX(G2:G10)</f>
        <v>65000</v>
      </c>
      <c r="M9" s="4">
        <f>MIN(G2:G10)</f>
        <v>36000</v>
      </c>
    </row>
    <row r="10" spans="1:13" x14ac:dyDescent="0.3">
      <c r="A10">
        <v>1009</v>
      </c>
      <c r="B10" t="s">
        <v>10</v>
      </c>
      <c r="C10" t="s">
        <v>11</v>
      </c>
      <c r="D10">
        <v>31</v>
      </c>
      <c r="E10" t="s">
        <v>24</v>
      </c>
      <c r="F10" t="s">
        <v>27</v>
      </c>
      <c r="G10">
        <v>42000</v>
      </c>
      <c r="H10" s="1">
        <v>37843</v>
      </c>
      <c r="I10" s="1">
        <v>40800</v>
      </c>
      <c r="J10" s="6">
        <f>MAX(H2:H10)</f>
        <v>37933</v>
      </c>
      <c r="K10" s="6">
        <f>MIN(I2:I10)</f>
        <v>40800</v>
      </c>
      <c r="L10" s="4">
        <f>MAX(G2:G10)</f>
        <v>65000</v>
      </c>
      <c r="M10" s="4">
        <f>MIN(G2:G10)</f>
        <v>36000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J12"/>
  <sheetViews>
    <sheetView workbookViewId="0">
      <selection activeCell="I10" sqref="I10"/>
    </sheetView>
  </sheetViews>
  <sheetFormatPr defaultRowHeight="14.4" x14ac:dyDescent="0.3"/>
  <cols>
    <col min="2" max="2" width="10.44140625" customWidth="1"/>
    <col min="3" max="5" width="10.6640625" customWidth="1"/>
    <col min="6" max="6" width="16.5546875" customWidth="1"/>
    <col min="8" max="8" width="14.21875" customWidth="1"/>
    <col min="9" max="9" width="14.77734375" customWidth="1"/>
    <col min="10" max="10" width="31.77734375" customWidth="1"/>
  </cols>
  <sheetData>
    <row r="1" spans="1:10" x14ac:dyDescent="0.3">
      <c r="A1" t="s">
        <v>18</v>
      </c>
      <c r="B1" t="s">
        <v>0</v>
      </c>
      <c r="C1" t="s">
        <v>1</v>
      </c>
      <c r="D1" t="s">
        <v>21</v>
      </c>
      <c r="E1" t="s">
        <v>22</v>
      </c>
      <c r="F1" t="s">
        <v>19</v>
      </c>
      <c r="G1" t="s">
        <v>20</v>
      </c>
      <c r="H1" t="s">
        <v>34</v>
      </c>
      <c r="I1" t="s">
        <v>35</v>
      </c>
      <c r="J1" s="4" t="s">
        <v>95</v>
      </c>
    </row>
    <row r="2" spans="1:10" x14ac:dyDescent="0.3">
      <c r="A2">
        <v>1001</v>
      </c>
      <c r="B2" t="s">
        <v>2</v>
      </c>
      <c r="C2" t="s">
        <v>3</v>
      </c>
      <c r="D2">
        <v>30</v>
      </c>
      <c r="E2" t="s">
        <v>24</v>
      </c>
      <c r="F2" t="s">
        <v>23</v>
      </c>
      <c r="G2">
        <v>45000</v>
      </c>
      <c r="H2" s="1">
        <v>37197</v>
      </c>
      <c r="I2" s="1">
        <v>42253</v>
      </c>
      <c r="J2" s="4" t="str">
        <f>CONCATENATE(B2,".",C2,"@company.org")</f>
        <v>Jim.Halpert@company.org</v>
      </c>
    </row>
    <row r="3" spans="1:10" x14ac:dyDescent="0.3">
      <c r="A3">
        <v>1002</v>
      </c>
      <c r="B3" t="s">
        <v>4</v>
      </c>
      <c r="C3" t="s">
        <v>5</v>
      </c>
      <c r="D3">
        <v>30</v>
      </c>
      <c r="E3" t="s">
        <v>26</v>
      </c>
      <c r="F3" t="s">
        <v>25</v>
      </c>
      <c r="G3">
        <v>36000</v>
      </c>
      <c r="H3" s="1">
        <v>36436</v>
      </c>
      <c r="I3" s="1">
        <v>42287</v>
      </c>
      <c r="J3" s="4" t="str">
        <f t="shared" ref="J3:J10" si="0">CONCATENATE(B3,".",C3,"@company.org")</f>
        <v>Pam.Beasley@company.org</v>
      </c>
    </row>
    <row r="4" spans="1:10" x14ac:dyDescent="0.3">
      <c r="A4">
        <v>1003</v>
      </c>
      <c r="B4" t="s">
        <v>6</v>
      </c>
      <c r="C4" t="s">
        <v>7</v>
      </c>
      <c r="D4">
        <v>29</v>
      </c>
      <c r="E4" t="s">
        <v>24</v>
      </c>
      <c r="F4" t="s">
        <v>23</v>
      </c>
      <c r="G4">
        <v>63000</v>
      </c>
      <c r="H4" s="1">
        <v>36711</v>
      </c>
      <c r="I4" s="1">
        <v>42986</v>
      </c>
      <c r="J4" s="4" t="str">
        <f t="shared" si="0"/>
        <v>Dwight.Schrute@company.org</v>
      </c>
    </row>
    <row r="5" spans="1:10" x14ac:dyDescent="0.3">
      <c r="A5">
        <v>1004</v>
      </c>
      <c r="B5" t="s">
        <v>13</v>
      </c>
      <c r="C5" t="s">
        <v>12</v>
      </c>
      <c r="D5">
        <v>31</v>
      </c>
      <c r="E5" t="s">
        <v>26</v>
      </c>
      <c r="F5" t="s">
        <v>27</v>
      </c>
      <c r="G5">
        <v>47000</v>
      </c>
      <c r="H5" s="1">
        <v>36530</v>
      </c>
      <c r="I5" s="1">
        <v>42341</v>
      </c>
      <c r="J5" s="4" t="str">
        <f t="shared" si="0"/>
        <v>Angela.Martin@company.org</v>
      </c>
    </row>
    <row r="6" spans="1:10" x14ac:dyDescent="0.3">
      <c r="A6">
        <v>1005</v>
      </c>
      <c r="B6" t="s">
        <v>14</v>
      </c>
      <c r="C6" t="s">
        <v>15</v>
      </c>
      <c r="D6">
        <v>32</v>
      </c>
      <c r="E6" t="s">
        <v>24</v>
      </c>
      <c r="F6" t="s">
        <v>28</v>
      </c>
      <c r="G6">
        <v>50000</v>
      </c>
      <c r="H6" s="1">
        <v>37017</v>
      </c>
      <c r="I6" s="1">
        <v>42977</v>
      </c>
      <c r="J6" s="4" t="str">
        <f t="shared" si="0"/>
        <v>Toby.Flenderson@company.org</v>
      </c>
    </row>
    <row r="7" spans="1:10" x14ac:dyDescent="0.3">
      <c r="A7">
        <v>1006</v>
      </c>
      <c r="B7" t="s">
        <v>8</v>
      </c>
      <c r="C7" t="s">
        <v>9</v>
      </c>
      <c r="D7">
        <v>35</v>
      </c>
      <c r="E7" t="s">
        <v>24</v>
      </c>
      <c r="F7" t="s">
        <v>29</v>
      </c>
      <c r="G7">
        <v>65000</v>
      </c>
      <c r="H7" s="1">
        <v>35040</v>
      </c>
      <c r="I7" s="1">
        <v>41528</v>
      </c>
      <c r="J7" s="4" t="str">
        <f t="shared" si="0"/>
        <v>Michael.Scott@company.org</v>
      </c>
    </row>
    <row r="8" spans="1:10" x14ac:dyDescent="0.3">
      <c r="A8">
        <v>1007</v>
      </c>
      <c r="B8" t="s">
        <v>31</v>
      </c>
      <c r="C8" t="s">
        <v>32</v>
      </c>
      <c r="D8">
        <v>32</v>
      </c>
      <c r="E8" t="s">
        <v>26</v>
      </c>
      <c r="F8" t="s">
        <v>30</v>
      </c>
      <c r="G8">
        <v>41000</v>
      </c>
      <c r="H8" s="1">
        <v>37933</v>
      </c>
      <c r="I8" s="1">
        <v>41551</v>
      </c>
      <c r="J8" s="4" t="str">
        <f t="shared" si="0"/>
        <v>Meredith.Palmer@company.org</v>
      </c>
    </row>
    <row r="9" spans="1:10" x14ac:dyDescent="0.3">
      <c r="A9">
        <v>1008</v>
      </c>
      <c r="B9" t="s">
        <v>16</v>
      </c>
      <c r="C9" t="s">
        <v>17</v>
      </c>
      <c r="D9">
        <v>38</v>
      </c>
      <c r="E9" t="s">
        <v>24</v>
      </c>
      <c r="F9" t="s">
        <v>23</v>
      </c>
      <c r="G9">
        <v>48000</v>
      </c>
      <c r="H9" s="1">
        <v>37416</v>
      </c>
      <c r="I9" s="1">
        <v>42116</v>
      </c>
      <c r="J9" s="4" t="str">
        <f t="shared" si="0"/>
        <v>Stanley.Hudson@company.org</v>
      </c>
    </row>
    <row r="10" spans="1:10" x14ac:dyDescent="0.3">
      <c r="A10">
        <v>1009</v>
      </c>
      <c r="B10" t="s">
        <v>10</v>
      </c>
      <c r="C10" t="s">
        <v>11</v>
      </c>
      <c r="D10">
        <v>31</v>
      </c>
      <c r="E10" t="s">
        <v>24</v>
      </c>
      <c r="F10" t="s">
        <v>27</v>
      </c>
      <c r="G10">
        <v>42000</v>
      </c>
      <c r="H10" s="1">
        <v>37843</v>
      </c>
      <c r="I10" s="1">
        <v>40800</v>
      </c>
      <c r="J10" s="4" t="str">
        <f t="shared" si="0"/>
        <v>Kevin.Malone@company.org</v>
      </c>
    </row>
    <row r="11" spans="1:10" x14ac:dyDescent="0.3">
      <c r="H11" t="str">
        <f t="shared" ref="H11:H12" si="1">CONCATENATE(B11," ",C11)</f>
        <v xml:space="preserve"> </v>
      </c>
    </row>
    <row r="12" spans="1:10" x14ac:dyDescent="0.3">
      <c r="H12" t="str">
        <f t="shared" si="1"/>
        <v xml:space="preserve"> 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K11"/>
  <sheetViews>
    <sheetView tabSelected="1" workbookViewId="0">
      <selection activeCell="J11" sqref="J11:K11"/>
    </sheetView>
  </sheetViews>
  <sheetFormatPr defaultRowHeight="14.4" x14ac:dyDescent="0.3"/>
  <cols>
    <col min="8" max="8" width="14.44140625" customWidth="1"/>
    <col min="9" max="9" width="13.33203125" customWidth="1"/>
  </cols>
  <sheetData>
    <row r="1" spans="1:11" x14ac:dyDescent="0.3">
      <c r="A1" t="s">
        <v>18</v>
      </c>
      <c r="B1" t="s">
        <v>0</v>
      </c>
      <c r="C1" t="s">
        <v>1</v>
      </c>
      <c r="D1" t="s">
        <v>21</v>
      </c>
      <c r="E1" t="s">
        <v>22</v>
      </c>
      <c r="F1" t="s">
        <v>19</v>
      </c>
      <c r="G1" s="2" t="s">
        <v>20</v>
      </c>
      <c r="H1" t="s">
        <v>34</v>
      </c>
      <c r="I1" t="s">
        <v>35</v>
      </c>
      <c r="J1" s="4" t="s">
        <v>79</v>
      </c>
      <c r="K1" s="4" t="s">
        <v>80</v>
      </c>
    </row>
    <row r="2" spans="1:11" x14ac:dyDescent="0.3">
      <c r="A2">
        <v>1001</v>
      </c>
      <c r="B2" t="s">
        <v>2</v>
      </c>
      <c r="C2" t="s">
        <v>3</v>
      </c>
      <c r="D2">
        <v>30</v>
      </c>
      <c r="E2" t="s">
        <v>24</v>
      </c>
      <c r="F2" t="s">
        <v>23</v>
      </c>
      <c r="G2" s="2">
        <v>45000</v>
      </c>
      <c r="H2" s="3" t="s">
        <v>46</v>
      </c>
      <c r="I2" s="3" t="s">
        <v>54</v>
      </c>
      <c r="J2" s="4">
        <f>_xlfn.DAYS(I2,H2)</f>
        <v>5056</v>
      </c>
      <c r="K2" s="4">
        <f>NETWORKDAYS(H2,I2)</f>
        <v>3611</v>
      </c>
    </row>
    <row r="3" spans="1:11" x14ac:dyDescent="0.3">
      <c r="A3">
        <v>1002</v>
      </c>
      <c r="B3" t="s">
        <v>4</v>
      </c>
      <c r="C3" t="s">
        <v>5</v>
      </c>
      <c r="D3">
        <v>30</v>
      </c>
      <c r="E3" t="s">
        <v>26</v>
      </c>
      <c r="F3" t="s">
        <v>25</v>
      </c>
      <c r="G3" s="2">
        <v>36000</v>
      </c>
      <c r="H3" s="3" t="s">
        <v>47</v>
      </c>
      <c r="I3" s="3" t="s">
        <v>55</v>
      </c>
      <c r="J3" s="4">
        <f t="shared" ref="J3:J10" si="0">_xlfn.DAYS(I3,H3)</f>
        <v>5851</v>
      </c>
      <c r="K3" s="4">
        <f t="shared" ref="K3:K10" si="1">NETWORKDAYS(H3,I3)</f>
        <v>4180</v>
      </c>
    </row>
    <row r="4" spans="1:11" x14ac:dyDescent="0.3">
      <c r="A4">
        <v>1003</v>
      </c>
      <c r="B4" t="s">
        <v>6</v>
      </c>
      <c r="C4" t="s">
        <v>7</v>
      </c>
      <c r="D4">
        <v>29</v>
      </c>
      <c r="E4" t="s">
        <v>24</v>
      </c>
      <c r="F4" t="s">
        <v>23</v>
      </c>
      <c r="G4" s="2">
        <v>63000</v>
      </c>
      <c r="H4" s="3" t="s">
        <v>48</v>
      </c>
      <c r="I4" s="3" t="s">
        <v>56</v>
      </c>
      <c r="J4" s="4">
        <f t="shared" si="0"/>
        <v>6275</v>
      </c>
      <c r="K4" s="4">
        <f t="shared" si="1"/>
        <v>4484</v>
      </c>
    </row>
    <row r="5" spans="1:11" x14ac:dyDescent="0.3">
      <c r="A5">
        <v>1004</v>
      </c>
      <c r="B5" t="s">
        <v>13</v>
      </c>
      <c r="C5" t="s">
        <v>12</v>
      </c>
      <c r="D5">
        <v>31</v>
      </c>
      <c r="E5" t="s">
        <v>26</v>
      </c>
      <c r="F5" t="s">
        <v>27</v>
      </c>
      <c r="G5" s="2">
        <v>47000</v>
      </c>
      <c r="H5" s="3" t="s">
        <v>49</v>
      </c>
      <c r="I5" s="3" t="s">
        <v>57</v>
      </c>
      <c r="J5" s="4">
        <f t="shared" si="0"/>
        <v>5811</v>
      </c>
      <c r="K5" s="4">
        <f t="shared" si="1"/>
        <v>4152</v>
      </c>
    </row>
    <row r="6" spans="1:11" x14ac:dyDescent="0.3">
      <c r="A6">
        <v>1005</v>
      </c>
      <c r="B6" t="s">
        <v>14</v>
      </c>
      <c r="C6" t="s">
        <v>15</v>
      </c>
      <c r="D6">
        <v>32</v>
      </c>
      <c r="E6" t="s">
        <v>24</v>
      </c>
      <c r="F6" t="s">
        <v>28</v>
      </c>
      <c r="G6" s="2">
        <v>50000</v>
      </c>
      <c r="H6" s="3" t="s">
        <v>50</v>
      </c>
      <c r="I6" s="3" t="s">
        <v>58</v>
      </c>
      <c r="J6" s="4">
        <f t="shared" si="0"/>
        <v>5960</v>
      </c>
      <c r="K6" s="4">
        <f t="shared" si="1"/>
        <v>4258</v>
      </c>
    </row>
    <row r="7" spans="1:11" x14ac:dyDescent="0.3">
      <c r="A7">
        <v>1006</v>
      </c>
      <c r="B7" t="s">
        <v>8</v>
      </c>
      <c r="C7" t="s">
        <v>9</v>
      </c>
      <c r="D7">
        <v>35</v>
      </c>
      <c r="E7" t="s">
        <v>24</v>
      </c>
      <c r="F7" t="s">
        <v>29</v>
      </c>
      <c r="G7" s="2">
        <v>65000</v>
      </c>
      <c r="H7" s="3" t="s">
        <v>50</v>
      </c>
      <c r="I7" s="3" t="s">
        <v>59</v>
      </c>
      <c r="J7" s="4">
        <f t="shared" si="0"/>
        <v>4511</v>
      </c>
      <c r="K7" s="4">
        <f t="shared" si="1"/>
        <v>3223</v>
      </c>
    </row>
    <row r="8" spans="1:11" x14ac:dyDescent="0.3">
      <c r="A8">
        <v>1007</v>
      </c>
      <c r="B8" t="s">
        <v>31</v>
      </c>
      <c r="C8" t="s">
        <v>32</v>
      </c>
      <c r="D8">
        <v>32</v>
      </c>
      <c r="E8" t="s">
        <v>26</v>
      </c>
      <c r="F8" t="s">
        <v>30</v>
      </c>
      <c r="G8" s="2">
        <v>41000</v>
      </c>
      <c r="H8" s="3" t="s">
        <v>51</v>
      </c>
      <c r="I8" s="3" t="s">
        <v>59</v>
      </c>
      <c r="J8" s="4">
        <f t="shared" si="0"/>
        <v>3595</v>
      </c>
      <c r="K8" s="4">
        <f t="shared" si="1"/>
        <v>2568</v>
      </c>
    </row>
    <row r="9" spans="1:11" x14ac:dyDescent="0.3">
      <c r="A9">
        <v>1008</v>
      </c>
      <c r="B9" t="s">
        <v>16</v>
      </c>
      <c r="C9" t="s">
        <v>17</v>
      </c>
      <c r="D9">
        <v>38</v>
      </c>
      <c r="E9" t="s">
        <v>24</v>
      </c>
      <c r="F9" t="s">
        <v>23</v>
      </c>
      <c r="G9" s="2">
        <v>48000</v>
      </c>
      <c r="H9" s="3" t="s">
        <v>52</v>
      </c>
      <c r="I9" s="3" t="s">
        <v>60</v>
      </c>
      <c r="J9" s="4">
        <f t="shared" si="0"/>
        <v>4700</v>
      </c>
      <c r="K9" s="4">
        <f t="shared" si="1"/>
        <v>3358</v>
      </c>
    </row>
    <row r="10" spans="1:11" x14ac:dyDescent="0.3">
      <c r="A10">
        <v>1009</v>
      </c>
      <c r="B10" t="s">
        <v>10</v>
      </c>
      <c r="C10" t="s">
        <v>11</v>
      </c>
      <c r="D10">
        <v>31</v>
      </c>
      <c r="E10" t="s">
        <v>24</v>
      </c>
      <c r="F10" t="s">
        <v>27</v>
      </c>
      <c r="G10" s="2">
        <v>42000</v>
      </c>
      <c r="H10" s="3" t="s">
        <v>53</v>
      </c>
      <c r="I10" s="3" t="s">
        <v>60</v>
      </c>
      <c r="J10" s="4">
        <f t="shared" si="0"/>
        <v>4273</v>
      </c>
      <c r="K10" s="4">
        <f t="shared" si="1"/>
        <v>3053</v>
      </c>
    </row>
    <row r="11" spans="1:11" ht="86.4" customHeight="1" x14ac:dyDescent="0.3">
      <c r="J11" s="8" t="s">
        <v>96</v>
      </c>
      <c r="K11" s="8"/>
    </row>
  </sheetData>
  <mergeCells count="1">
    <mergeCell ref="J11:K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K11"/>
  <sheetViews>
    <sheetView workbookViewId="0">
      <selection activeCell="J2" sqref="J2"/>
    </sheetView>
  </sheetViews>
  <sheetFormatPr defaultColWidth="13.6640625" defaultRowHeight="14.4" x14ac:dyDescent="0.3"/>
  <cols>
    <col min="1" max="1" width="10.77734375" bestFit="1" customWidth="1"/>
    <col min="4" max="4" width="7.6640625" customWidth="1"/>
    <col min="6" max="6" width="15.44140625" customWidth="1"/>
  </cols>
  <sheetData>
    <row r="1" spans="1:11" x14ac:dyDescent="0.3">
      <c r="A1" t="s">
        <v>18</v>
      </c>
      <c r="B1" t="s">
        <v>0</v>
      </c>
      <c r="C1" t="s">
        <v>1</v>
      </c>
      <c r="D1" t="s">
        <v>21</v>
      </c>
      <c r="E1" t="s">
        <v>22</v>
      </c>
      <c r="F1" t="s">
        <v>19</v>
      </c>
      <c r="G1" t="s">
        <v>20</v>
      </c>
      <c r="H1" t="s">
        <v>34</v>
      </c>
      <c r="I1" t="s">
        <v>35</v>
      </c>
      <c r="J1" s="4" t="s">
        <v>77</v>
      </c>
      <c r="K1" s="4" t="s">
        <v>78</v>
      </c>
    </row>
    <row r="2" spans="1:11" x14ac:dyDescent="0.3">
      <c r="A2">
        <v>1001</v>
      </c>
      <c r="B2" t="s">
        <v>2</v>
      </c>
      <c r="C2" t="s">
        <v>3</v>
      </c>
      <c r="D2">
        <v>30</v>
      </c>
      <c r="E2" t="s">
        <v>24</v>
      </c>
      <c r="F2" t="s">
        <v>23</v>
      </c>
      <c r="G2">
        <v>45000</v>
      </c>
      <c r="H2" s="1">
        <v>37197</v>
      </c>
      <c r="I2" s="1">
        <v>42253</v>
      </c>
      <c r="J2" s="4" t="str">
        <f>IF(D2&gt;30,"Old","Young")</f>
        <v>Young</v>
      </c>
      <c r="K2" s="4" t="str">
        <f>IF(F2="Salesman","Sales",IF(F2="Receptionist","Reception",IF(F2="Accountant","Account",IF(F2="HR","Public Relation",IF(F2="Regional Manager","Branch",IF(F2="Supplier Relations","Supply"))))))</f>
        <v>Sales</v>
      </c>
    </row>
    <row r="3" spans="1:11" x14ac:dyDescent="0.3">
      <c r="A3">
        <v>1002</v>
      </c>
      <c r="B3" t="s">
        <v>4</v>
      </c>
      <c r="C3" t="s">
        <v>5</v>
      </c>
      <c r="D3">
        <v>30</v>
      </c>
      <c r="E3" t="s">
        <v>26</v>
      </c>
      <c r="F3" t="s">
        <v>25</v>
      </c>
      <c r="G3">
        <v>36000</v>
      </c>
      <c r="H3" s="1">
        <v>36436</v>
      </c>
      <c r="I3" s="1">
        <v>42287</v>
      </c>
      <c r="J3" s="4" t="str">
        <f t="shared" ref="J3:J10" si="0">IF(D3&gt;30,"Old","Young")</f>
        <v>Young</v>
      </c>
      <c r="K3" s="4" t="str">
        <f t="shared" ref="K3:K10" si="1">IF(F3="Salesman","Sales",IF(F3="Receptionist","Reception",IF(F3="Accountant","Account",IF(F3="HR","Public Relation",IF(F3="Regional Manager","Branch",IF(F3="Supplier Relations","Supply"))))))</f>
        <v>Reception</v>
      </c>
    </row>
    <row r="4" spans="1:11" x14ac:dyDescent="0.3">
      <c r="A4">
        <v>1003</v>
      </c>
      <c r="B4" t="s">
        <v>6</v>
      </c>
      <c r="C4" t="s">
        <v>7</v>
      </c>
      <c r="D4">
        <v>29</v>
      </c>
      <c r="E4" t="s">
        <v>24</v>
      </c>
      <c r="F4" t="s">
        <v>23</v>
      </c>
      <c r="G4">
        <v>63000</v>
      </c>
      <c r="H4" s="1">
        <v>36711</v>
      </c>
      <c r="I4" s="1">
        <v>42986</v>
      </c>
      <c r="J4" s="4" t="str">
        <f t="shared" si="0"/>
        <v>Young</v>
      </c>
      <c r="K4" s="4" t="str">
        <f t="shared" si="1"/>
        <v>Sales</v>
      </c>
    </row>
    <row r="5" spans="1:11" x14ac:dyDescent="0.3">
      <c r="A5">
        <v>1004</v>
      </c>
      <c r="B5" t="s">
        <v>13</v>
      </c>
      <c r="C5" t="s">
        <v>12</v>
      </c>
      <c r="D5">
        <v>31</v>
      </c>
      <c r="E5" t="s">
        <v>26</v>
      </c>
      <c r="F5" t="s">
        <v>27</v>
      </c>
      <c r="G5">
        <v>47000</v>
      </c>
      <c r="H5" s="1">
        <v>36530</v>
      </c>
      <c r="I5" s="1">
        <v>42341</v>
      </c>
      <c r="J5" s="4" t="str">
        <f t="shared" si="0"/>
        <v>Old</v>
      </c>
      <c r="K5" s="4" t="str">
        <f t="shared" si="1"/>
        <v>Account</v>
      </c>
    </row>
    <row r="6" spans="1:11" x14ac:dyDescent="0.3">
      <c r="A6">
        <v>1005</v>
      </c>
      <c r="B6" t="s">
        <v>14</v>
      </c>
      <c r="C6" t="s">
        <v>15</v>
      </c>
      <c r="D6">
        <v>32</v>
      </c>
      <c r="E6" t="s">
        <v>24</v>
      </c>
      <c r="F6" t="s">
        <v>28</v>
      </c>
      <c r="G6">
        <v>50000</v>
      </c>
      <c r="H6" s="1">
        <v>37017</v>
      </c>
      <c r="I6" s="1">
        <v>42977</v>
      </c>
      <c r="J6" s="4" t="str">
        <f t="shared" si="0"/>
        <v>Old</v>
      </c>
      <c r="K6" s="4" t="str">
        <f t="shared" si="1"/>
        <v>Public Relation</v>
      </c>
    </row>
    <row r="7" spans="1:11" x14ac:dyDescent="0.3">
      <c r="A7">
        <v>1006</v>
      </c>
      <c r="B7" t="s">
        <v>8</v>
      </c>
      <c r="C7" t="s">
        <v>9</v>
      </c>
      <c r="D7">
        <v>35</v>
      </c>
      <c r="E7" t="s">
        <v>24</v>
      </c>
      <c r="F7" t="s">
        <v>29</v>
      </c>
      <c r="G7">
        <v>65000</v>
      </c>
      <c r="H7" s="1">
        <v>35040</v>
      </c>
      <c r="I7" s="1">
        <v>41528</v>
      </c>
      <c r="J7" s="4" t="str">
        <f t="shared" si="0"/>
        <v>Old</v>
      </c>
      <c r="K7" s="4" t="str">
        <f t="shared" si="1"/>
        <v>Branch</v>
      </c>
    </row>
    <row r="8" spans="1:11" x14ac:dyDescent="0.3">
      <c r="A8">
        <v>1007</v>
      </c>
      <c r="B8" t="s">
        <v>31</v>
      </c>
      <c r="C8" t="s">
        <v>32</v>
      </c>
      <c r="D8">
        <v>32</v>
      </c>
      <c r="E8" t="s">
        <v>26</v>
      </c>
      <c r="F8" t="s">
        <v>30</v>
      </c>
      <c r="G8">
        <v>41000</v>
      </c>
      <c r="H8" s="1">
        <v>37933</v>
      </c>
      <c r="I8" s="1">
        <v>41551</v>
      </c>
      <c r="J8" s="4" t="str">
        <f t="shared" si="0"/>
        <v>Old</v>
      </c>
      <c r="K8" s="4" t="str">
        <f t="shared" si="1"/>
        <v>Supply</v>
      </c>
    </row>
    <row r="9" spans="1:11" x14ac:dyDescent="0.3">
      <c r="A9">
        <v>1008</v>
      </c>
      <c r="B9" t="s">
        <v>16</v>
      </c>
      <c r="C9" t="s">
        <v>17</v>
      </c>
      <c r="D9">
        <v>38</v>
      </c>
      <c r="E9" t="s">
        <v>24</v>
      </c>
      <c r="F9" t="s">
        <v>23</v>
      </c>
      <c r="G9">
        <v>48000</v>
      </c>
      <c r="H9" s="1">
        <v>37416</v>
      </c>
      <c r="I9" s="1">
        <v>42116</v>
      </c>
      <c r="J9" s="4" t="str">
        <f t="shared" si="0"/>
        <v>Old</v>
      </c>
      <c r="K9" s="4" t="str">
        <f t="shared" si="1"/>
        <v>Sales</v>
      </c>
    </row>
    <row r="10" spans="1:11" x14ac:dyDescent="0.3">
      <c r="A10">
        <v>1009</v>
      </c>
      <c r="B10" t="s">
        <v>10</v>
      </c>
      <c r="C10" t="s">
        <v>11</v>
      </c>
      <c r="D10">
        <v>31</v>
      </c>
      <c r="E10" t="s">
        <v>24</v>
      </c>
      <c r="F10" t="s">
        <v>27</v>
      </c>
      <c r="G10">
        <v>42000</v>
      </c>
      <c r="H10" s="1">
        <v>37843</v>
      </c>
      <c r="I10" s="1">
        <v>40800</v>
      </c>
      <c r="J10" s="4" t="str">
        <f t="shared" si="0"/>
        <v>Old</v>
      </c>
      <c r="K10" s="4" t="str">
        <f t="shared" si="1"/>
        <v>Account</v>
      </c>
    </row>
    <row r="11" spans="1:11" ht="244.8" x14ac:dyDescent="0.3">
      <c r="J11" s="5" t="s">
        <v>86</v>
      </c>
      <c r="K11" s="5" t="s">
        <v>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L11"/>
  <sheetViews>
    <sheetView workbookViewId="0">
      <selection activeCell="L10" sqref="L10"/>
    </sheetView>
  </sheetViews>
  <sheetFormatPr defaultColWidth="10.88671875" defaultRowHeight="14.4" x14ac:dyDescent="0.3"/>
  <cols>
    <col min="1" max="1" width="10.77734375" bestFit="1" customWidth="1"/>
  </cols>
  <sheetData>
    <row r="1" spans="1:12" x14ac:dyDescent="0.3">
      <c r="A1" t="s">
        <v>18</v>
      </c>
      <c r="B1" t="s">
        <v>0</v>
      </c>
      <c r="C1" t="s">
        <v>1</v>
      </c>
      <c r="D1" t="s">
        <v>21</v>
      </c>
      <c r="E1" t="s">
        <v>22</v>
      </c>
      <c r="F1" t="s">
        <v>19</v>
      </c>
      <c r="G1" t="s">
        <v>20</v>
      </c>
      <c r="H1" t="s">
        <v>34</v>
      </c>
      <c r="I1" t="s">
        <v>35</v>
      </c>
      <c r="J1" s="4" t="s">
        <v>87</v>
      </c>
      <c r="L1" t="s">
        <v>33</v>
      </c>
    </row>
    <row r="2" spans="1:12" x14ac:dyDescent="0.3">
      <c r="A2">
        <v>1001</v>
      </c>
      <c r="B2" t="s">
        <v>2</v>
      </c>
      <c r="C2" t="s">
        <v>3</v>
      </c>
      <c r="D2">
        <v>30</v>
      </c>
      <c r="E2" t="s">
        <v>24</v>
      </c>
      <c r="F2" t="s">
        <v>23</v>
      </c>
      <c r="G2">
        <v>45000</v>
      </c>
      <c r="H2" s="1">
        <v>37197</v>
      </c>
      <c r="I2" s="1">
        <v>42253</v>
      </c>
      <c r="J2" s="4">
        <f>LEN(C2)</f>
        <v>7</v>
      </c>
    </row>
    <row r="3" spans="1:12" x14ac:dyDescent="0.3">
      <c r="A3">
        <v>1002</v>
      </c>
      <c r="B3" t="s">
        <v>4</v>
      </c>
      <c r="C3" t="s">
        <v>5</v>
      </c>
      <c r="D3">
        <v>30</v>
      </c>
      <c r="E3" t="s">
        <v>26</v>
      </c>
      <c r="F3" t="s">
        <v>25</v>
      </c>
      <c r="G3">
        <v>36000</v>
      </c>
      <c r="H3" s="1">
        <v>36436</v>
      </c>
      <c r="I3" s="1">
        <v>42287</v>
      </c>
      <c r="J3" s="4">
        <f t="shared" ref="J3:J10" si="0">LEN(C3)</f>
        <v>7</v>
      </c>
    </row>
    <row r="4" spans="1:12" x14ac:dyDescent="0.3">
      <c r="A4">
        <v>1003</v>
      </c>
      <c r="B4" t="s">
        <v>6</v>
      </c>
      <c r="C4" t="s">
        <v>7</v>
      </c>
      <c r="D4">
        <v>29</v>
      </c>
      <c r="E4" t="s">
        <v>24</v>
      </c>
      <c r="F4" t="s">
        <v>23</v>
      </c>
      <c r="G4">
        <v>63000</v>
      </c>
      <c r="H4" s="1">
        <v>36711</v>
      </c>
      <c r="I4" s="1">
        <v>42986</v>
      </c>
      <c r="J4" s="4">
        <f t="shared" si="0"/>
        <v>7</v>
      </c>
    </row>
    <row r="5" spans="1:12" x14ac:dyDescent="0.3">
      <c r="A5">
        <v>1004</v>
      </c>
      <c r="B5" t="s">
        <v>13</v>
      </c>
      <c r="C5" t="s">
        <v>12</v>
      </c>
      <c r="D5">
        <v>31</v>
      </c>
      <c r="E5" t="s">
        <v>26</v>
      </c>
      <c r="F5" t="s">
        <v>27</v>
      </c>
      <c r="G5">
        <v>47000</v>
      </c>
      <c r="H5" s="1">
        <v>36530</v>
      </c>
      <c r="I5" s="1">
        <v>42341</v>
      </c>
      <c r="J5" s="4">
        <f t="shared" si="0"/>
        <v>6</v>
      </c>
    </row>
    <row r="6" spans="1:12" x14ac:dyDescent="0.3">
      <c r="A6">
        <v>1005</v>
      </c>
      <c r="B6" t="s">
        <v>14</v>
      </c>
      <c r="C6" t="s">
        <v>15</v>
      </c>
      <c r="D6">
        <v>32</v>
      </c>
      <c r="E6" t="s">
        <v>24</v>
      </c>
      <c r="F6" t="s">
        <v>28</v>
      </c>
      <c r="G6">
        <v>50000</v>
      </c>
      <c r="H6" s="1">
        <v>37017</v>
      </c>
      <c r="I6" s="1">
        <v>42977</v>
      </c>
      <c r="J6" s="4">
        <f t="shared" si="0"/>
        <v>10</v>
      </c>
    </row>
    <row r="7" spans="1:12" x14ac:dyDescent="0.3">
      <c r="A7">
        <v>1006</v>
      </c>
      <c r="B7" t="s">
        <v>8</v>
      </c>
      <c r="C7" t="s">
        <v>9</v>
      </c>
      <c r="D7">
        <v>35</v>
      </c>
      <c r="E7" t="s">
        <v>24</v>
      </c>
      <c r="F7" t="s">
        <v>29</v>
      </c>
      <c r="G7">
        <v>65000</v>
      </c>
      <c r="H7" s="1">
        <v>35040</v>
      </c>
      <c r="I7" s="1">
        <v>41528</v>
      </c>
      <c r="J7" s="4">
        <f t="shared" si="0"/>
        <v>5</v>
      </c>
    </row>
    <row r="8" spans="1:12" x14ac:dyDescent="0.3">
      <c r="A8">
        <v>1007</v>
      </c>
      <c r="B8" t="s">
        <v>31</v>
      </c>
      <c r="C8" t="s">
        <v>32</v>
      </c>
      <c r="D8">
        <v>32</v>
      </c>
      <c r="E8" t="s">
        <v>26</v>
      </c>
      <c r="F8" t="s">
        <v>30</v>
      </c>
      <c r="G8">
        <v>41000</v>
      </c>
      <c r="H8" s="1">
        <v>37933</v>
      </c>
      <c r="I8" s="1">
        <v>41551</v>
      </c>
      <c r="J8" s="4">
        <f t="shared" si="0"/>
        <v>6</v>
      </c>
    </row>
    <row r="9" spans="1:12" x14ac:dyDescent="0.3">
      <c r="A9">
        <v>1008</v>
      </c>
      <c r="B9" t="s">
        <v>16</v>
      </c>
      <c r="C9" t="s">
        <v>17</v>
      </c>
      <c r="D9">
        <v>38</v>
      </c>
      <c r="E9" t="s">
        <v>24</v>
      </c>
      <c r="F9" t="s">
        <v>23</v>
      </c>
      <c r="G9">
        <v>48000</v>
      </c>
      <c r="H9" s="1">
        <v>37416</v>
      </c>
      <c r="I9" s="1">
        <v>42116</v>
      </c>
      <c r="J9" s="4">
        <f t="shared" si="0"/>
        <v>6</v>
      </c>
    </row>
    <row r="10" spans="1:12" x14ac:dyDescent="0.3">
      <c r="A10">
        <v>1009</v>
      </c>
      <c r="B10" t="s">
        <v>10</v>
      </c>
      <c r="C10" t="s">
        <v>11</v>
      </c>
      <c r="D10">
        <v>31</v>
      </c>
      <c r="E10" t="s">
        <v>24</v>
      </c>
      <c r="F10" t="s">
        <v>27</v>
      </c>
      <c r="G10">
        <v>42000</v>
      </c>
      <c r="H10" s="1">
        <v>37843</v>
      </c>
      <c r="I10" s="1">
        <v>40800</v>
      </c>
      <c r="J10" s="4">
        <f t="shared" si="0"/>
        <v>6</v>
      </c>
    </row>
    <row r="11" spans="1:12" ht="28.8" x14ac:dyDescent="0.3">
      <c r="J11" s="5" t="s">
        <v>88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M11"/>
  <sheetViews>
    <sheetView topLeftCell="C1" workbookViewId="0">
      <selection activeCell="J18" sqref="J18"/>
    </sheetView>
  </sheetViews>
  <sheetFormatPr defaultColWidth="14.5546875" defaultRowHeight="14.4" x14ac:dyDescent="0.3"/>
  <cols>
    <col min="4" max="4" width="8" customWidth="1"/>
    <col min="10" max="10" width="39.5546875" customWidth="1"/>
  </cols>
  <sheetData>
    <row r="1" spans="1:13" x14ac:dyDescent="0.3">
      <c r="A1" t="s">
        <v>18</v>
      </c>
      <c r="B1" t="s">
        <v>0</v>
      </c>
      <c r="C1" t="s">
        <v>1</v>
      </c>
      <c r="D1" t="s">
        <v>21</v>
      </c>
      <c r="E1" t="s">
        <v>22</v>
      </c>
      <c r="F1" t="s">
        <v>19</v>
      </c>
      <c r="G1" t="s">
        <v>20</v>
      </c>
      <c r="H1" t="s">
        <v>34</v>
      </c>
      <c r="I1" t="s">
        <v>35</v>
      </c>
      <c r="J1" t="s">
        <v>36</v>
      </c>
      <c r="K1" s="4" t="s">
        <v>89</v>
      </c>
      <c r="L1" s="4" t="s">
        <v>90</v>
      </c>
      <c r="M1" s="4" t="s">
        <v>91</v>
      </c>
    </row>
    <row r="2" spans="1:13" x14ac:dyDescent="0.3">
      <c r="A2">
        <v>1001</v>
      </c>
      <c r="B2" t="s">
        <v>2</v>
      </c>
      <c r="C2" t="s">
        <v>3</v>
      </c>
      <c r="D2">
        <v>30</v>
      </c>
      <c r="E2" t="s">
        <v>24</v>
      </c>
      <c r="F2" t="s">
        <v>23</v>
      </c>
      <c r="G2">
        <v>45000</v>
      </c>
      <c r="H2" s="3" t="s">
        <v>46</v>
      </c>
      <c r="I2" s="3" t="s">
        <v>54</v>
      </c>
      <c r="J2" s="1" t="s">
        <v>37</v>
      </c>
      <c r="K2" s="4" t="str">
        <f>LEFT(C2,3)</f>
        <v>Hal</v>
      </c>
      <c r="L2" s="4" t="str">
        <f>RIGHT(H2,4)</f>
        <v>2001</v>
      </c>
      <c r="M2" s="4" t="str">
        <f>RIGHT(I2,4)</f>
        <v>2015</v>
      </c>
    </row>
    <row r="3" spans="1:13" x14ac:dyDescent="0.3">
      <c r="A3">
        <v>1002</v>
      </c>
      <c r="B3" t="s">
        <v>4</v>
      </c>
      <c r="C3" t="s">
        <v>5</v>
      </c>
      <c r="D3">
        <v>30</v>
      </c>
      <c r="E3" t="s">
        <v>26</v>
      </c>
      <c r="F3" t="s">
        <v>25</v>
      </c>
      <c r="G3">
        <v>36000</v>
      </c>
      <c r="H3" s="3" t="s">
        <v>47</v>
      </c>
      <c r="I3" s="3" t="s">
        <v>55</v>
      </c>
      <c r="J3" s="1" t="s">
        <v>38</v>
      </c>
      <c r="K3" s="4" t="str">
        <f t="shared" ref="K3:K10" si="0">LEFT(C3,3)</f>
        <v>Bea</v>
      </c>
      <c r="L3" s="4" t="str">
        <f t="shared" ref="L3:L10" si="1">RIGHT(H3,4)</f>
        <v>1999</v>
      </c>
      <c r="M3" s="4" t="str">
        <f t="shared" ref="M3:M10" si="2">RIGHT(I3,4)</f>
        <v>2015</v>
      </c>
    </row>
    <row r="4" spans="1:13" x14ac:dyDescent="0.3">
      <c r="A4">
        <v>1003</v>
      </c>
      <c r="B4" t="s">
        <v>6</v>
      </c>
      <c r="C4" t="s">
        <v>7</v>
      </c>
      <c r="D4">
        <v>29</v>
      </c>
      <c r="E4" t="s">
        <v>24</v>
      </c>
      <c r="F4" t="s">
        <v>23</v>
      </c>
      <c r="G4">
        <v>63000</v>
      </c>
      <c r="H4" s="3" t="s">
        <v>48</v>
      </c>
      <c r="I4" s="3" t="s">
        <v>56</v>
      </c>
      <c r="J4" s="1" t="s">
        <v>39</v>
      </c>
      <c r="K4" s="4" t="str">
        <f t="shared" si="0"/>
        <v>Sch</v>
      </c>
      <c r="L4" s="4" t="str">
        <f t="shared" si="1"/>
        <v>2000</v>
      </c>
      <c r="M4" s="4" t="str">
        <f t="shared" si="2"/>
        <v>2017</v>
      </c>
    </row>
    <row r="5" spans="1:13" x14ac:dyDescent="0.3">
      <c r="A5">
        <v>1004</v>
      </c>
      <c r="B5" t="s">
        <v>13</v>
      </c>
      <c r="C5" t="s">
        <v>12</v>
      </c>
      <c r="D5">
        <v>31</v>
      </c>
      <c r="E5" t="s">
        <v>26</v>
      </c>
      <c r="F5" t="s">
        <v>27</v>
      </c>
      <c r="G5">
        <v>47000</v>
      </c>
      <c r="H5" s="3" t="s">
        <v>49</v>
      </c>
      <c r="I5" s="3" t="s">
        <v>57</v>
      </c>
      <c r="J5" s="1" t="s">
        <v>40</v>
      </c>
      <c r="K5" s="4" t="str">
        <f t="shared" si="0"/>
        <v>Mar</v>
      </c>
      <c r="L5" s="4" t="str">
        <f t="shared" si="1"/>
        <v>2000</v>
      </c>
      <c r="M5" s="4" t="str">
        <f t="shared" si="2"/>
        <v>2015</v>
      </c>
    </row>
    <row r="6" spans="1:13" x14ac:dyDescent="0.3">
      <c r="A6">
        <v>1005</v>
      </c>
      <c r="B6" t="s">
        <v>14</v>
      </c>
      <c r="C6" t="s">
        <v>15</v>
      </c>
      <c r="D6">
        <v>32</v>
      </c>
      <c r="E6" t="s">
        <v>24</v>
      </c>
      <c r="F6" t="s">
        <v>28</v>
      </c>
      <c r="G6">
        <v>50000</v>
      </c>
      <c r="H6" s="3" t="s">
        <v>50</v>
      </c>
      <c r="I6" s="3" t="s">
        <v>58</v>
      </c>
      <c r="J6" s="1" t="s">
        <v>41</v>
      </c>
      <c r="K6" s="4" t="str">
        <f t="shared" si="0"/>
        <v>Fle</v>
      </c>
      <c r="L6" s="4" t="str">
        <f t="shared" si="1"/>
        <v>2001</v>
      </c>
      <c r="M6" s="4" t="str">
        <f t="shared" si="2"/>
        <v>2017</v>
      </c>
    </row>
    <row r="7" spans="1:13" x14ac:dyDescent="0.3">
      <c r="A7">
        <v>1006</v>
      </c>
      <c r="B7" t="s">
        <v>8</v>
      </c>
      <c r="C7" t="s">
        <v>9</v>
      </c>
      <c r="D7">
        <v>35</v>
      </c>
      <c r="E7" t="s">
        <v>24</v>
      </c>
      <c r="F7" t="s">
        <v>29</v>
      </c>
      <c r="G7">
        <v>65000</v>
      </c>
      <c r="H7" s="3" t="s">
        <v>50</v>
      </c>
      <c r="I7" s="3" t="s">
        <v>59</v>
      </c>
      <c r="J7" s="1" t="s">
        <v>42</v>
      </c>
      <c r="K7" s="4" t="str">
        <f t="shared" si="0"/>
        <v>Sco</v>
      </c>
      <c r="L7" s="4" t="str">
        <f t="shared" si="1"/>
        <v>2001</v>
      </c>
      <c r="M7" s="4" t="str">
        <f t="shared" si="2"/>
        <v>2013</v>
      </c>
    </row>
    <row r="8" spans="1:13" x14ac:dyDescent="0.3">
      <c r="A8">
        <v>1007</v>
      </c>
      <c r="B8" t="s">
        <v>31</v>
      </c>
      <c r="C8" t="s">
        <v>32</v>
      </c>
      <c r="D8">
        <v>32</v>
      </c>
      <c r="E8" t="s">
        <v>26</v>
      </c>
      <c r="F8" t="s">
        <v>30</v>
      </c>
      <c r="G8">
        <v>41000</v>
      </c>
      <c r="H8" s="3" t="s">
        <v>51</v>
      </c>
      <c r="I8" s="3" t="s">
        <v>59</v>
      </c>
      <c r="J8" s="1" t="s">
        <v>43</v>
      </c>
      <c r="K8" s="4" t="str">
        <f t="shared" si="0"/>
        <v>Pal</v>
      </c>
      <c r="L8" s="4" t="str">
        <f t="shared" si="1"/>
        <v>2003</v>
      </c>
      <c r="M8" s="4" t="str">
        <f t="shared" si="2"/>
        <v>2013</v>
      </c>
    </row>
    <row r="9" spans="1:13" x14ac:dyDescent="0.3">
      <c r="A9">
        <v>1008</v>
      </c>
      <c r="B9" t="s">
        <v>16</v>
      </c>
      <c r="C9" t="s">
        <v>17</v>
      </c>
      <c r="D9">
        <v>38</v>
      </c>
      <c r="E9" t="s">
        <v>24</v>
      </c>
      <c r="F9" t="s">
        <v>23</v>
      </c>
      <c r="G9">
        <v>48000</v>
      </c>
      <c r="H9" s="3" t="s">
        <v>52</v>
      </c>
      <c r="I9" s="3" t="s">
        <v>60</v>
      </c>
      <c r="J9" s="1" t="s">
        <v>44</v>
      </c>
      <c r="K9" s="4" t="str">
        <f t="shared" si="0"/>
        <v>Hud</v>
      </c>
      <c r="L9" s="4" t="str">
        <f t="shared" si="1"/>
        <v>2002</v>
      </c>
      <c r="M9" s="4" t="str">
        <f t="shared" si="2"/>
        <v>2015</v>
      </c>
    </row>
    <row r="10" spans="1:13" x14ac:dyDescent="0.3">
      <c r="A10">
        <v>1009</v>
      </c>
      <c r="B10" t="s">
        <v>10</v>
      </c>
      <c r="C10" t="s">
        <v>11</v>
      </c>
      <c r="D10">
        <v>31</v>
      </c>
      <c r="E10" t="s">
        <v>24</v>
      </c>
      <c r="F10" t="s">
        <v>27</v>
      </c>
      <c r="G10">
        <v>42000</v>
      </c>
      <c r="H10" s="3" t="s">
        <v>53</v>
      </c>
      <c r="I10" s="3" t="s">
        <v>60</v>
      </c>
      <c r="J10" s="1" t="s">
        <v>45</v>
      </c>
      <c r="K10" s="4" t="str">
        <f t="shared" si="0"/>
        <v>Mal</v>
      </c>
      <c r="L10" s="4" t="str">
        <f t="shared" si="1"/>
        <v>2003</v>
      </c>
      <c r="M10" s="4" t="str">
        <f t="shared" si="2"/>
        <v>2015</v>
      </c>
    </row>
    <row r="11" spans="1:13" ht="14.4" customHeight="1" x14ac:dyDescent="0.3">
      <c r="K11" s="7" t="s">
        <v>92</v>
      </c>
      <c r="L11" s="7"/>
      <c r="M11" s="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K13"/>
  <sheetViews>
    <sheetView workbookViewId="0">
      <selection activeCell="K11" sqref="K11"/>
    </sheetView>
  </sheetViews>
  <sheetFormatPr defaultColWidth="13.6640625" defaultRowHeight="14.4" x14ac:dyDescent="0.3"/>
  <cols>
    <col min="1" max="1" width="10.77734375" bestFit="1" customWidth="1"/>
    <col min="4" max="4" width="7.6640625" customWidth="1"/>
  </cols>
  <sheetData>
    <row r="1" spans="1:11" ht="28.8" x14ac:dyDescent="0.3">
      <c r="A1" t="s">
        <v>18</v>
      </c>
      <c r="B1" t="s">
        <v>0</v>
      </c>
      <c r="C1" t="s">
        <v>1</v>
      </c>
      <c r="D1" t="s">
        <v>21</v>
      </c>
      <c r="E1" t="s">
        <v>22</v>
      </c>
      <c r="F1" t="s">
        <v>19</v>
      </c>
      <c r="G1" t="s">
        <v>20</v>
      </c>
      <c r="H1" t="s">
        <v>34</v>
      </c>
      <c r="I1" t="s">
        <v>35</v>
      </c>
      <c r="J1" s="5" t="s">
        <v>67</v>
      </c>
    </row>
    <row r="2" spans="1:11" x14ac:dyDescent="0.3">
      <c r="A2">
        <v>1001</v>
      </c>
      <c r="B2" t="s">
        <v>2</v>
      </c>
      <c r="C2" t="s">
        <v>3</v>
      </c>
      <c r="D2">
        <v>30</v>
      </c>
      <c r="E2" t="s">
        <v>24</v>
      </c>
      <c r="F2" t="s">
        <v>23</v>
      </c>
      <c r="G2">
        <v>45000</v>
      </c>
      <c r="H2" s="1">
        <v>37197</v>
      </c>
      <c r="I2" s="1">
        <v>42253</v>
      </c>
      <c r="J2" s="4" t="str">
        <f>TEXT(I2,"dd/mm/yyyy")</f>
        <v>06/09/2015</v>
      </c>
      <c r="K2" s="3"/>
    </row>
    <row r="3" spans="1:11" x14ac:dyDescent="0.3">
      <c r="A3">
        <v>1002</v>
      </c>
      <c r="B3" t="s">
        <v>4</v>
      </c>
      <c r="C3" t="s">
        <v>5</v>
      </c>
      <c r="D3">
        <v>30</v>
      </c>
      <c r="E3" t="s">
        <v>26</v>
      </c>
      <c r="F3" t="s">
        <v>25</v>
      </c>
      <c r="G3">
        <v>36000</v>
      </c>
      <c r="H3" s="1">
        <v>36436</v>
      </c>
      <c r="I3" s="1">
        <v>42287</v>
      </c>
      <c r="J3" s="4" t="str">
        <f t="shared" ref="J3:J10" si="0">TEXT(I3,"dd/mm/yyyy")</f>
        <v>10/10/2015</v>
      </c>
      <c r="K3" s="3"/>
    </row>
    <row r="4" spans="1:11" x14ac:dyDescent="0.3">
      <c r="A4">
        <v>1003</v>
      </c>
      <c r="B4" t="s">
        <v>6</v>
      </c>
      <c r="C4" t="s">
        <v>7</v>
      </c>
      <c r="D4">
        <v>29</v>
      </c>
      <c r="E4" t="s">
        <v>24</v>
      </c>
      <c r="F4" t="s">
        <v>23</v>
      </c>
      <c r="G4">
        <v>63000</v>
      </c>
      <c r="H4" s="1">
        <v>36711</v>
      </c>
      <c r="I4" s="1">
        <v>42986</v>
      </c>
      <c r="J4" s="4" t="str">
        <f t="shared" si="0"/>
        <v>08/09/2017</v>
      </c>
      <c r="K4" s="3"/>
    </row>
    <row r="5" spans="1:11" x14ac:dyDescent="0.3">
      <c r="A5">
        <v>1004</v>
      </c>
      <c r="B5" t="s">
        <v>13</v>
      </c>
      <c r="C5" t="s">
        <v>12</v>
      </c>
      <c r="D5">
        <v>31</v>
      </c>
      <c r="E5" t="s">
        <v>26</v>
      </c>
      <c r="F5" t="s">
        <v>27</v>
      </c>
      <c r="G5">
        <v>47000</v>
      </c>
      <c r="H5" s="1">
        <v>36530</v>
      </c>
      <c r="I5" s="1">
        <v>42341</v>
      </c>
      <c r="J5" s="4" t="str">
        <f t="shared" si="0"/>
        <v>03/12/2015</v>
      </c>
      <c r="K5" s="3"/>
    </row>
    <row r="6" spans="1:11" x14ac:dyDescent="0.3">
      <c r="A6">
        <v>1005</v>
      </c>
      <c r="B6" t="s">
        <v>14</v>
      </c>
      <c r="C6" t="s">
        <v>15</v>
      </c>
      <c r="D6">
        <v>32</v>
      </c>
      <c r="E6" t="s">
        <v>24</v>
      </c>
      <c r="F6" t="s">
        <v>28</v>
      </c>
      <c r="G6">
        <v>50000</v>
      </c>
      <c r="H6" s="1">
        <v>37017</v>
      </c>
      <c r="I6" s="1">
        <v>42977</v>
      </c>
      <c r="J6" s="4" t="str">
        <f t="shared" si="0"/>
        <v>30/08/2017</v>
      </c>
      <c r="K6" s="3"/>
    </row>
    <row r="7" spans="1:11" x14ac:dyDescent="0.3">
      <c r="A7">
        <v>1006</v>
      </c>
      <c r="B7" t="s">
        <v>8</v>
      </c>
      <c r="C7" t="s">
        <v>9</v>
      </c>
      <c r="D7">
        <v>35</v>
      </c>
      <c r="E7" t="s">
        <v>24</v>
      </c>
      <c r="F7" t="s">
        <v>29</v>
      </c>
      <c r="G7">
        <v>65000</v>
      </c>
      <c r="H7" s="1">
        <v>35040</v>
      </c>
      <c r="I7" s="1">
        <v>41528</v>
      </c>
      <c r="J7" s="4" t="str">
        <f t="shared" si="0"/>
        <v>11/09/2013</v>
      </c>
      <c r="K7" s="3"/>
    </row>
    <row r="8" spans="1:11" x14ac:dyDescent="0.3">
      <c r="A8">
        <v>1007</v>
      </c>
      <c r="B8" t="s">
        <v>31</v>
      </c>
      <c r="C8" t="s">
        <v>32</v>
      </c>
      <c r="D8">
        <v>32</v>
      </c>
      <c r="E8" t="s">
        <v>26</v>
      </c>
      <c r="F8" t="s">
        <v>30</v>
      </c>
      <c r="G8">
        <v>41000</v>
      </c>
      <c r="H8" s="1">
        <v>37933</v>
      </c>
      <c r="I8" s="1">
        <v>41551</v>
      </c>
      <c r="J8" s="4" t="str">
        <f t="shared" si="0"/>
        <v>04/10/2013</v>
      </c>
      <c r="K8" s="3"/>
    </row>
    <row r="9" spans="1:11" x14ac:dyDescent="0.3">
      <c r="A9">
        <v>1008</v>
      </c>
      <c r="B9" t="s">
        <v>16</v>
      </c>
      <c r="C9" t="s">
        <v>17</v>
      </c>
      <c r="D9">
        <v>38</v>
      </c>
      <c r="E9" t="s">
        <v>24</v>
      </c>
      <c r="F9" t="s">
        <v>23</v>
      </c>
      <c r="G9">
        <v>48000</v>
      </c>
      <c r="H9" s="1">
        <v>37416</v>
      </c>
      <c r="I9" s="1">
        <v>42116</v>
      </c>
      <c r="J9" s="4" t="str">
        <f t="shared" si="0"/>
        <v>22/04/2015</v>
      </c>
      <c r="K9" s="3"/>
    </row>
    <row r="10" spans="1:11" x14ac:dyDescent="0.3">
      <c r="A10">
        <v>1009</v>
      </c>
      <c r="B10" t="s">
        <v>10</v>
      </c>
      <c r="C10" t="s">
        <v>11</v>
      </c>
      <c r="D10">
        <v>31</v>
      </c>
      <c r="E10" t="s">
        <v>24</v>
      </c>
      <c r="F10" t="s">
        <v>27</v>
      </c>
      <c r="G10">
        <v>42000</v>
      </c>
      <c r="H10" s="1">
        <v>37843</v>
      </c>
      <c r="I10" s="1">
        <v>40800</v>
      </c>
      <c r="J10" s="4" t="str">
        <f t="shared" si="0"/>
        <v>14/09/2011</v>
      </c>
      <c r="K10" s="3"/>
    </row>
    <row r="11" spans="1:11" ht="28.8" x14ac:dyDescent="0.3">
      <c r="J11" s="5" t="s">
        <v>93</v>
      </c>
    </row>
    <row r="12" spans="1:11" x14ac:dyDescent="0.3">
      <c r="H12" s="1"/>
    </row>
    <row r="13" spans="1:11" x14ac:dyDescent="0.3">
      <c r="H13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K10"/>
  <sheetViews>
    <sheetView workbookViewId="0">
      <selection activeCell="I11" sqref="I11"/>
    </sheetView>
  </sheetViews>
  <sheetFormatPr defaultColWidth="13.6640625" defaultRowHeight="14.4" x14ac:dyDescent="0.3"/>
  <cols>
    <col min="1" max="1" width="10.77734375" bestFit="1" customWidth="1"/>
    <col min="4" max="4" width="7.6640625" customWidth="1"/>
    <col min="10" max="10" width="14.33203125" customWidth="1"/>
  </cols>
  <sheetData>
    <row r="1" spans="1:11" x14ac:dyDescent="0.3">
      <c r="A1" t="s">
        <v>18</v>
      </c>
      <c r="B1" t="s">
        <v>0</v>
      </c>
      <c r="C1" t="s">
        <v>1</v>
      </c>
      <c r="D1" t="s">
        <v>21</v>
      </c>
      <c r="E1" t="s">
        <v>22</v>
      </c>
      <c r="F1" t="s">
        <v>19</v>
      </c>
      <c r="G1" t="s">
        <v>20</v>
      </c>
      <c r="H1" t="s">
        <v>34</v>
      </c>
      <c r="I1" t="s">
        <v>35</v>
      </c>
      <c r="J1" s="4" t="s">
        <v>94</v>
      </c>
      <c r="K1" t="s">
        <v>66</v>
      </c>
    </row>
    <row r="2" spans="1:11" x14ac:dyDescent="0.3">
      <c r="A2">
        <v>1001</v>
      </c>
      <c r="B2" s="3" t="s">
        <v>2</v>
      </c>
      <c r="C2" s="3" t="s">
        <v>3</v>
      </c>
      <c r="D2">
        <v>30</v>
      </c>
      <c r="E2" t="s">
        <v>24</v>
      </c>
      <c r="F2" t="s">
        <v>23</v>
      </c>
      <c r="G2">
        <v>45000</v>
      </c>
      <c r="H2" s="1">
        <v>37197</v>
      </c>
      <c r="I2" s="1">
        <v>42253</v>
      </c>
      <c r="J2" s="4" t="str">
        <f>TRIM(C2:C10)</f>
        <v>Halpert</v>
      </c>
    </row>
    <row r="3" spans="1:11" x14ac:dyDescent="0.3">
      <c r="A3">
        <v>1002</v>
      </c>
      <c r="B3" s="3" t="s">
        <v>4</v>
      </c>
      <c r="C3" s="3" t="s">
        <v>5</v>
      </c>
      <c r="D3">
        <v>30</v>
      </c>
      <c r="E3" t="s">
        <v>26</v>
      </c>
      <c r="F3" t="s">
        <v>25</v>
      </c>
      <c r="G3">
        <v>36000</v>
      </c>
      <c r="H3" s="1">
        <v>36436</v>
      </c>
      <c r="I3" s="1">
        <v>42287</v>
      </c>
      <c r="J3" s="4" t="str">
        <f t="shared" ref="J3:J10" si="0">TRIM(C3:C11)</f>
        <v>Beasley</v>
      </c>
    </row>
    <row r="4" spans="1:11" x14ac:dyDescent="0.3">
      <c r="A4">
        <v>1003</v>
      </c>
      <c r="B4" s="3" t="s">
        <v>6</v>
      </c>
      <c r="C4" s="3" t="s">
        <v>65</v>
      </c>
      <c r="D4">
        <v>29</v>
      </c>
      <c r="E4" t="s">
        <v>24</v>
      </c>
      <c r="F4" t="s">
        <v>23</v>
      </c>
      <c r="G4">
        <v>63000</v>
      </c>
      <c r="H4" s="1">
        <v>36711</v>
      </c>
      <c r="I4" s="1">
        <v>42986</v>
      </c>
      <c r="J4" s="4" t="str">
        <f t="shared" si="0"/>
        <v>Schrute</v>
      </c>
    </row>
    <row r="5" spans="1:11" x14ac:dyDescent="0.3">
      <c r="A5">
        <v>1004</v>
      </c>
      <c r="B5" s="3" t="s">
        <v>13</v>
      </c>
      <c r="C5" s="3" t="s">
        <v>12</v>
      </c>
      <c r="D5">
        <v>31</v>
      </c>
      <c r="E5" t="s">
        <v>26</v>
      </c>
      <c r="F5" t="s">
        <v>27</v>
      </c>
      <c r="G5">
        <v>47000</v>
      </c>
      <c r="H5" s="1">
        <v>36530</v>
      </c>
      <c r="I5" s="1">
        <v>42341</v>
      </c>
      <c r="J5" s="4" t="str">
        <f t="shared" si="0"/>
        <v>Martin</v>
      </c>
    </row>
    <row r="6" spans="1:11" x14ac:dyDescent="0.3">
      <c r="A6">
        <v>1005</v>
      </c>
      <c r="B6" s="3" t="s">
        <v>14</v>
      </c>
      <c r="C6" s="3" t="s">
        <v>64</v>
      </c>
      <c r="D6">
        <v>32</v>
      </c>
      <c r="E6" t="s">
        <v>24</v>
      </c>
      <c r="F6" t="s">
        <v>28</v>
      </c>
      <c r="G6">
        <v>50000</v>
      </c>
      <c r="H6" s="1">
        <v>37017</v>
      </c>
      <c r="I6" s="1">
        <v>42977</v>
      </c>
      <c r="J6" s="4" t="str">
        <f t="shared" si="0"/>
        <v>Flenderson</v>
      </c>
    </row>
    <row r="7" spans="1:11" x14ac:dyDescent="0.3">
      <c r="A7">
        <v>1006</v>
      </c>
      <c r="B7" s="3" t="s">
        <v>8</v>
      </c>
      <c r="C7" s="3" t="s">
        <v>63</v>
      </c>
      <c r="D7">
        <v>35</v>
      </c>
      <c r="E7" t="s">
        <v>24</v>
      </c>
      <c r="F7" t="s">
        <v>29</v>
      </c>
      <c r="G7">
        <v>65000</v>
      </c>
      <c r="H7" s="1">
        <v>35040</v>
      </c>
      <c r="I7" s="1">
        <v>41528</v>
      </c>
      <c r="J7" s="4" t="str">
        <f t="shared" si="0"/>
        <v>Scott</v>
      </c>
    </row>
    <row r="8" spans="1:11" x14ac:dyDescent="0.3">
      <c r="A8">
        <v>1007</v>
      </c>
      <c r="B8" s="3" t="s">
        <v>31</v>
      </c>
      <c r="C8" s="3" t="s">
        <v>32</v>
      </c>
      <c r="D8">
        <v>32</v>
      </c>
      <c r="E8" t="s">
        <v>26</v>
      </c>
      <c r="F8" t="s">
        <v>30</v>
      </c>
      <c r="G8">
        <v>41000</v>
      </c>
      <c r="H8" s="1">
        <v>37933</v>
      </c>
      <c r="I8" s="1">
        <v>41551</v>
      </c>
      <c r="J8" s="4" t="str">
        <f t="shared" si="0"/>
        <v>Palmer</v>
      </c>
    </row>
    <row r="9" spans="1:11" x14ac:dyDescent="0.3">
      <c r="A9">
        <v>1008</v>
      </c>
      <c r="B9" s="3" t="s">
        <v>16</v>
      </c>
      <c r="C9" s="3" t="s">
        <v>62</v>
      </c>
      <c r="D9">
        <v>38</v>
      </c>
      <c r="E9" t="s">
        <v>24</v>
      </c>
      <c r="F9" t="s">
        <v>23</v>
      </c>
      <c r="G9">
        <v>48000</v>
      </c>
      <c r="H9" s="1">
        <v>37416</v>
      </c>
      <c r="I9" s="1">
        <v>42116</v>
      </c>
      <c r="J9" s="4" t="str">
        <f t="shared" si="0"/>
        <v>Hudson</v>
      </c>
    </row>
    <row r="10" spans="1:11" x14ac:dyDescent="0.3">
      <c r="A10">
        <v>1009</v>
      </c>
      <c r="B10" s="3" t="s">
        <v>10</v>
      </c>
      <c r="C10" s="3" t="s">
        <v>61</v>
      </c>
      <c r="D10">
        <v>31</v>
      </c>
      <c r="E10" t="s">
        <v>24</v>
      </c>
      <c r="F10" t="s">
        <v>27</v>
      </c>
      <c r="G10">
        <v>42000</v>
      </c>
      <c r="H10" s="1">
        <v>37843</v>
      </c>
      <c r="I10" s="1">
        <v>40800</v>
      </c>
      <c r="J10" s="4" t="str">
        <f t="shared" si="0"/>
        <v>Malone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L20"/>
  <sheetViews>
    <sheetView workbookViewId="0">
      <selection activeCell="L10" sqref="L10"/>
    </sheetView>
  </sheetViews>
  <sheetFormatPr defaultColWidth="13.6640625" defaultRowHeight="14.4" x14ac:dyDescent="0.3"/>
  <cols>
    <col min="1" max="1" width="10.77734375" bestFit="1" customWidth="1"/>
    <col min="4" max="4" width="7.6640625" customWidth="1"/>
    <col min="7" max="7" width="13.6640625" style="2"/>
    <col min="10" max="10" width="14.44140625" customWidth="1"/>
    <col min="11" max="11" width="14.77734375" customWidth="1"/>
    <col min="12" max="12" width="15.33203125" customWidth="1"/>
  </cols>
  <sheetData>
    <row r="1" spans="1:12" x14ac:dyDescent="0.3">
      <c r="A1" t="s">
        <v>18</v>
      </c>
      <c r="B1" t="s">
        <v>0</v>
      </c>
      <c r="C1" t="s">
        <v>1</v>
      </c>
      <c r="D1" t="s">
        <v>21</v>
      </c>
      <c r="E1" t="s">
        <v>22</v>
      </c>
      <c r="F1" t="s">
        <v>19</v>
      </c>
      <c r="G1" s="2" t="s">
        <v>20</v>
      </c>
      <c r="H1" t="s">
        <v>34</v>
      </c>
      <c r="I1" t="s">
        <v>35</v>
      </c>
      <c r="J1" s="4" t="s">
        <v>68</v>
      </c>
      <c r="K1" s="4" t="s">
        <v>69</v>
      </c>
      <c r="L1" s="4" t="s">
        <v>70</v>
      </c>
    </row>
    <row r="2" spans="1:12" x14ac:dyDescent="0.3">
      <c r="A2">
        <v>1001</v>
      </c>
      <c r="B2" t="s">
        <v>2</v>
      </c>
      <c r="C2" t="s">
        <v>3</v>
      </c>
      <c r="D2">
        <v>30</v>
      </c>
      <c r="E2" t="s">
        <v>24</v>
      </c>
      <c r="F2" t="s">
        <v>23</v>
      </c>
      <c r="G2" s="2">
        <v>45000</v>
      </c>
      <c r="H2" s="3" t="s">
        <v>46</v>
      </c>
      <c r="I2" s="3" t="s">
        <v>54</v>
      </c>
      <c r="J2" s="4" t="str">
        <f>SUBSTITUTE(H2,"/","-",1)</f>
        <v>11-2/2001</v>
      </c>
      <c r="K2" s="4" t="str">
        <f>SUBSTITUTE(H2,"/","-",2)</f>
        <v>11/2-2001</v>
      </c>
      <c r="L2" s="4" t="str">
        <f>SUBSTITUTE(H2,"/","-")</f>
        <v>11-2-2001</v>
      </c>
    </row>
    <row r="3" spans="1:12" x14ac:dyDescent="0.3">
      <c r="A3">
        <v>1002</v>
      </c>
      <c r="B3" t="s">
        <v>4</v>
      </c>
      <c r="C3" t="s">
        <v>5</v>
      </c>
      <c r="D3">
        <v>30</v>
      </c>
      <c r="E3" t="s">
        <v>26</v>
      </c>
      <c r="F3" t="s">
        <v>25</v>
      </c>
      <c r="G3" s="2">
        <v>36000</v>
      </c>
      <c r="H3" s="3" t="s">
        <v>47</v>
      </c>
      <c r="I3" s="3" t="s">
        <v>55</v>
      </c>
      <c r="J3" s="4" t="str">
        <f t="shared" ref="J3:J10" si="0">SUBSTITUTE(H3,"/","-",1)</f>
        <v>10-3/1999</v>
      </c>
      <c r="K3" s="4" t="str">
        <f t="shared" ref="K3:K10" si="1">SUBSTITUTE(H3,"/","-",2)</f>
        <v>10/3-1999</v>
      </c>
      <c r="L3" s="4" t="str">
        <f t="shared" ref="L3:L10" si="2">SUBSTITUTE(H3,"/","-")</f>
        <v>10-3-1999</v>
      </c>
    </row>
    <row r="4" spans="1:12" x14ac:dyDescent="0.3">
      <c r="A4">
        <v>1003</v>
      </c>
      <c r="B4" t="s">
        <v>6</v>
      </c>
      <c r="C4" t="s">
        <v>7</v>
      </c>
      <c r="D4">
        <v>29</v>
      </c>
      <c r="E4" t="s">
        <v>24</v>
      </c>
      <c r="F4" t="s">
        <v>23</v>
      </c>
      <c r="G4" s="2">
        <v>63000</v>
      </c>
      <c r="H4" s="3" t="s">
        <v>48</v>
      </c>
      <c r="I4" s="3" t="s">
        <v>56</v>
      </c>
      <c r="J4" s="4" t="str">
        <f t="shared" si="0"/>
        <v>7-4/2000</v>
      </c>
      <c r="K4" s="4" t="str">
        <f t="shared" si="1"/>
        <v>7/4-2000</v>
      </c>
      <c r="L4" s="4" t="str">
        <f t="shared" si="2"/>
        <v>7-4-2000</v>
      </c>
    </row>
    <row r="5" spans="1:12" x14ac:dyDescent="0.3">
      <c r="A5">
        <v>1004</v>
      </c>
      <c r="B5" t="s">
        <v>13</v>
      </c>
      <c r="C5" t="s">
        <v>12</v>
      </c>
      <c r="D5">
        <v>31</v>
      </c>
      <c r="E5" t="s">
        <v>26</v>
      </c>
      <c r="F5" t="s">
        <v>27</v>
      </c>
      <c r="G5" s="2">
        <v>47000</v>
      </c>
      <c r="H5" s="3" t="s">
        <v>49</v>
      </c>
      <c r="I5" s="3" t="s">
        <v>57</v>
      </c>
      <c r="J5" s="4" t="str">
        <f t="shared" si="0"/>
        <v>1-5/2000</v>
      </c>
      <c r="K5" s="4" t="str">
        <f t="shared" si="1"/>
        <v>1/5-2000</v>
      </c>
      <c r="L5" s="4" t="str">
        <f t="shared" si="2"/>
        <v>1-5-2000</v>
      </c>
    </row>
    <row r="6" spans="1:12" x14ac:dyDescent="0.3">
      <c r="A6">
        <v>1005</v>
      </c>
      <c r="B6" t="s">
        <v>14</v>
      </c>
      <c r="C6" t="s">
        <v>15</v>
      </c>
      <c r="D6">
        <v>32</v>
      </c>
      <c r="E6" t="s">
        <v>24</v>
      </c>
      <c r="F6" t="s">
        <v>28</v>
      </c>
      <c r="G6" s="2">
        <v>50000</v>
      </c>
      <c r="H6" s="3" t="s">
        <v>50</v>
      </c>
      <c r="I6" s="3" t="s">
        <v>58</v>
      </c>
      <c r="J6" s="4" t="str">
        <f t="shared" si="0"/>
        <v>5-6/2001</v>
      </c>
      <c r="K6" s="4" t="str">
        <f t="shared" si="1"/>
        <v>5/6-2001</v>
      </c>
      <c r="L6" s="4" t="str">
        <f t="shared" si="2"/>
        <v>5-6-2001</v>
      </c>
    </row>
    <row r="7" spans="1:12" x14ac:dyDescent="0.3">
      <c r="A7">
        <v>1006</v>
      </c>
      <c r="B7" t="s">
        <v>8</v>
      </c>
      <c r="C7" t="s">
        <v>9</v>
      </c>
      <c r="D7">
        <v>35</v>
      </c>
      <c r="E7" t="s">
        <v>24</v>
      </c>
      <c r="F7" t="s">
        <v>29</v>
      </c>
      <c r="G7" s="2">
        <v>65000</v>
      </c>
      <c r="H7" s="3" t="s">
        <v>50</v>
      </c>
      <c r="I7" s="3" t="s">
        <v>59</v>
      </c>
      <c r="J7" s="4" t="str">
        <f t="shared" si="0"/>
        <v>5-6/2001</v>
      </c>
      <c r="K7" s="4" t="str">
        <f t="shared" si="1"/>
        <v>5/6-2001</v>
      </c>
      <c r="L7" s="4" t="str">
        <f t="shared" si="2"/>
        <v>5-6-2001</v>
      </c>
    </row>
    <row r="8" spans="1:12" x14ac:dyDescent="0.3">
      <c r="A8">
        <v>1007</v>
      </c>
      <c r="B8" t="s">
        <v>31</v>
      </c>
      <c r="C8" t="s">
        <v>32</v>
      </c>
      <c r="D8">
        <v>32</v>
      </c>
      <c r="E8" t="s">
        <v>26</v>
      </c>
      <c r="F8" t="s">
        <v>30</v>
      </c>
      <c r="G8" s="2">
        <v>41000</v>
      </c>
      <c r="H8" s="3" t="s">
        <v>51</v>
      </c>
      <c r="I8" s="3" t="s">
        <v>59</v>
      </c>
      <c r="J8" s="4" t="str">
        <f t="shared" si="0"/>
        <v>11-8/2003</v>
      </c>
      <c r="K8" s="4" t="str">
        <f t="shared" si="1"/>
        <v>11/8-2003</v>
      </c>
      <c r="L8" s="4" t="str">
        <f t="shared" si="2"/>
        <v>11-8-2003</v>
      </c>
    </row>
    <row r="9" spans="1:12" x14ac:dyDescent="0.3">
      <c r="A9">
        <v>1008</v>
      </c>
      <c r="B9" t="s">
        <v>16</v>
      </c>
      <c r="C9" t="s">
        <v>17</v>
      </c>
      <c r="D9">
        <v>38</v>
      </c>
      <c r="E9" t="s">
        <v>24</v>
      </c>
      <c r="F9" t="s">
        <v>23</v>
      </c>
      <c r="G9" s="2">
        <v>48000</v>
      </c>
      <c r="H9" s="3" t="s">
        <v>52</v>
      </c>
      <c r="I9" s="3" t="s">
        <v>60</v>
      </c>
      <c r="J9" s="4" t="str">
        <f t="shared" si="0"/>
        <v>6-9/2002</v>
      </c>
      <c r="K9" s="4" t="str">
        <f t="shared" si="1"/>
        <v>6/9-2002</v>
      </c>
      <c r="L9" s="4" t="str">
        <f t="shared" si="2"/>
        <v>6-9-2002</v>
      </c>
    </row>
    <row r="10" spans="1:12" x14ac:dyDescent="0.3">
      <c r="A10">
        <v>1009</v>
      </c>
      <c r="B10" t="s">
        <v>10</v>
      </c>
      <c r="C10" t="s">
        <v>11</v>
      </c>
      <c r="D10">
        <v>31</v>
      </c>
      <c r="E10" t="s">
        <v>24</v>
      </c>
      <c r="F10" t="s">
        <v>27</v>
      </c>
      <c r="G10" s="2">
        <v>42000</v>
      </c>
      <c r="H10" s="3" t="s">
        <v>53</v>
      </c>
      <c r="I10" s="3" t="s">
        <v>60</v>
      </c>
      <c r="J10" s="4" t="str">
        <f t="shared" si="0"/>
        <v>8-10/2003</v>
      </c>
      <c r="K10" s="4" t="str">
        <f t="shared" si="1"/>
        <v>8/10-2003</v>
      </c>
      <c r="L10" s="4" t="str">
        <f t="shared" si="2"/>
        <v>8-10-2003</v>
      </c>
    </row>
    <row r="12" spans="1:12" x14ac:dyDescent="0.3">
      <c r="H12" s="3"/>
      <c r="I12" s="3"/>
    </row>
    <row r="13" spans="1:12" x14ac:dyDescent="0.3">
      <c r="H13" s="3"/>
      <c r="I13" s="3"/>
    </row>
    <row r="14" spans="1:12" x14ac:dyDescent="0.3">
      <c r="H14" s="3"/>
      <c r="I14" s="3"/>
    </row>
    <row r="15" spans="1:12" x14ac:dyDescent="0.3">
      <c r="H15" s="3"/>
      <c r="I15" s="3"/>
    </row>
    <row r="16" spans="1:12" x14ac:dyDescent="0.3">
      <c r="H16" s="3"/>
      <c r="I16" s="3"/>
    </row>
    <row r="17" spans="8:9" x14ac:dyDescent="0.3">
      <c r="H17" s="3"/>
      <c r="I17" s="3"/>
    </row>
    <row r="18" spans="8:9" x14ac:dyDescent="0.3">
      <c r="H18" s="3"/>
      <c r="I18" s="3"/>
    </row>
    <row r="19" spans="8:9" x14ac:dyDescent="0.3">
      <c r="H19" s="3"/>
      <c r="I19" s="3"/>
    </row>
    <row r="20" spans="8:9" x14ac:dyDescent="0.3">
      <c r="H20" s="3"/>
      <c r="I20" s="3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L10"/>
  <sheetViews>
    <sheetView workbookViewId="0">
      <selection activeCell="F25" sqref="F25"/>
    </sheetView>
  </sheetViews>
  <sheetFormatPr defaultColWidth="13" defaultRowHeight="14.4" x14ac:dyDescent="0.3"/>
  <sheetData>
    <row r="1" spans="1:12" x14ac:dyDescent="0.3">
      <c r="A1" t="s">
        <v>18</v>
      </c>
      <c r="B1" t="s">
        <v>0</v>
      </c>
      <c r="C1" t="s">
        <v>1</v>
      </c>
      <c r="D1" t="s">
        <v>21</v>
      </c>
      <c r="E1" t="s">
        <v>22</v>
      </c>
      <c r="F1" t="s">
        <v>19</v>
      </c>
      <c r="G1" t="s">
        <v>20</v>
      </c>
      <c r="H1" t="s">
        <v>34</v>
      </c>
      <c r="I1" t="s">
        <v>35</v>
      </c>
      <c r="J1" t="s">
        <v>71</v>
      </c>
      <c r="K1" t="s">
        <v>72</v>
      </c>
      <c r="L1" t="s">
        <v>73</v>
      </c>
    </row>
    <row r="2" spans="1:12" x14ac:dyDescent="0.3">
      <c r="A2">
        <v>1001</v>
      </c>
      <c r="B2" t="s">
        <v>2</v>
      </c>
      <c r="C2" t="s">
        <v>3</v>
      </c>
      <c r="D2">
        <v>30</v>
      </c>
      <c r="E2" t="s">
        <v>24</v>
      </c>
      <c r="F2" t="s">
        <v>23</v>
      </c>
      <c r="G2">
        <v>45000</v>
      </c>
      <c r="H2" s="1">
        <v>37197</v>
      </c>
      <c r="I2" s="1">
        <v>42253</v>
      </c>
    </row>
    <row r="3" spans="1:12" x14ac:dyDescent="0.3">
      <c r="A3">
        <v>1002</v>
      </c>
      <c r="B3" t="s">
        <v>4</v>
      </c>
      <c r="C3" t="s">
        <v>5</v>
      </c>
      <c r="D3">
        <v>30</v>
      </c>
      <c r="E3" t="s">
        <v>26</v>
      </c>
      <c r="F3" t="s">
        <v>25</v>
      </c>
      <c r="G3">
        <v>36000</v>
      </c>
      <c r="H3" s="1">
        <v>36436</v>
      </c>
      <c r="I3" s="1">
        <v>42287</v>
      </c>
    </row>
    <row r="4" spans="1:12" x14ac:dyDescent="0.3">
      <c r="A4">
        <v>1003</v>
      </c>
      <c r="B4" t="s">
        <v>6</v>
      </c>
      <c r="C4" t="s">
        <v>7</v>
      </c>
      <c r="D4">
        <v>29</v>
      </c>
      <c r="E4" t="s">
        <v>24</v>
      </c>
      <c r="F4" t="s">
        <v>23</v>
      </c>
      <c r="G4">
        <v>63000</v>
      </c>
      <c r="H4" s="1">
        <v>36711</v>
      </c>
      <c r="I4" s="1">
        <v>42986</v>
      </c>
    </row>
    <row r="5" spans="1:12" x14ac:dyDescent="0.3">
      <c r="A5">
        <v>1004</v>
      </c>
      <c r="B5" t="s">
        <v>13</v>
      </c>
      <c r="C5" t="s">
        <v>12</v>
      </c>
      <c r="D5">
        <v>31</v>
      </c>
      <c r="E5" t="s">
        <v>26</v>
      </c>
      <c r="F5" t="s">
        <v>27</v>
      </c>
      <c r="G5">
        <v>47000</v>
      </c>
      <c r="H5" s="1">
        <v>36530</v>
      </c>
      <c r="I5" s="1">
        <v>42341</v>
      </c>
    </row>
    <row r="6" spans="1:12" x14ac:dyDescent="0.3">
      <c r="A6">
        <v>1005</v>
      </c>
      <c r="B6" t="s">
        <v>14</v>
      </c>
      <c r="C6" t="s">
        <v>15</v>
      </c>
      <c r="D6">
        <v>32</v>
      </c>
      <c r="E6" t="s">
        <v>24</v>
      </c>
      <c r="F6" t="s">
        <v>28</v>
      </c>
      <c r="G6">
        <v>50000</v>
      </c>
      <c r="H6" s="1">
        <v>37017</v>
      </c>
      <c r="I6" s="1">
        <v>42977</v>
      </c>
    </row>
    <row r="7" spans="1:12" x14ac:dyDescent="0.3">
      <c r="A7">
        <v>1006</v>
      </c>
      <c r="B7" t="s">
        <v>8</v>
      </c>
      <c r="C7" t="s">
        <v>9</v>
      </c>
      <c r="D7">
        <v>35</v>
      </c>
      <c r="E7" t="s">
        <v>24</v>
      </c>
      <c r="F7" t="s">
        <v>29</v>
      </c>
      <c r="G7">
        <v>65000</v>
      </c>
      <c r="H7" s="1">
        <v>35040</v>
      </c>
      <c r="I7" s="1">
        <v>41528</v>
      </c>
    </row>
    <row r="8" spans="1:12" x14ac:dyDescent="0.3">
      <c r="A8">
        <v>1007</v>
      </c>
      <c r="B8" t="s">
        <v>31</v>
      </c>
      <c r="C8" t="s">
        <v>32</v>
      </c>
      <c r="D8">
        <v>32</v>
      </c>
      <c r="E8" t="s">
        <v>26</v>
      </c>
      <c r="F8" t="s">
        <v>30</v>
      </c>
      <c r="G8">
        <v>41000</v>
      </c>
      <c r="H8" s="1">
        <v>37933</v>
      </c>
      <c r="I8" s="1">
        <v>41551</v>
      </c>
    </row>
    <row r="9" spans="1:12" x14ac:dyDescent="0.3">
      <c r="A9">
        <v>1008</v>
      </c>
      <c r="B9" t="s">
        <v>16</v>
      </c>
      <c r="C9" t="s">
        <v>17</v>
      </c>
      <c r="D9">
        <v>38</v>
      </c>
      <c r="E9" t="s">
        <v>24</v>
      </c>
      <c r="F9" t="s">
        <v>23</v>
      </c>
      <c r="G9">
        <v>48000</v>
      </c>
      <c r="H9" s="1">
        <v>37416</v>
      </c>
      <c r="I9" s="1">
        <v>42116</v>
      </c>
    </row>
    <row r="10" spans="1:12" x14ac:dyDescent="0.3">
      <c r="A10">
        <v>1009</v>
      </c>
      <c r="B10" t="s">
        <v>10</v>
      </c>
      <c r="C10" t="s">
        <v>11</v>
      </c>
      <c r="D10">
        <v>31</v>
      </c>
      <c r="E10" t="s">
        <v>24</v>
      </c>
      <c r="F10" t="s">
        <v>27</v>
      </c>
      <c r="G10">
        <v>42000</v>
      </c>
      <c r="H10" s="1">
        <v>37843</v>
      </c>
      <c r="I10" s="1">
        <v>40800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L10"/>
  <sheetViews>
    <sheetView workbookViewId="0">
      <selection activeCell="F22" sqref="F22"/>
    </sheetView>
  </sheetViews>
  <sheetFormatPr defaultColWidth="13.6640625" defaultRowHeight="14.4" x14ac:dyDescent="0.3"/>
  <cols>
    <col min="1" max="1" width="10.77734375" bestFit="1" customWidth="1"/>
    <col min="4" max="4" width="7.6640625" customWidth="1"/>
  </cols>
  <sheetData>
    <row r="1" spans="1:12" x14ac:dyDescent="0.3">
      <c r="A1" t="s">
        <v>18</v>
      </c>
      <c r="B1" t="s">
        <v>0</v>
      </c>
      <c r="C1" t="s">
        <v>1</v>
      </c>
      <c r="D1" t="s">
        <v>21</v>
      </c>
      <c r="E1" t="s">
        <v>22</v>
      </c>
      <c r="F1" t="s">
        <v>19</v>
      </c>
      <c r="G1" t="s">
        <v>20</v>
      </c>
      <c r="H1" t="s">
        <v>34</v>
      </c>
      <c r="I1" t="s">
        <v>35</v>
      </c>
      <c r="J1" t="s">
        <v>74</v>
      </c>
      <c r="K1" t="s">
        <v>75</v>
      </c>
      <c r="L1" t="s">
        <v>76</v>
      </c>
    </row>
    <row r="2" spans="1:12" x14ac:dyDescent="0.3">
      <c r="A2">
        <v>1001</v>
      </c>
      <c r="B2" t="s">
        <v>2</v>
      </c>
      <c r="C2" t="s">
        <v>3</v>
      </c>
      <c r="D2">
        <v>30</v>
      </c>
      <c r="E2" t="s">
        <v>24</v>
      </c>
      <c r="F2" t="s">
        <v>23</v>
      </c>
      <c r="G2">
        <v>45000</v>
      </c>
      <c r="H2" s="1">
        <v>37197</v>
      </c>
      <c r="I2" s="1">
        <v>42253</v>
      </c>
    </row>
    <row r="3" spans="1:12" x14ac:dyDescent="0.3">
      <c r="A3">
        <v>1002</v>
      </c>
      <c r="B3" t="s">
        <v>4</v>
      </c>
      <c r="C3" t="s">
        <v>5</v>
      </c>
      <c r="D3">
        <v>30</v>
      </c>
      <c r="E3" t="s">
        <v>26</v>
      </c>
      <c r="F3" t="s">
        <v>25</v>
      </c>
      <c r="G3">
        <v>36000</v>
      </c>
      <c r="H3" s="1">
        <v>36436</v>
      </c>
      <c r="I3" s="1">
        <v>42287</v>
      </c>
    </row>
    <row r="4" spans="1:12" x14ac:dyDescent="0.3">
      <c r="A4">
        <v>1003</v>
      </c>
      <c r="B4" t="s">
        <v>6</v>
      </c>
      <c r="C4" t="s">
        <v>7</v>
      </c>
      <c r="D4">
        <v>29</v>
      </c>
      <c r="E4" t="s">
        <v>24</v>
      </c>
      <c r="F4" t="s">
        <v>23</v>
      </c>
      <c r="G4">
        <v>63000</v>
      </c>
      <c r="H4" s="1">
        <v>36711</v>
      </c>
      <c r="I4" s="1">
        <v>42986</v>
      </c>
    </row>
    <row r="5" spans="1:12" x14ac:dyDescent="0.3">
      <c r="A5">
        <v>1004</v>
      </c>
      <c r="B5" t="s">
        <v>13</v>
      </c>
      <c r="C5" t="s">
        <v>12</v>
      </c>
      <c r="D5">
        <v>31</v>
      </c>
      <c r="E5" t="s">
        <v>26</v>
      </c>
      <c r="F5" t="s">
        <v>27</v>
      </c>
      <c r="G5">
        <v>47000</v>
      </c>
      <c r="H5" s="1">
        <v>36530</v>
      </c>
      <c r="I5" s="1">
        <v>42341</v>
      </c>
    </row>
    <row r="6" spans="1:12" x14ac:dyDescent="0.3">
      <c r="A6">
        <v>1005</v>
      </c>
      <c r="B6" t="s">
        <v>14</v>
      </c>
      <c r="C6" t="s">
        <v>15</v>
      </c>
      <c r="D6">
        <v>32</v>
      </c>
      <c r="E6" t="s">
        <v>24</v>
      </c>
      <c r="F6" t="s">
        <v>28</v>
      </c>
      <c r="G6">
        <v>50000</v>
      </c>
      <c r="H6" s="1">
        <v>37017</v>
      </c>
      <c r="I6" s="1">
        <v>42977</v>
      </c>
    </row>
    <row r="7" spans="1:12" x14ac:dyDescent="0.3">
      <c r="A7">
        <v>1006</v>
      </c>
      <c r="B7" t="s">
        <v>8</v>
      </c>
      <c r="C7" t="s">
        <v>9</v>
      </c>
      <c r="D7">
        <v>35</v>
      </c>
      <c r="E7" t="s">
        <v>24</v>
      </c>
      <c r="F7" t="s">
        <v>29</v>
      </c>
      <c r="G7">
        <v>65000</v>
      </c>
      <c r="H7" s="1">
        <v>35040</v>
      </c>
      <c r="I7" s="1">
        <v>41528</v>
      </c>
    </row>
    <row r="8" spans="1:12" x14ac:dyDescent="0.3">
      <c r="A8">
        <v>1007</v>
      </c>
      <c r="B8" t="s">
        <v>31</v>
      </c>
      <c r="C8" t="s">
        <v>32</v>
      </c>
      <c r="D8">
        <v>32</v>
      </c>
      <c r="E8" t="s">
        <v>26</v>
      </c>
      <c r="F8" t="s">
        <v>30</v>
      </c>
      <c r="G8">
        <v>41000</v>
      </c>
      <c r="H8" s="1">
        <v>37933</v>
      </c>
      <c r="I8" s="1">
        <v>41551</v>
      </c>
    </row>
    <row r="9" spans="1:12" x14ac:dyDescent="0.3">
      <c r="A9">
        <v>1008</v>
      </c>
      <c r="B9" t="s">
        <v>16</v>
      </c>
      <c r="C9" t="s">
        <v>17</v>
      </c>
      <c r="D9">
        <v>38</v>
      </c>
      <c r="E9" t="s">
        <v>24</v>
      </c>
      <c r="F9" t="s">
        <v>23</v>
      </c>
      <c r="G9">
        <v>48000</v>
      </c>
      <c r="H9" s="1">
        <v>37416</v>
      </c>
      <c r="I9" s="1">
        <v>42116</v>
      </c>
    </row>
    <row r="10" spans="1:12" x14ac:dyDescent="0.3">
      <c r="A10">
        <v>1009</v>
      </c>
      <c r="B10" t="s">
        <v>10</v>
      </c>
      <c r="C10" t="s">
        <v>11</v>
      </c>
      <c r="D10">
        <v>31</v>
      </c>
      <c r="E10" t="s">
        <v>24</v>
      </c>
      <c r="F10" t="s">
        <v>27</v>
      </c>
      <c r="G10">
        <v>42000</v>
      </c>
      <c r="H10" s="1">
        <v>37843</v>
      </c>
      <c r="I10" s="1">
        <v>40800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Max-Min</vt:lpstr>
      <vt:lpstr>IF-IFS</vt:lpstr>
      <vt:lpstr>Len</vt:lpstr>
      <vt:lpstr>LeftRight</vt:lpstr>
      <vt:lpstr>DateToText</vt:lpstr>
      <vt:lpstr>TRIM</vt:lpstr>
      <vt:lpstr>Substitute</vt:lpstr>
      <vt:lpstr>SUM-SumIF</vt:lpstr>
      <vt:lpstr>Count-CountIF</vt:lpstr>
      <vt:lpstr>Concatenate</vt:lpstr>
      <vt:lpstr>Days-NetworkDays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HP</cp:lastModifiedBy>
  <dcterms:created xsi:type="dcterms:W3CDTF">2021-12-16T14:18:34Z</dcterms:created>
  <dcterms:modified xsi:type="dcterms:W3CDTF">2022-10-27T06:28:16Z</dcterms:modified>
</cp:coreProperties>
</file>