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L2" i="1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H4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3"/>
  <c r="AG3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F3"/>
  <c r="AF4" s="1"/>
  <c r="AI2"/>
  <c r="AK2" s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2"/>
  <c r="AI3" l="1"/>
  <c r="AK3" s="1"/>
  <c r="AF5"/>
  <c r="AI5" s="1"/>
  <c r="AK5" s="1"/>
  <c r="AI4"/>
  <c r="AK4" s="1"/>
  <c r="AF6"/>
  <c r="AI6" l="1"/>
  <c r="AK6" s="1"/>
  <c r="AF7"/>
  <c r="AF8" l="1"/>
  <c r="AI7"/>
  <c r="AK7" s="1"/>
  <c r="AF9" l="1"/>
  <c r="AI8"/>
  <c r="AK8" s="1"/>
  <c r="AF10" l="1"/>
  <c r="AI9"/>
  <c r="AK9" s="1"/>
  <c r="AI10" l="1"/>
  <c r="AK10" s="1"/>
  <c r="AF11"/>
  <c r="AF12" l="1"/>
  <c r="AI11"/>
  <c r="AK11" s="1"/>
  <c r="AI12" l="1"/>
  <c r="AK12" s="1"/>
  <c r="AF13"/>
  <c r="AF14" l="1"/>
  <c r="AI13"/>
  <c r="AK13" s="1"/>
  <c r="AF15" l="1"/>
  <c r="AI14"/>
  <c r="AK14" s="1"/>
  <c r="AI15" l="1"/>
  <c r="AK15" s="1"/>
  <c r="AF16"/>
  <c r="AI16" l="1"/>
  <c r="AK16" s="1"/>
  <c r="AF17"/>
  <c r="AF18" l="1"/>
  <c r="AI17"/>
  <c r="AK17" s="1"/>
  <c r="AI18" l="1"/>
  <c r="AK18" s="1"/>
  <c r="AF19"/>
  <c r="AF20" l="1"/>
  <c r="AI19"/>
  <c r="AK19" s="1"/>
  <c r="AF21" l="1"/>
  <c r="AI20"/>
  <c r="AK20" s="1"/>
  <c r="AF22" l="1"/>
  <c r="AI21"/>
  <c r="AK21" s="1"/>
  <c r="AF23" l="1"/>
  <c r="AI22"/>
  <c r="AK22" s="1"/>
  <c r="AF24" l="1"/>
  <c r="AI23"/>
  <c r="AK23" s="1"/>
  <c r="AI24" l="1"/>
  <c r="AK24" s="1"/>
  <c r="AF25"/>
  <c r="AF26" l="1"/>
  <c r="AI25"/>
  <c r="AK25" s="1"/>
  <c r="AF27" l="1"/>
  <c r="AI26"/>
  <c r="AK26" s="1"/>
  <c r="AI27" l="1"/>
  <c r="AK27" s="1"/>
  <c r="AF28"/>
  <c r="AI28" l="1"/>
  <c r="AK28" s="1"/>
  <c r="AF29"/>
  <c r="AF30" l="1"/>
  <c r="AI29"/>
  <c r="AK29" s="1"/>
  <c r="AI30" l="1"/>
  <c r="AK30" s="1"/>
  <c r="AF31"/>
  <c r="AF32" l="1"/>
  <c r="AI31"/>
  <c r="AK31" s="1"/>
  <c r="AF33" l="1"/>
  <c r="AI32"/>
  <c r="AK32" s="1"/>
  <c r="AF34" l="1"/>
  <c r="AI33"/>
  <c r="AK33" s="1"/>
  <c r="AF35" l="1"/>
  <c r="AI34"/>
  <c r="AK34" s="1"/>
  <c r="AF36" l="1"/>
  <c r="AI35"/>
  <c r="AK35" s="1"/>
  <c r="AI36" l="1"/>
  <c r="AK36" s="1"/>
  <c r="AF37"/>
  <c r="AI37" l="1"/>
  <c r="AK37" s="1"/>
  <c r="AF38"/>
  <c r="AF39" l="1"/>
  <c r="AI38"/>
  <c r="AK38" s="1"/>
  <c r="AI39" l="1"/>
  <c r="AK39" s="1"/>
  <c r="AF40"/>
  <c r="AF41" l="1"/>
  <c r="AI40"/>
  <c r="AK40" s="1"/>
  <c r="AI41" l="1"/>
  <c r="AK41" s="1"/>
  <c r="AI42" l="1"/>
  <c r="AF43"/>
  <c r="AK42" l="1"/>
  <c r="AL42"/>
  <c r="AI43"/>
  <c r="AF44"/>
  <c r="AK43" l="1"/>
  <c r="AL43"/>
  <c r="AF45"/>
  <c r="AI44"/>
  <c r="AK44" l="1"/>
  <c r="AL44"/>
  <c r="AF46"/>
  <c r="AI45"/>
  <c r="AK45" l="1"/>
  <c r="AL45"/>
  <c r="AF47"/>
  <c r="AI46"/>
  <c r="AK46" l="1"/>
  <c r="AL46"/>
  <c r="AF48"/>
  <c r="AI47"/>
  <c r="AK47" l="1"/>
  <c r="AL47"/>
  <c r="AI48"/>
  <c r="AF49"/>
  <c r="AK48" l="1"/>
  <c r="AL48"/>
  <c r="AI49"/>
  <c r="AF50"/>
  <c r="AK49" l="1"/>
  <c r="AL49"/>
  <c r="AF51"/>
  <c r="AI50"/>
  <c r="AK50" l="1"/>
  <c r="AL50"/>
  <c r="AI51"/>
  <c r="AF52"/>
  <c r="AK51" l="1"/>
  <c r="AL51"/>
  <c r="AF53"/>
  <c r="AI52"/>
  <c r="AK52" l="1"/>
  <c r="AL52"/>
  <c r="AF54"/>
  <c r="AI53"/>
  <c r="AK53" l="1"/>
  <c r="AL53"/>
  <c r="AI54"/>
  <c r="AF55"/>
  <c r="AK54" l="1"/>
  <c r="AL54"/>
  <c r="AI55"/>
  <c r="AF56"/>
  <c r="AK55" l="1"/>
  <c r="AL55"/>
  <c r="AF57"/>
  <c r="AI56"/>
  <c r="AK56" l="1"/>
  <c r="AL56"/>
  <c r="AF58"/>
  <c r="AI57"/>
  <c r="AK57" l="1"/>
  <c r="AL57"/>
  <c r="AF59"/>
  <c r="AI58"/>
  <c r="AK58" l="1"/>
  <c r="AL58"/>
  <c r="AF60"/>
  <c r="AI59"/>
  <c r="AK59" l="1"/>
  <c r="AL59"/>
  <c r="AI60"/>
  <c r="AF61"/>
  <c r="AK60" l="1"/>
  <c r="AL60"/>
  <c r="AF62"/>
  <c r="AI61"/>
  <c r="AK61" l="1"/>
  <c r="AL61"/>
  <c r="AF63"/>
  <c r="AI63" s="1"/>
  <c r="AI62"/>
  <c r="AK62" l="1"/>
  <c r="AL62"/>
  <c r="AK63"/>
  <c r="AL63"/>
</calcChain>
</file>

<file path=xl/sharedStrings.xml><?xml version="1.0" encoding="utf-8"?>
<sst xmlns="http://schemas.openxmlformats.org/spreadsheetml/2006/main" count="783" uniqueCount="184">
  <si>
    <t>gem</t>
  </si>
  <si>
    <t>ОГРАНКА</t>
  </si>
  <si>
    <t>ШТУК</t>
  </si>
  <si>
    <t>КАРАТ</t>
  </si>
  <si>
    <t>ПО</t>
  </si>
  <si>
    <t>Ц</t>
  </si>
  <si>
    <t>Д</t>
  </si>
  <si>
    <t>naim</t>
  </si>
  <si>
    <t>art</t>
  </si>
  <si>
    <t>price</t>
  </si>
  <si>
    <t>place</t>
  </si>
  <si>
    <t>rasm</t>
  </si>
  <si>
    <t>zol</t>
  </si>
  <si>
    <t>probe</t>
  </si>
  <si>
    <t>weight</t>
  </si>
  <si>
    <t>СРКАРАТ</t>
  </si>
  <si>
    <t>Col</t>
  </si>
  <si>
    <t>Cla</t>
  </si>
  <si>
    <t>Po</t>
  </si>
  <si>
    <t>ogrdisc</t>
  </si>
  <si>
    <t>Grp</t>
  </si>
  <si>
    <t>discont_po</t>
  </si>
  <si>
    <t>ogrbasic</t>
  </si>
  <si>
    <t>Pr2019</t>
  </si>
  <si>
    <t>ogrdiscount</t>
  </si>
  <si>
    <t>prpr</t>
  </si>
  <si>
    <t>prcost</t>
  </si>
  <si>
    <t>Бриллиант</t>
  </si>
  <si>
    <t>Кр57</t>
  </si>
  <si>
    <t>Б</t>
  </si>
  <si>
    <t>А</t>
  </si>
  <si>
    <t>а</t>
  </si>
  <si>
    <t>7a</t>
  </si>
  <si>
    <t>КОЛЬЦО ИЗ БЕЛОГО ЗОЛОТА С БРИЛЛИАНТОМ</t>
  </si>
  <si>
    <t>э09к041642 / Штрих код: 2050006033685</t>
  </si>
  <si>
    <t>э0901кц04164200 / Штрих код: 2050013751572</t>
  </si>
  <si>
    <t>э0901кц04164200 / Штрих код: 2050013643563</t>
  </si>
  <si>
    <t>э0901кц04164200 / Штрих код: 2050014566076</t>
  </si>
  <si>
    <t>э0901кц04164200 / Штрих код: 2050015001101</t>
  </si>
  <si>
    <t>э0901кц04164200 / Штрих код: 2050015354481</t>
  </si>
  <si>
    <t>э0901кц04164200 / Штрих код: 7000001449818</t>
  </si>
  <si>
    <t>э09к041642 / Штрих код: 2050008916092</t>
  </si>
  <si>
    <t>э0901кц04164200 / Штрих код: 7000000922039</t>
  </si>
  <si>
    <t>э0901кц04164200 / Штрих код: 7000001579195</t>
  </si>
  <si>
    <t>э0901кц04164200 / Штрих код: 2050014574408</t>
  </si>
  <si>
    <t>э0901кц04164200 / Штрих код: 2050014577744</t>
  </si>
  <si>
    <t>э0901кц04164200 / Штрих код: 2050015307562</t>
  </si>
  <si>
    <t>э0901кц04164200 / Штрих код: 2050015394470</t>
  </si>
  <si>
    <t>э0901кц04164200 / Штрих код: 2050014710752</t>
  </si>
  <si>
    <t>э0901кц04164200 / Штрих код: 7000000938252</t>
  </si>
  <si>
    <t>э0901кц04164200 / Штрих код: 7000000954450</t>
  </si>
  <si>
    <t>э0901кц04164200 / Штрих код: 2050014500780</t>
  </si>
  <si>
    <t>э0901кц04164200 / Штрих код: 7000000919923</t>
  </si>
  <si>
    <t>э0901кц04164200 / Штрих код: 7000000922022</t>
  </si>
  <si>
    <t>э0901кц04164200 / Штрих код: 7000001294791</t>
  </si>
  <si>
    <t>э0901кц04164200 / Штрих код: 2050014606048</t>
  </si>
  <si>
    <t>э0901кц04164200 / Штрих код: 2050014609865</t>
  </si>
  <si>
    <t>э0901кц04164200 / Штрих код: 2050015091911</t>
  </si>
  <si>
    <t>э0901кц04164200 / Штрих код: 2050015399574</t>
  </si>
  <si>
    <t>э0901кц04164200 / Штрих код: 2050015394173</t>
  </si>
  <si>
    <t>э0901кц04164200 / Штрих код: 7000000925665</t>
  </si>
  <si>
    <t>э0901кц04164200 / Штрих код: 7000001231338</t>
  </si>
  <si>
    <t>э0901кц04164200 / Штрих код: 7000001233493</t>
  </si>
  <si>
    <t>э0901кц04164200 / Штрих код: 7000001228185</t>
  </si>
  <si>
    <t>э0901кц04164200 / Штрих код: 7000001228161</t>
  </si>
  <si>
    <t>э0901кц04164200 / Штрих код: 7000001277091</t>
  </si>
  <si>
    <t>э0901кц04164200 / Штрих код: 2050011915389</t>
  </si>
  <si>
    <t>э0901кц04164200 / Штрих код: 2050013863695</t>
  </si>
  <si>
    <t>э0901кц04164200 / Штрих код: 2050014872924</t>
  </si>
  <si>
    <t>э0901кц04164200 / Штрих код: 2050015245086</t>
  </si>
  <si>
    <t>э0901кц04164200 / Штрих код: 2050015294435</t>
  </si>
  <si>
    <t>э0901кц04164200 / Штрих код: 2050015350681</t>
  </si>
  <si>
    <t>э0901кц04164200 / Штрих код: 7000000984938</t>
  </si>
  <si>
    <t>э0901кц04164200 / Штрих код: 2050015248933</t>
  </si>
  <si>
    <t>э0901кц04164200 / Штрих код: 7000000963001</t>
  </si>
  <si>
    <t>э0901кц04164200 / Штрих код: 2050013139431</t>
  </si>
  <si>
    <t>э0901кц04164200 / Штрих код: 2050014779919</t>
  </si>
  <si>
    <t>э0901кц04164200 / Штрих код: 2050014063629</t>
  </si>
  <si>
    <t>э0901кц04164200 / Штрих код: 2050015124374</t>
  </si>
  <si>
    <t>э0901кц04164200 / Штрих код: 7000001232724</t>
  </si>
  <si>
    <t>э0901кц04164200 / Штрих код: 2050014597223</t>
  </si>
  <si>
    <t>э0901кц04164200 / Штрих код: 7000001393050</t>
  </si>
  <si>
    <t>э0901кц04164200 / Штрих код: 7000001466891</t>
  </si>
  <si>
    <t>э0901кц04164200 / Штрих код: 7000001283443</t>
  </si>
  <si>
    <t>э0901кц04164200 / Штрих код: 2050013015506</t>
  </si>
  <si>
    <t>э0901кц04164200 / Штрих код: 7000000955044</t>
  </si>
  <si>
    <t>э0901кц04164200 / Штрих код: 7000001597397</t>
  </si>
  <si>
    <t>э0901кц04164200 / Штрих код: 7000001052285</t>
  </si>
  <si>
    <t>э0901кц04164200 / Штрих код: 2050014313939</t>
  </si>
  <si>
    <t>э0901кц04164200 / Штрих код: 7000000984969</t>
  </si>
  <si>
    <t>э0901кц04164200 / Штрих код: 2050012575926</t>
  </si>
  <si>
    <t>э0901кц04164200 / Штрих код: 2050013712023</t>
  </si>
  <si>
    <t>э0901кц04164200 / Штрих код: 2050015253234</t>
  </si>
  <si>
    <t>э09к041642 / Штрих код: 2050008447640</t>
  </si>
  <si>
    <t>э0901кц04164200 / Штрих код: 2050013154359</t>
  </si>
  <si>
    <t>в Москва, ТЦ «МЕГА» Химки , Московская область, г. Химки, микрорайон ИКЕА, корпус 2</t>
  </si>
  <si>
    <t>в Москва, ТЦ «Авиапарк» , Ходынский бульвар, д.4, 1 этаж , метро «ЦСКА»</t>
  </si>
  <si>
    <t>в Казань, ТРК «Парк Хаус» , проспект Ямашева, 46/33, 1 этаж , метро «Козья Слобода»</t>
  </si>
  <si>
    <t>в Москва, ТРЦ «АФИМОЛЛ Сити» , Пресненская наб., д. 2 , метро «Деловой центр, Международная»</t>
  </si>
  <si>
    <t>в Санкт-Петербург, Салон на Садовой , ул. Садовая, д.22 , метро « Гостиный двор»</t>
  </si>
  <si>
    <t>в Москва, ТРЦ «Павелецкая Плаза» , Павелецкая площадь, 3 , метро «Павелецкая»</t>
  </si>
  <si>
    <t>в Москва, ТРЦ «Европейский» , пл. Киевского вокзала, д. 2, 1 этаж , метро «Киевская»</t>
  </si>
  <si>
    <t>в Москва, ТЦ «FORT Отрадное» , ул. Декабристов 12 , метро «Отрадное»</t>
  </si>
  <si>
    <t>в Москва, ТЦ «Метрополис» , Ленинградское шоссе 16А, стр.4, 1 этаж , метро «Войковская»</t>
  </si>
  <si>
    <t>в Москва, ТРК «Атриум» , Земляной Вал, д. 33, 1 этаж , метро «Курская»</t>
  </si>
  <si>
    <t>в Санкт-Петербург, ТРК «Питер Радуга» , проспект Космонавтов д 14</t>
  </si>
  <si>
    <t>в Новосибирск, ТРК «Галерея» , ул. Гоголя 13 , метро «Сибирская»</t>
  </si>
  <si>
    <t>в Москва, ТЦ «Ереван Плаза» , Большая Тульская улица, 13, 1 этаж , метро «Тульская»</t>
  </si>
  <si>
    <t>в Санкт-Петербург, ТРЦ «Европолис» , Выборгский район, Полюстровский пр., д. 84А , метро «Лесная»</t>
  </si>
  <si>
    <t>в Санкт-Петербург, ТРК «ЛЕТО» , ТРК ЛЕТО Пулковское шоссе, 25 кор.1 , метро «Московская»</t>
  </si>
  <si>
    <t>в Ростов-на-Дону, ТРЦ «МЕГА» , Аксайский просп., 23, Аксай</t>
  </si>
  <si>
    <t>в Волгоград, ТЦ «Ворошиловский» , ул.Рабоче-Крестьянская 9б</t>
  </si>
  <si>
    <t>в Самара, ТРЦ Космопорт , ул. Дыбенко, 30</t>
  </si>
  <si>
    <t>в Москва, Остров в ТЦ «Мега» Белая дача , г. Котельники, 1-й Покровский пр-д, д. 5, (14-й км МКАД) , метро «Котельники»</t>
  </si>
  <si>
    <t>в Москва, ТЦ «МЕГА» Теплый Стан , Калужское ш., 21-й км , метро «Теплый Стан»</t>
  </si>
  <si>
    <t>в Москва, ТРК «Щука» , ул. Щукинская, д. 42, 2 этаж , метро «Щукинская»</t>
  </si>
  <si>
    <t>в Москва, ТЦ «Кунцево Плаза» , Ярцевская ул., 19, 1 этаж , метро «Молодёжная»</t>
  </si>
  <si>
    <t>в Москва, ТРЦ «Миля» , Генерала Кузнецова, 22, 1 этаж , метро «Жулебино»</t>
  </si>
  <si>
    <t>в Москва, ТЦ «Принц Плаза» , Профсоюзная, д. 129А, 1 этаж , метро «Теплый Стан»</t>
  </si>
  <si>
    <t>в Москва, ТРЦ «Домодедовский» , Ореховый бульвар д. 14 к. 3 , метро «Домодедовская»</t>
  </si>
  <si>
    <t>в Екатеринбург, Универмаг «Пассаж» , ул. Вайнера, 9, 1 этаж , метро «Площадь 1905 года»</t>
  </si>
  <si>
    <t>в Екатеринбург, ТРЦ «ГРИНВИЧ» , Ул.8Марта, д.46, 2 этаж , метро «Геологическая»</t>
  </si>
  <si>
    <t>в Якутск, Салон на Ойунского , ул. Ойунского, 4, 1 этаж</t>
  </si>
  <si>
    <t>в Санкт-Петербург, ТРК «Сити Молл» , Коломяжский просп., 17, корп. 2 , метро «Пионерская»</t>
  </si>
  <si>
    <t xml:space="preserve"> 2.2 грамма, Размер: 16.2, Проба: 585</t>
  </si>
  <si>
    <t xml:space="preserve"> 2.08 грамма, Размер: 17.2, Проба: 585</t>
  </si>
  <si>
    <t xml:space="preserve"> 1.97 грамм, Размер: 17.2, Проба: 585</t>
  </si>
  <si>
    <t xml:space="preserve"> 1.97 грамм, Размер: 17.0, Проба: 585</t>
  </si>
  <si>
    <t xml:space="preserve"> 2.1 грамма, Размер: 17.0, Проба: 585</t>
  </si>
  <si>
    <t xml:space="preserve"> 2.19 грамма, Размер: 17.0, Проба: 585</t>
  </si>
  <si>
    <t xml:space="preserve"> 1.98 грамм, Размер: 17.0, Проба: 585</t>
  </si>
  <si>
    <t xml:space="preserve"> 2.11 грамма, Размер: 17.0, Проба: 585</t>
  </si>
  <si>
    <t xml:space="preserve"> 1.92 грамм, Размер: 17.0, Проба: 585</t>
  </si>
  <si>
    <t xml:space="preserve"> 1.85 грамм, Размер: 17.0, Проба: 585</t>
  </si>
  <si>
    <t xml:space="preserve"> 1.93 грамм, Размер: 17.0, Проба: 585</t>
  </si>
  <si>
    <t xml:space="preserve"> 1.75 грамм, Размер: 17.0, Проба: 585</t>
  </si>
  <si>
    <t xml:space="preserve"> 1.72 грамм, Размер: 17.0, Проба: 585</t>
  </si>
  <si>
    <t xml:space="preserve"> 1.99 грамм, Размер: 17.0, Проба: 585</t>
  </si>
  <si>
    <t xml:space="preserve"> 1.81 грамм, Размер: 17.0, Проба: 585</t>
  </si>
  <si>
    <t xml:space="preserve"> 1.68 грамм, Размер: 17.0, Проба: 585</t>
  </si>
  <si>
    <t xml:space="preserve"> 1.78 грамм, Размер: 17.0, Проба: 585</t>
  </si>
  <si>
    <t xml:space="preserve"> 2.03 грамма, Размер: 17.0, Проба: 585</t>
  </si>
  <si>
    <t xml:space="preserve"> 2.02 грамма, Размер: 17.0, Проба: 585</t>
  </si>
  <si>
    <t xml:space="preserve"> 1.83 грамм, Размер: 17.0, Проба: 585</t>
  </si>
  <si>
    <t xml:space="preserve"> 1.96 грамм, Размер: 17.0, Проба: 585</t>
  </si>
  <si>
    <t xml:space="preserve"> 1.77 грамм, Размер: 17.0, Проба: 585</t>
  </si>
  <si>
    <t xml:space="preserve"> 1.89 грамм, Размер: 17.0, Проба: 585</t>
  </si>
  <si>
    <t xml:space="preserve"> 1.76 грамм, Размер: 17.0, Проба: 585</t>
  </si>
  <si>
    <t xml:space="preserve"> 1.69 грамм, Размер: 17.0, Проба: 585</t>
  </si>
  <si>
    <t xml:space="preserve"> 1.91 грамм, Размер: 17.0, Проба: 585</t>
  </si>
  <si>
    <t xml:space="preserve"> 1.79 грамм, Размер: 17.0, Проба: 585</t>
  </si>
  <si>
    <t xml:space="preserve"> 1.74 грамм, Размер: 17.0, Проба: 585</t>
  </si>
  <si>
    <t xml:space="preserve"> 1.63 грамм, Размер: 17.0, Проба: 585</t>
  </si>
  <si>
    <t xml:space="preserve"> 1.87 грамм, Размер: 17.0, Проба: 585</t>
  </si>
  <si>
    <t xml:space="preserve"> 1.84 грамм, Размер: 17.0, Проба: 585</t>
  </si>
  <si>
    <t xml:space="preserve"> 1.8 грамм, Размер: 17.0, Проба: 585</t>
  </si>
  <si>
    <t xml:space="preserve"> 1.67 грамм, Размер: 17.0, Проба: 585</t>
  </si>
  <si>
    <t xml:space="preserve"> 1.53 грамм, Размер: 17.0, Проба: 585</t>
  </si>
  <si>
    <t xml:space="preserve"> 1.66 грамм, Размер: 17.0, Проба: 585</t>
  </si>
  <si>
    <t xml:space="preserve"> 1.94 грамм, Размер: 17.0, Проба: 585</t>
  </si>
  <si>
    <t>Белое золото</t>
  </si>
  <si>
    <t>Кр-57</t>
  </si>
  <si>
    <t>0.30-0.39</t>
  </si>
  <si>
    <t>0.50-0.59</t>
  </si>
  <si>
    <t>0.70-0.79</t>
  </si>
  <si>
    <t>0.40-0.49</t>
  </si>
  <si>
    <t>4-3.4</t>
  </si>
  <si>
    <t>5-4</t>
  </si>
  <si>
    <t>6-5</t>
  </si>
  <si>
    <t>A = 3.52 
 B = 3.68  
 C = 33833.14</t>
  </si>
  <si>
    <t>С</t>
  </si>
  <si>
    <t>А(золото)</t>
  </si>
  <si>
    <t>В(брилл)</t>
  </si>
  <si>
    <t>курс долл</t>
  </si>
  <si>
    <t>курс золота</t>
  </si>
  <si>
    <t>по коэфф</t>
  </si>
  <si>
    <t>цена с сайта</t>
  </si>
  <si>
    <t>3.5157738711543174, 3.684885310430782, 33833.13737046128</t>
  </si>
  <si>
    <t xml:space="preserve">A = -5.64 </t>
  </si>
  <si>
    <t xml:space="preserve"> B = 3.57  </t>
  </si>
  <si>
    <t xml:space="preserve"> C = 87568.03</t>
  </si>
  <si>
    <t xml:space="preserve"> A = -0.39 </t>
  </si>
  <si>
    <t xml:space="preserve"> B = 5.07  </t>
  </si>
  <si>
    <t xml:space="preserve"> C = 28249.76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</si>
</sst>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9" fontId="0" fillId="0" borderId="0" xfId="2" applyFont="1"/>
    <xf numFmtId="0" fontId="1" fillId="0" borderId="0" xfId="0" applyFont="1" applyFill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9" fontId="0" fillId="2" borderId="0" xfId="2" applyFont="1" applyFill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3"/>
  <sheetViews>
    <sheetView tabSelected="1" topLeftCell="P31" workbookViewId="0">
      <selection activeCell="AK63" activeCellId="6" sqref="AK42:AK55 AK57 AK59 AK60 AK61 AK62 AK63"/>
    </sheetView>
  </sheetViews>
  <sheetFormatPr defaultRowHeight="15"/>
  <cols>
    <col min="6" max="6" width="4.28515625" customWidth="1"/>
    <col min="7" max="7" width="6.85546875" customWidth="1"/>
    <col min="8" max="8" width="6.42578125" customWidth="1"/>
    <col min="10" max="10" width="43.7109375" customWidth="1"/>
    <col min="11" max="11" width="16.28515625" customWidth="1"/>
    <col min="12" max="12" width="21" customWidth="1"/>
    <col min="13" max="13" width="2.85546875" customWidth="1"/>
    <col min="14" max="14" width="3.140625" customWidth="1"/>
    <col min="15" max="15" width="7.85546875" customWidth="1"/>
    <col min="18" max="18" width="7.42578125" customWidth="1"/>
    <col min="28" max="28" width="12.5703125" customWidth="1"/>
    <col min="29" max="29" width="24" customWidth="1"/>
    <col min="30" max="30" width="10.7109375" customWidth="1"/>
    <col min="31" max="31" width="12.140625" customWidth="1"/>
    <col min="34" max="34" width="13.5703125" customWidth="1"/>
    <col min="35" max="35" width="17.5703125" customWidth="1"/>
    <col min="36" max="36" width="13.140625" bestFit="1" customWidth="1"/>
    <col min="37" max="37" width="11" style="6" bestFit="1" customWidth="1"/>
    <col min="38" max="38" width="12.28515625" customWidth="1"/>
  </cols>
  <sheetData>
    <row r="1" spans="1:38" ht="51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169</v>
      </c>
      <c r="AD1" s="2" t="s">
        <v>173</v>
      </c>
      <c r="AE1" s="2" t="s">
        <v>174</v>
      </c>
      <c r="AF1" s="3" t="s">
        <v>171</v>
      </c>
      <c r="AG1" s="3" t="s">
        <v>172</v>
      </c>
      <c r="AH1" s="3" t="s">
        <v>170</v>
      </c>
      <c r="AI1" s="7" t="s">
        <v>175</v>
      </c>
      <c r="AJ1" s="7" t="s">
        <v>176</v>
      </c>
    </row>
    <row r="2" spans="1:38">
      <c r="A2" s="1">
        <v>0</v>
      </c>
      <c r="B2" t="s">
        <v>27</v>
      </c>
      <c r="C2" t="s">
        <v>28</v>
      </c>
      <c r="D2">
        <v>1</v>
      </c>
      <c r="E2">
        <v>0.3</v>
      </c>
      <c r="F2" t="s">
        <v>29</v>
      </c>
      <c r="G2">
        <v>5</v>
      </c>
      <c r="H2">
        <v>6</v>
      </c>
      <c r="I2" t="s">
        <v>33</v>
      </c>
      <c r="J2" t="s">
        <v>34</v>
      </c>
      <c r="K2">
        <v>138860</v>
      </c>
      <c r="L2" t="s">
        <v>95</v>
      </c>
      <c r="M2" t="s">
        <v>124</v>
      </c>
      <c r="N2" t="s">
        <v>160</v>
      </c>
      <c r="O2">
        <v>585</v>
      </c>
      <c r="P2">
        <v>2.2000000000000002</v>
      </c>
      <c r="Q2">
        <v>0.3</v>
      </c>
      <c r="R2">
        <v>5</v>
      </c>
      <c r="S2">
        <v>6</v>
      </c>
      <c r="T2" t="s">
        <v>29</v>
      </c>
      <c r="U2" t="s">
        <v>161</v>
      </c>
      <c r="V2" t="s">
        <v>162</v>
      </c>
      <c r="W2">
        <v>0.85</v>
      </c>
      <c r="X2" t="s">
        <v>161</v>
      </c>
      <c r="Y2">
        <v>1100</v>
      </c>
      <c r="Z2">
        <v>1</v>
      </c>
      <c r="AA2">
        <v>935</v>
      </c>
      <c r="AB2">
        <v>280.5</v>
      </c>
      <c r="AC2" s="8" t="s">
        <v>177</v>
      </c>
      <c r="AD2">
        <v>72.099999999999994</v>
      </c>
      <c r="AE2">
        <v>4300</v>
      </c>
      <c r="AF2">
        <v>3.52</v>
      </c>
      <c r="AG2">
        <v>3.68</v>
      </c>
      <c r="AH2" s="4">
        <v>33833.14</v>
      </c>
      <c r="AI2" s="5">
        <f>AE2*P2*AF2+AD2*AB2*AG2+AH2</f>
        <v>141556.84399999998</v>
      </c>
      <c r="AJ2" s="4">
        <f>K2</f>
        <v>138860</v>
      </c>
      <c r="AK2" s="6">
        <f>(AJ2-AI2)/AI2</f>
        <v>-1.9051314820214438E-2</v>
      </c>
      <c r="AL2" s="12">
        <f t="shared" ref="AL2:AL41" si="0">AJ2-AI2</f>
        <v>-2696.8439999999828</v>
      </c>
    </row>
    <row r="3" spans="1:38">
      <c r="A3" s="1">
        <v>1</v>
      </c>
      <c r="B3" t="s">
        <v>27</v>
      </c>
      <c r="C3" t="s">
        <v>28</v>
      </c>
      <c r="D3">
        <v>1</v>
      </c>
      <c r="E3">
        <v>0.5</v>
      </c>
      <c r="F3" t="s">
        <v>30</v>
      </c>
      <c r="G3">
        <v>6</v>
      </c>
      <c r="H3">
        <v>8</v>
      </c>
      <c r="I3" t="s">
        <v>33</v>
      </c>
      <c r="J3" t="s">
        <v>35</v>
      </c>
      <c r="K3">
        <v>201260</v>
      </c>
      <c r="L3" t="s">
        <v>96</v>
      </c>
      <c r="M3" t="s">
        <v>125</v>
      </c>
      <c r="N3" t="s">
        <v>160</v>
      </c>
      <c r="O3">
        <v>585</v>
      </c>
      <c r="P3">
        <v>2.08</v>
      </c>
      <c r="Q3">
        <v>0.5</v>
      </c>
      <c r="R3">
        <v>6</v>
      </c>
      <c r="S3">
        <v>8</v>
      </c>
      <c r="T3" t="s">
        <v>30</v>
      </c>
      <c r="U3" t="s">
        <v>161</v>
      </c>
      <c r="V3" t="s">
        <v>163</v>
      </c>
      <c r="W3">
        <v>1</v>
      </c>
      <c r="X3" t="s">
        <v>161</v>
      </c>
      <c r="Y3">
        <v>1160</v>
      </c>
      <c r="Z3">
        <v>1</v>
      </c>
      <c r="AA3">
        <v>1160</v>
      </c>
      <c r="AB3">
        <v>580</v>
      </c>
      <c r="AC3" s="8" t="s">
        <v>178</v>
      </c>
      <c r="AD3">
        <v>72.099999999999994</v>
      </c>
      <c r="AE3">
        <v>4300</v>
      </c>
      <c r="AF3">
        <f>AF2</f>
        <v>3.52</v>
      </c>
      <c r="AG3">
        <f>AG2</f>
        <v>3.68</v>
      </c>
      <c r="AH3" s="4">
        <f>AH2</f>
        <v>33833.14</v>
      </c>
      <c r="AI3" s="5">
        <f t="shared" ref="AI3:AI63" si="1">AE3*P3*AF3+AD3*AB3*AG3+AH3</f>
        <v>219206.26</v>
      </c>
      <c r="AJ3" s="4">
        <f t="shared" ref="AJ3:AJ63" si="2">K3</f>
        <v>201260</v>
      </c>
      <c r="AK3" s="6">
        <f t="shared" ref="AK3:AK63" si="3">(AJ3-AI3)/AI3</f>
        <v>-8.1869286032251132E-2</v>
      </c>
      <c r="AL3" s="12">
        <f t="shared" si="0"/>
        <v>-17946.260000000009</v>
      </c>
    </row>
    <row r="4" spans="1:38">
      <c r="A4" s="1">
        <v>2</v>
      </c>
      <c r="B4" t="s">
        <v>27</v>
      </c>
      <c r="C4" t="s">
        <v>28</v>
      </c>
      <c r="D4">
        <v>1</v>
      </c>
      <c r="E4">
        <v>0.51</v>
      </c>
      <c r="F4" t="s">
        <v>30</v>
      </c>
      <c r="G4">
        <v>4</v>
      </c>
      <c r="H4">
        <v>9</v>
      </c>
      <c r="I4" t="s">
        <v>33</v>
      </c>
      <c r="J4" t="s">
        <v>36</v>
      </c>
      <c r="K4">
        <v>194890</v>
      </c>
      <c r="L4" t="s">
        <v>97</v>
      </c>
      <c r="M4" t="s">
        <v>126</v>
      </c>
      <c r="N4" t="s">
        <v>160</v>
      </c>
      <c r="O4">
        <v>585</v>
      </c>
      <c r="P4">
        <v>1.97</v>
      </c>
      <c r="Q4">
        <v>0.51</v>
      </c>
      <c r="R4">
        <v>4</v>
      </c>
      <c r="S4">
        <v>9</v>
      </c>
      <c r="T4" t="s">
        <v>30</v>
      </c>
      <c r="U4" t="s">
        <v>161</v>
      </c>
      <c r="V4" t="s">
        <v>163</v>
      </c>
      <c r="W4">
        <v>1</v>
      </c>
      <c r="X4" t="s">
        <v>161</v>
      </c>
      <c r="Y4">
        <v>1070</v>
      </c>
      <c r="Z4">
        <v>1</v>
      </c>
      <c r="AA4">
        <v>1070</v>
      </c>
      <c r="AB4">
        <v>545.70000000000005</v>
      </c>
      <c r="AC4" s="8" t="s">
        <v>179</v>
      </c>
      <c r="AD4">
        <v>72.099999999999994</v>
      </c>
      <c r="AE4">
        <v>4300</v>
      </c>
      <c r="AF4">
        <f t="shared" ref="AF4:AF63" si="4">AF3</f>
        <v>3.52</v>
      </c>
      <c r="AG4">
        <f t="shared" ref="AG4:AG63" si="5">AG3</f>
        <v>3.68</v>
      </c>
      <c r="AH4" s="4">
        <f t="shared" ref="AH4:AH63" si="6">AH3</f>
        <v>33833.14</v>
      </c>
      <c r="AI4" s="5">
        <f t="shared" si="1"/>
        <v>208440.54960000003</v>
      </c>
      <c r="AJ4" s="4">
        <f t="shared" si="2"/>
        <v>194890</v>
      </c>
      <c r="AK4" s="6">
        <f t="shared" si="3"/>
        <v>-6.5009181879455313E-2</v>
      </c>
      <c r="AL4" s="12">
        <f t="shared" si="0"/>
        <v>-13550.549600000028</v>
      </c>
    </row>
    <row r="5" spans="1:38">
      <c r="A5" s="1">
        <v>3</v>
      </c>
      <c r="B5" t="s">
        <v>27</v>
      </c>
      <c r="C5" t="s">
        <v>28</v>
      </c>
      <c r="D5">
        <v>1</v>
      </c>
      <c r="E5">
        <v>0.7</v>
      </c>
      <c r="F5" t="s">
        <v>30</v>
      </c>
      <c r="G5">
        <v>2</v>
      </c>
      <c r="H5">
        <v>5</v>
      </c>
      <c r="I5" t="s">
        <v>33</v>
      </c>
      <c r="J5" t="s">
        <v>37</v>
      </c>
      <c r="K5">
        <v>695890</v>
      </c>
      <c r="L5" t="s">
        <v>98</v>
      </c>
      <c r="M5" t="s">
        <v>127</v>
      </c>
      <c r="N5" t="s">
        <v>160</v>
      </c>
      <c r="O5">
        <v>585</v>
      </c>
      <c r="P5">
        <v>1.97</v>
      </c>
      <c r="Q5">
        <v>0.7</v>
      </c>
      <c r="R5">
        <v>2</v>
      </c>
      <c r="S5">
        <v>5</v>
      </c>
      <c r="T5" t="s">
        <v>30</v>
      </c>
      <c r="U5" t="s">
        <v>161</v>
      </c>
      <c r="V5" t="s">
        <v>164</v>
      </c>
      <c r="W5">
        <v>1</v>
      </c>
      <c r="X5" t="s">
        <v>161</v>
      </c>
      <c r="Y5">
        <v>3550</v>
      </c>
      <c r="Z5">
        <v>1</v>
      </c>
      <c r="AA5">
        <v>3550</v>
      </c>
      <c r="AB5">
        <v>2485</v>
      </c>
      <c r="AC5" s="8" t="s">
        <v>180</v>
      </c>
      <c r="AD5">
        <v>72.099999999999994</v>
      </c>
      <c r="AE5">
        <v>4300</v>
      </c>
      <c r="AF5">
        <f t="shared" si="4"/>
        <v>3.52</v>
      </c>
      <c r="AG5">
        <f t="shared" si="5"/>
        <v>3.68</v>
      </c>
      <c r="AH5" s="4">
        <f t="shared" si="6"/>
        <v>33833.14</v>
      </c>
      <c r="AI5" s="5">
        <f t="shared" si="1"/>
        <v>722991.14000000013</v>
      </c>
      <c r="AJ5" s="4">
        <f t="shared" si="2"/>
        <v>695890</v>
      </c>
      <c r="AK5" s="6">
        <f t="shared" si="3"/>
        <v>-3.7484747046831204E-2</v>
      </c>
      <c r="AL5" s="12">
        <f t="shared" si="0"/>
        <v>-27101.14000000013</v>
      </c>
    </row>
    <row r="6" spans="1:38">
      <c r="A6" s="1">
        <v>4</v>
      </c>
      <c r="B6" t="s">
        <v>27</v>
      </c>
      <c r="C6" t="s">
        <v>28</v>
      </c>
      <c r="D6">
        <v>1</v>
      </c>
      <c r="E6">
        <v>0.7</v>
      </c>
      <c r="F6" t="s">
        <v>30</v>
      </c>
      <c r="G6">
        <v>7</v>
      </c>
      <c r="H6">
        <v>7</v>
      </c>
      <c r="I6" t="s">
        <v>33</v>
      </c>
      <c r="J6" t="s">
        <v>38</v>
      </c>
      <c r="K6">
        <v>355970</v>
      </c>
      <c r="L6" t="s">
        <v>99</v>
      </c>
      <c r="M6" t="s">
        <v>128</v>
      </c>
      <c r="N6" t="s">
        <v>160</v>
      </c>
      <c r="O6">
        <v>585</v>
      </c>
      <c r="P6">
        <v>2.1</v>
      </c>
      <c r="Q6">
        <v>0.7</v>
      </c>
      <c r="R6">
        <v>7</v>
      </c>
      <c r="S6">
        <v>7</v>
      </c>
      <c r="T6" t="s">
        <v>30</v>
      </c>
      <c r="U6" t="s">
        <v>161</v>
      </c>
      <c r="V6" t="s">
        <v>164</v>
      </c>
      <c r="W6">
        <v>1</v>
      </c>
      <c r="X6" t="s">
        <v>161</v>
      </c>
      <c r="Y6">
        <v>1820</v>
      </c>
      <c r="Z6">
        <v>1</v>
      </c>
      <c r="AA6">
        <v>1820</v>
      </c>
      <c r="AB6">
        <v>1274</v>
      </c>
      <c r="AC6" s="8" t="s">
        <v>181</v>
      </c>
      <c r="AD6">
        <v>72.099999999999994</v>
      </c>
      <c r="AE6">
        <v>4300</v>
      </c>
      <c r="AF6">
        <f t="shared" si="4"/>
        <v>3.52</v>
      </c>
      <c r="AG6">
        <f t="shared" si="5"/>
        <v>3.68</v>
      </c>
      <c r="AH6" s="4">
        <f t="shared" si="6"/>
        <v>33833.14</v>
      </c>
      <c r="AI6" s="5">
        <f t="shared" si="1"/>
        <v>403646.61199999996</v>
      </c>
      <c r="AJ6" s="4">
        <f t="shared" si="2"/>
        <v>355970</v>
      </c>
      <c r="AK6" s="6">
        <f t="shared" si="3"/>
        <v>-0.11811473348870812</v>
      </c>
      <c r="AL6" s="12">
        <f t="shared" si="0"/>
        <v>-47676.611999999965</v>
      </c>
    </row>
    <row r="7" spans="1:38">
      <c r="A7" s="1">
        <v>5</v>
      </c>
      <c r="B7" t="s">
        <v>27</v>
      </c>
      <c r="C7" t="s">
        <v>28</v>
      </c>
      <c r="D7">
        <v>1</v>
      </c>
      <c r="E7">
        <v>0.7</v>
      </c>
      <c r="F7" t="s">
        <v>29</v>
      </c>
      <c r="G7">
        <v>4</v>
      </c>
      <c r="H7">
        <v>8</v>
      </c>
      <c r="I7" t="s">
        <v>33</v>
      </c>
      <c r="J7" t="s">
        <v>39</v>
      </c>
      <c r="K7">
        <v>357080</v>
      </c>
      <c r="L7" t="s">
        <v>100</v>
      </c>
      <c r="M7" t="s">
        <v>129</v>
      </c>
      <c r="N7" t="s">
        <v>160</v>
      </c>
      <c r="O7">
        <v>585</v>
      </c>
      <c r="P7">
        <v>2.19</v>
      </c>
      <c r="Q7">
        <v>0.7</v>
      </c>
      <c r="R7">
        <v>4</v>
      </c>
      <c r="S7">
        <v>8</v>
      </c>
      <c r="T7" t="s">
        <v>29</v>
      </c>
      <c r="U7" t="s">
        <v>161</v>
      </c>
      <c r="V7" t="s">
        <v>164</v>
      </c>
      <c r="W7">
        <v>0.85</v>
      </c>
      <c r="X7" t="s">
        <v>161</v>
      </c>
      <c r="Y7">
        <v>1850</v>
      </c>
      <c r="Z7">
        <v>1</v>
      </c>
      <c r="AA7">
        <v>1573</v>
      </c>
      <c r="AB7">
        <v>1101.0999999999999</v>
      </c>
      <c r="AC7" s="8" t="s">
        <v>182</v>
      </c>
      <c r="AD7">
        <v>72.099999999999994</v>
      </c>
      <c r="AE7">
        <v>4300</v>
      </c>
      <c r="AF7">
        <f t="shared" si="4"/>
        <v>3.52</v>
      </c>
      <c r="AG7">
        <f t="shared" si="5"/>
        <v>3.68</v>
      </c>
      <c r="AH7" s="4">
        <f t="shared" si="6"/>
        <v>33833.14</v>
      </c>
      <c r="AI7" s="5">
        <f t="shared" si="1"/>
        <v>359133.64079999999</v>
      </c>
      <c r="AJ7" s="4">
        <f t="shared" si="2"/>
        <v>357080</v>
      </c>
      <c r="AK7" s="6">
        <f t="shared" si="3"/>
        <v>-5.718319217952789E-3</v>
      </c>
      <c r="AL7" s="12">
        <f t="shared" si="0"/>
        <v>-2053.6407999999938</v>
      </c>
    </row>
    <row r="8" spans="1:38">
      <c r="A8" s="1">
        <v>6</v>
      </c>
      <c r="B8" t="s">
        <v>27</v>
      </c>
      <c r="C8" t="s">
        <v>28</v>
      </c>
      <c r="D8">
        <v>1</v>
      </c>
      <c r="E8">
        <v>0.57999999999999996</v>
      </c>
      <c r="F8" t="s">
        <v>31</v>
      </c>
      <c r="G8">
        <v>3</v>
      </c>
      <c r="H8">
        <v>7</v>
      </c>
      <c r="I8" t="s">
        <v>33</v>
      </c>
      <c r="J8" t="s">
        <v>40</v>
      </c>
      <c r="K8">
        <v>363990</v>
      </c>
      <c r="L8" t="s">
        <v>101</v>
      </c>
      <c r="M8" t="s">
        <v>130</v>
      </c>
      <c r="N8" t="s">
        <v>160</v>
      </c>
      <c r="O8">
        <v>585</v>
      </c>
      <c r="P8">
        <v>1.98</v>
      </c>
      <c r="Q8">
        <v>0.57999999999999996</v>
      </c>
      <c r="R8">
        <v>3</v>
      </c>
      <c r="S8">
        <v>7</v>
      </c>
      <c r="T8" t="s">
        <v>30</v>
      </c>
      <c r="U8" t="s">
        <v>161</v>
      </c>
      <c r="V8" t="s">
        <v>163</v>
      </c>
      <c r="W8">
        <v>1</v>
      </c>
      <c r="X8" t="s">
        <v>161</v>
      </c>
      <c r="Y8">
        <v>1990</v>
      </c>
      <c r="Z8">
        <v>1</v>
      </c>
      <c r="AA8">
        <v>1990</v>
      </c>
      <c r="AB8">
        <v>1154.2</v>
      </c>
      <c r="AC8" s="8" t="s">
        <v>183</v>
      </c>
      <c r="AD8">
        <v>72.099999999999994</v>
      </c>
      <c r="AE8">
        <v>4300</v>
      </c>
      <c r="AF8">
        <f t="shared" si="4"/>
        <v>3.52</v>
      </c>
      <c r="AG8">
        <f t="shared" si="5"/>
        <v>3.68</v>
      </c>
      <c r="AH8" s="4">
        <f t="shared" si="6"/>
        <v>33833.14</v>
      </c>
      <c r="AI8" s="5">
        <f t="shared" si="1"/>
        <v>370043.9976</v>
      </c>
      <c r="AJ8" s="4">
        <f t="shared" si="2"/>
        <v>363990</v>
      </c>
      <c r="AK8" s="6">
        <f t="shared" si="3"/>
        <v>-1.6360210243280549E-2</v>
      </c>
      <c r="AL8" s="12">
        <f t="shared" si="0"/>
        <v>-6053.9976000000024</v>
      </c>
    </row>
    <row r="9" spans="1:38">
      <c r="A9" s="1">
        <v>7</v>
      </c>
      <c r="B9" t="s">
        <v>27</v>
      </c>
      <c r="C9" t="s">
        <v>28</v>
      </c>
      <c r="D9">
        <v>1</v>
      </c>
      <c r="E9">
        <v>0.52</v>
      </c>
      <c r="F9" t="s">
        <v>30</v>
      </c>
      <c r="G9">
        <v>3</v>
      </c>
      <c r="H9">
        <v>6</v>
      </c>
      <c r="I9" t="s">
        <v>33</v>
      </c>
      <c r="J9" t="s">
        <v>41</v>
      </c>
      <c r="K9">
        <v>353220</v>
      </c>
      <c r="L9" t="s">
        <v>102</v>
      </c>
      <c r="M9" t="s">
        <v>131</v>
      </c>
      <c r="N9" t="s">
        <v>160</v>
      </c>
      <c r="O9">
        <v>585</v>
      </c>
      <c r="P9">
        <v>2.11</v>
      </c>
      <c r="Q9">
        <v>0.52</v>
      </c>
      <c r="R9">
        <v>3</v>
      </c>
      <c r="S9">
        <v>6</v>
      </c>
      <c r="T9" t="s">
        <v>30</v>
      </c>
      <c r="U9" t="s">
        <v>161</v>
      </c>
      <c r="V9" t="s">
        <v>163</v>
      </c>
      <c r="W9">
        <v>1</v>
      </c>
      <c r="X9" t="s">
        <v>161</v>
      </c>
      <c r="Y9">
        <v>2340</v>
      </c>
      <c r="Z9">
        <v>1</v>
      </c>
      <c r="AA9">
        <v>2340</v>
      </c>
      <c r="AB9">
        <v>1216.8</v>
      </c>
      <c r="AD9">
        <v>72.099999999999994</v>
      </c>
      <c r="AE9">
        <v>4300</v>
      </c>
      <c r="AF9">
        <f t="shared" si="4"/>
        <v>3.52</v>
      </c>
      <c r="AG9">
        <f t="shared" si="5"/>
        <v>3.68</v>
      </c>
      <c r="AH9" s="4">
        <f t="shared" si="6"/>
        <v>33833.14</v>
      </c>
      <c r="AI9" s="5">
        <f t="shared" si="1"/>
        <v>388621.21039999998</v>
      </c>
      <c r="AJ9" s="4">
        <f t="shared" si="2"/>
        <v>353220</v>
      </c>
      <c r="AK9" s="6">
        <f t="shared" si="3"/>
        <v>-9.1094385619256937E-2</v>
      </c>
      <c r="AL9" s="12">
        <f t="shared" si="0"/>
        <v>-35401.210399999982</v>
      </c>
    </row>
    <row r="10" spans="1:38">
      <c r="A10" s="1">
        <v>8</v>
      </c>
      <c r="B10" t="s">
        <v>27</v>
      </c>
      <c r="C10" t="s">
        <v>28</v>
      </c>
      <c r="D10">
        <v>1</v>
      </c>
      <c r="E10">
        <v>0.52</v>
      </c>
      <c r="F10" t="s">
        <v>30</v>
      </c>
      <c r="G10">
        <v>3</v>
      </c>
      <c r="H10">
        <v>6</v>
      </c>
      <c r="I10" t="s">
        <v>33</v>
      </c>
      <c r="J10" t="s">
        <v>41</v>
      </c>
      <c r="K10">
        <v>353220</v>
      </c>
      <c r="L10" t="s">
        <v>102</v>
      </c>
      <c r="M10" t="s">
        <v>131</v>
      </c>
      <c r="N10" t="s">
        <v>160</v>
      </c>
      <c r="O10">
        <v>585</v>
      </c>
      <c r="P10">
        <v>2.11</v>
      </c>
      <c r="Q10">
        <v>0.52</v>
      </c>
      <c r="R10">
        <v>3</v>
      </c>
      <c r="S10">
        <v>6</v>
      </c>
      <c r="T10" t="s">
        <v>30</v>
      </c>
      <c r="U10" t="s">
        <v>161</v>
      </c>
      <c r="V10" t="s">
        <v>163</v>
      </c>
      <c r="W10">
        <v>1</v>
      </c>
      <c r="X10" t="s">
        <v>161</v>
      </c>
      <c r="Y10">
        <v>2340</v>
      </c>
      <c r="Z10">
        <v>1</v>
      </c>
      <c r="AA10">
        <v>2340</v>
      </c>
      <c r="AB10">
        <v>1216.8</v>
      </c>
      <c r="AD10">
        <v>72.099999999999994</v>
      </c>
      <c r="AE10">
        <v>4300</v>
      </c>
      <c r="AF10">
        <f t="shared" si="4"/>
        <v>3.52</v>
      </c>
      <c r="AG10">
        <f t="shared" si="5"/>
        <v>3.68</v>
      </c>
      <c r="AH10" s="4">
        <f t="shared" si="6"/>
        <v>33833.14</v>
      </c>
      <c r="AI10" s="5">
        <f t="shared" si="1"/>
        <v>388621.21039999998</v>
      </c>
      <c r="AJ10" s="4">
        <f t="shared" si="2"/>
        <v>353220</v>
      </c>
      <c r="AK10" s="6">
        <f t="shared" si="3"/>
        <v>-9.1094385619256937E-2</v>
      </c>
      <c r="AL10" s="12">
        <f t="shared" si="0"/>
        <v>-35401.210399999982</v>
      </c>
    </row>
    <row r="11" spans="1:38">
      <c r="A11" s="1">
        <v>9</v>
      </c>
      <c r="B11" t="s">
        <v>27</v>
      </c>
      <c r="C11" t="s">
        <v>28</v>
      </c>
      <c r="D11">
        <v>1</v>
      </c>
      <c r="E11">
        <v>0.51</v>
      </c>
      <c r="F11" t="s">
        <v>30</v>
      </c>
      <c r="G11">
        <v>3</v>
      </c>
      <c r="H11">
        <v>9</v>
      </c>
      <c r="I11" t="s">
        <v>33</v>
      </c>
      <c r="J11" t="s">
        <v>42</v>
      </c>
      <c r="K11">
        <v>202810</v>
      </c>
      <c r="L11">
        <v>0</v>
      </c>
      <c r="M11" t="s">
        <v>132</v>
      </c>
      <c r="N11" t="s">
        <v>160</v>
      </c>
      <c r="O11">
        <v>585</v>
      </c>
      <c r="P11">
        <v>1.92</v>
      </c>
      <c r="Q11">
        <v>0.51</v>
      </c>
      <c r="R11">
        <v>3</v>
      </c>
      <c r="S11">
        <v>9</v>
      </c>
      <c r="T11" t="s">
        <v>30</v>
      </c>
      <c r="U11" t="s">
        <v>161</v>
      </c>
      <c r="V11" t="s">
        <v>163</v>
      </c>
      <c r="W11">
        <v>1</v>
      </c>
      <c r="X11" t="s">
        <v>161</v>
      </c>
      <c r="Y11">
        <v>1115</v>
      </c>
      <c r="Z11">
        <v>1</v>
      </c>
      <c r="AA11">
        <v>1115</v>
      </c>
      <c r="AB11">
        <v>568.65</v>
      </c>
      <c r="AD11">
        <v>72.099999999999994</v>
      </c>
      <c r="AE11">
        <v>4300</v>
      </c>
      <c r="AF11">
        <f t="shared" si="4"/>
        <v>3.52</v>
      </c>
      <c r="AG11">
        <f t="shared" si="5"/>
        <v>3.68</v>
      </c>
      <c r="AH11" s="4">
        <f t="shared" si="6"/>
        <v>33833.14</v>
      </c>
      <c r="AI11" s="5">
        <f t="shared" si="1"/>
        <v>213773.02719999995</v>
      </c>
      <c r="AJ11" s="4">
        <f t="shared" si="2"/>
        <v>202810</v>
      </c>
      <c r="AK11" s="6">
        <f t="shared" si="3"/>
        <v>-5.128349139081638E-2</v>
      </c>
      <c r="AL11" s="12">
        <f t="shared" si="0"/>
        <v>-10963.027199999953</v>
      </c>
    </row>
    <row r="12" spans="1:38">
      <c r="A12" s="1">
        <v>10</v>
      </c>
      <c r="B12" t="s">
        <v>27</v>
      </c>
      <c r="C12" t="s">
        <v>28</v>
      </c>
      <c r="D12">
        <v>1</v>
      </c>
      <c r="E12">
        <v>0.51</v>
      </c>
      <c r="F12" t="s">
        <v>31</v>
      </c>
      <c r="G12">
        <v>4</v>
      </c>
      <c r="H12">
        <v>6</v>
      </c>
      <c r="I12" t="s">
        <v>33</v>
      </c>
      <c r="J12" t="s">
        <v>43</v>
      </c>
      <c r="K12">
        <v>355540</v>
      </c>
      <c r="L12" t="s">
        <v>96</v>
      </c>
      <c r="M12" t="s">
        <v>133</v>
      </c>
      <c r="N12" t="s">
        <v>160</v>
      </c>
      <c r="O12">
        <v>585</v>
      </c>
      <c r="P12">
        <v>1.85</v>
      </c>
      <c r="Q12">
        <v>0.51</v>
      </c>
      <c r="R12">
        <v>4</v>
      </c>
      <c r="S12">
        <v>6</v>
      </c>
      <c r="T12" t="s">
        <v>30</v>
      </c>
      <c r="U12" t="s">
        <v>161</v>
      </c>
      <c r="V12" t="s">
        <v>163</v>
      </c>
      <c r="W12">
        <v>1</v>
      </c>
      <c r="X12" t="s">
        <v>161</v>
      </c>
      <c r="Y12">
        <v>2210</v>
      </c>
      <c r="Z12">
        <v>1</v>
      </c>
      <c r="AA12">
        <v>2210</v>
      </c>
      <c r="AB12">
        <v>1127.0999999999999</v>
      </c>
      <c r="AD12">
        <v>72.099999999999994</v>
      </c>
      <c r="AE12">
        <v>4300</v>
      </c>
      <c r="AF12">
        <f t="shared" si="4"/>
        <v>3.52</v>
      </c>
      <c r="AG12">
        <f t="shared" si="5"/>
        <v>3.68</v>
      </c>
      <c r="AH12" s="4">
        <f t="shared" si="6"/>
        <v>33833.14</v>
      </c>
      <c r="AI12" s="5">
        <f t="shared" si="1"/>
        <v>360885.92879999994</v>
      </c>
      <c r="AJ12" s="4">
        <f t="shared" si="2"/>
        <v>355540</v>
      </c>
      <c r="AK12" s="6">
        <f t="shared" si="3"/>
        <v>-1.4813347856969526E-2</v>
      </c>
      <c r="AL12" s="12">
        <f t="shared" si="0"/>
        <v>-5345.928799999936</v>
      </c>
    </row>
    <row r="13" spans="1:38">
      <c r="A13" s="1">
        <v>11</v>
      </c>
      <c r="B13" t="s">
        <v>27</v>
      </c>
      <c r="C13" t="s">
        <v>28</v>
      </c>
      <c r="D13">
        <v>1</v>
      </c>
      <c r="E13">
        <v>0.5</v>
      </c>
      <c r="F13" t="s">
        <v>30</v>
      </c>
      <c r="G13">
        <v>4</v>
      </c>
      <c r="H13">
        <v>6</v>
      </c>
      <c r="I13" t="s">
        <v>33</v>
      </c>
      <c r="J13" t="s">
        <v>44</v>
      </c>
      <c r="K13">
        <v>349990</v>
      </c>
      <c r="L13" t="s">
        <v>103</v>
      </c>
      <c r="M13" t="s">
        <v>134</v>
      </c>
      <c r="N13" t="s">
        <v>160</v>
      </c>
      <c r="O13">
        <v>585</v>
      </c>
      <c r="P13">
        <v>1.93</v>
      </c>
      <c r="Q13">
        <v>0.5</v>
      </c>
      <c r="R13">
        <v>4</v>
      </c>
      <c r="S13">
        <v>6</v>
      </c>
      <c r="T13" t="s">
        <v>30</v>
      </c>
      <c r="U13" t="s">
        <v>161</v>
      </c>
      <c r="V13" t="s">
        <v>163</v>
      </c>
      <c r="W13">
        <v>1</v>
      </c>
      <c r="X13" t="s">
        <v>161</v>
      </c>
      <c r="Y13">
        <v>2210</v>
      </c>
      <c r="Z13">
        <v>1</v>
      </c>
      <c r="AA13">
        <v>2210</v>
      </c>
      <c r="AB13">
        <v>1105</v>
      </c>
      <c r="AD13">
        <v>72.099999999999994</v>
      </c>
      <c r="AE13">
        <v>4300</v>
      </c>
      <c r="AF13">
        <f t="shared" si="4"/>
        <v>3.52</v>
      </c>
      <c r="AG13">
        <f t="shared" si="5"/>
        <v>3.68</v>
      </c>
      <c r="AH13" s="4">
        <f t="shared" si="6"/>
        <v>33833.14</v>
      </c>
      <c r="AI13" s="5">
        <f t="shared" si="1"/>
        <v>356233.06</v>
      </c>
      <c r="AJ13" s="4">
        <f t="shared" si="2"/>
        <v>349990</v>
      </c>
      <c r="AK13" s="6">
        <f t="shared" si="3"/>
        <v>-1.7525212286585636E-2</v>
      </c>
      <c r="AL13" s="12">
        <f t="shared" si="0"/>
        <v>-6243.0599999999977</v>
      </c>
    </row>
    <row r="14" spans="1:38">
      <c r="A14" s="1">
        <v>12</v>
      </c>
      <c r="B14" t="s">
        <v>27</v>
      </c>
      <c r="C14" t="s">
        <v>28</v>
      </c>
      <c r="D14">
        <v>1</v>
      </c>
      <c r="E14">
        <v>0.5</v>
      </c>
      <c r="F14" t="s">
        <v>30</v>
      </c>
      <c r="G14">
        <v>4</v>
      </c>
      <c r="H14">
        <v>6</v>
      </c>
      <c r="I14" t="s">
        <v>33</v>
      </c>
      <c r="J14" t="s">
        <v>45</v>
      </c>
      <c r="K14">
        <v>347780</v>
      </c>
      <c r="L14" t="s">
        <v>101</v>
      </c>
      <c r="M14" t="s">
        <v>135</v>
      </c>
      <c r="N14" t="s">
        <v>160</v>
      </c>
      <c r="O14">
        <v>585</v>
      </c>
      <c r="P14">
        <v>1.75</v>
      </c>
      <c r="Q14">
        <v>0.5</v>
      </c>
      <c r="R14">
        <v>4</v>
      </c>
      <c r="S14">
        <v>6</v>
      </c>
      <c r="T14" t="s">
        <v>30</v>
      </c>
      <c r="U14" t="s">
        <v>161</v>
      </c>
      <c r="V14" t="s">
        <v>163</v>
      </c>
      <c r="W14">
        <v>1</v>
      </c>
      <c r="X14" t="s">
        <v>161</v>
      </c>
      <c r="Y14">
        <v>2210</v>
      </c>
      <c r="Z14">
        <v>1</v>
      </c>
      <c r="AA14">
        <v>2210</v>
      </c>
      <c r="AB14">
        <v>1105</v>
      </c>
      <c r="AD14">
        <v>72.099999999999994</v>
      </c>
      <c r="AE14">
        <v>4300</v>
      </c>
      <c r="AF14">
        <f t="shared" si="4"/>
        <v>3.52</v>
      </c>
      <c r="AG14">
        <f t="shared" si="5"/>
        <v>3.68</v>
      </c>
      <c r="AH14" s="4">
        <f t="shared" si="6"/>
        <v>33833.14</v>
      </c>
      <c r="AI14" s="5">
        <f t="shared" si="1"/>
        <v>353508.58</v>
      </c>
      <c r="AJ14" s="4">
        <f t="shared" si="2"/>
        <v>347780</v>
      </c>
      <c r="AK14" s="6">
        <f t="shared" si="3"/>
        <v>-1.6204924927140426E-2</v>
      </c>
      <c r="AL14" s="12">
        <f t="shared" si="0"/>
        <v>-5728.5800000000163</v>
      </c>
    </row>
    <row r="15" spans="1:38">
      <c r="A15" s="1">
        <v>13</v>
      </c>
      <c r="B15" t="s">
        <v>27</v>
      </c>
      <c r="C15" t="s">
        <v>28</v>
      </c>
      <c r="D15">
        <v>1</v>
      </c>
      <c r="E15">
        <v>0.46</v>
      </c>
      <c r="F15" t="s">
        <v>29</v>
      </c>
      <c r="G15">
        <v>7</v>
      </c>
      <c r="H15">
        <v>8</v>
      </c>
      <c r="I15" t="s">
        <v>33</v>
      </c>
      <c r="J15" t="s">
        <v>46</v>
      </c>
      <c r="K15">
        <v>139340</v>
      </c>
      <c r="L15" t="s">
        <v>104</v>
      </c>
      <c r="M15" t="s">
        <v>136</v>
      </c>
      <c r="N15" t="s">
        <v>160</v>
      </c>
      <c r="O15">
        <v>585</v>
      </c>
      <c r="P15">
        <v>1.72</v>
      </c>
      <c r="Q15">
        <v>0.46</v>
      </c>
      <c r="R15">
        <v>7</v>
      </c>
      <c r="S15">
        <v>8</v>
      </c>
      <c r="T15" t="s">
        <v>29</v>
      </c>
      <c r="U15" t="s">
        <v>161</v>
      </c>
      <c r="V15" t="s">
        <v>165</v>
      </c>
      <c r="W15">
        <v>0.85</v>
      </c>
      <c r="X15" t="s">
        <v>161</v>
      </c>
      <c r="Y15">
        <v>760</v>
      </c>
      <c r="Z15">
        <v>1</v>
      </c>
      <c r="AA15">
        <v>646</v>
      </c>
      <c r="AB15">
        <v>297.16000000000003</v>
      </c>
      <c r="AD15">
        <v>72.099999999999994</v>
      </c>
      <c r="AE15">
        <v>4300</v>
      </c>
      <c r="AF15">
        <f t="shared" si="4"/>
        <v>3.52</v>
      </c>
      <c r="AG15">
        <f t="shared" si="5"/>
        <v>3.68</v>
      </c>
      <c r="AH15" s="4">
        <f t="shared" si="6"/>
        <v>33833.14</v>
      </c>
      <c r="AI15" s="5">
        <f t="shared" si="1"/>
        <v>138711.92848</v>
      </c>
      <c r="AJ15" s="4">
        <f t="shared" si="2"/>
        <v>139340</v>
      </c>
      <c r="AK15" s="6">
        <f t="shared" si="3"/>
        <v>4.5278839886546268E-3</v>
      </c>
      <c r="AL15" s="12">
        <f t="shared" si="0"/>
        <v>628.07151999999769</v>
      </c>
    </row>
    <row r="16" spans="1:38">
      <c r="A16" s="1">
        <v>14</v>
      </c>
      <c r="B16" t="s">
        <v>27</v>
      </c>
      <c r="C16" t="s">
        <v>28</v>
      </c>
      <c r="D16">
        <v>1</v>
      </c>
      <c r="E16">
        <v>0.45</v>
      </c>
      <c r="F16" t="s">
        <v>30</v>
      </c>
      <c r="G16">
        <v>4</v>
      </c>
      <c r="H16">
        <v>9</v>
      </c>
      <c r="I16" t="s">
        <v>33</v>
      </c>
      <c r="J16" t="s">
        <v>47</v>
      </c>
      <c r="K16">
        <v>157950</v>
      </c>
      <c r="L16" t="s">
        <v>99</v>
      </c>
      <c r="M16" t="s">
        <v>137</v>
      </c>
      <c r="N16" t="s">
        <v>160</v>
      </c>
      <c r="O16">
        <v>585</v>
      </c>
      <c r="P16">
        <v>1.99</v>
      </c>
      <c r="Q16">
        <v>0.45</v>
      </c>
      <c r="R16">
        <v>4</v>
      </c>
      <c r="S16">
        <v>9</v>
      </c>
      <c r="T16" t="s">
        <v>30</v>
      </c>
      <c r="U16" t="s">
        <v>161</v>
      </c>
      <c r="V16" t="s">
        <v>165</v>
      </c>
      <c r="W16">
        <v>1</v>
      </c>
      <c r="X16" t="s">
        <v>161</v>
      </c>
      <c r="Y16">
        <v>755</v>
      </c>
      <c r="Z16">
        <v>1</v>
      </c>
      <c r="AA16">
        <v>755</v>
      </c>
      <c r="AB16">
        <v>339.75</v>
      </c>
      <c r="AD16">
        <v>72.099999999999994</v>
      </c>
      <c r="AE16">
        <v>4300</v>
      </c>
      <c r="AF16">
        <f t="shared" si="4"/>
        <v>3.52</v>
      </c>
      <c r="AG16">
        <f t="shared" si="5"/>
        <v>3.68</v>
      </c>
      <c r="AH16" s="4">
        <f t="shared" si="6"/>
        <v>33833.14</v>
      </c>
      <c r="AI16" s="5">
        <f t="shared" si="1"/>
        <v>154098.96799999999</v>
      </c>
      <c r="AJ16" s="4">
        <f t="shared" si="2"/>
        <v>157950</v>
      </c>
      <c r="AK16" s="6">
        <f t="shared" si="3"/>
        <v>2.4990641079439331E-2</v>
      </c>
      <c r="AL16" s="12">
        <f t="shared" si="0"/>
        <v>3851.0320000000065</v>
      </c>
    </row>
    <row r="17" spans="1:38">
      <c r="A17" s="1">
        <v>15</v>
      </c>
      <c r="B17" t="s">
        <v>27</v>
      </c>
      <c r="C17" t="s">
        <v>28</v>
      </c>
      <c r="D17">
        <v>1</v>
      </c>
      <c r="E17">
        <v>0.44</v>
      </c>
      <c r="F17" t="s">
        <v>30</v>
      </c>
      <c r="G17">
        <v>4</v>
      </c>
      <c r="H17">
        <v>8</v>
      </c>
      <c r="I17" t="s">
        <v>33</v>
      </c>
      <c r="J17" t="s">
        <v>48</v>
      </c>
      <c r="K17">
        <v>169550</v>
      </c>
      <c r="L17" t="s">
        <v>97</v>
      </c>
      <c r="M17" t="s">
        <v>138</v>
      </c>
      <c r="N17" t="s">
        <v>160</v>
      </c>
      <c r="O17">
        <v>585</v>
      </c>
      <c r="P17">
        <v>1.81</v>
      </c>
      <c r="Q17">
        <v>0.44</v>
      </c>
      <c r="R17">
        <v>4</v>
      </c>
      <c r="S17">
        <v>8</v>
      </c>
      <c r="T17" t="s">
        <v>30</v>
      </c>
      <c r="U17" t="s">
        <v>161</v>
      </c>
      <c r="V17" t="s">
        <v>165</v>
      </c>
      <c r="W17">
        <v>1</v>
      </c>
      <c r="X17" t="s">
        <v>161</v>
      </c>
      <c r="Y17">
        <v>930</v>
      </c>
      <c r="Z17">
        <v>1</v>
      </c>
      <c r="AA17">
        <v>930</v>
      </c>
      <c r="AB17">
        <v>409.2</v>
      </c>
      <c r="AD17">
        <v>72.099999999999994</v>
      </c>
      <c r="AE17">
        <v>4300</v>
      </c>
      <c r="AF17">
        <f t="shared" si="4"/>
        <v>3.52</v>
      </c>
      <c r="AG17">
        <f t="shared" si="5"/>
        <v>3.68</v>
      </c>
      <c r="AH17" s="4">
        <f t="shared" si="6"/>
        <v>33833.14</v>
      </c>
      <c r="AI17" s="5">
        <f t="shared" si="1"/>
        <v>169801.51759999996</v>
      </c>
      <c r="AJ17" s="4">
        <f t="shared" si="2"/>
        <v>169550</v>
      </c>
      <c r="AK17" s="6">
        <f t="shared" si="3"/>
        <v>-1.4812447117961618E-3</v>
      </c>
      <c r="AL17" s="12">
        <f t="shared" si="0"/>
        <v>-251.51759999996284</v>
      </c>
    </row>
    <row r="18" spans="1:38">
      <c r="A18" s="1">
        <v>16</v>
      </c>
      <c r="B18" t="s">
        <v>27</v>
      </c>
      <c r="C18" t="s">
        <v>28</v>
      </c>
      <c r="D18">
        <v>1</v>
      </c>
      <c r="E18">
        <v>0.43</v>
      </c>
      <c r="F18" t="s">
        <v>30</v>
      </c>
      <c r="G18">
        <v>6</v>
      </c>
      <c r="H18" t="s">
        <v>32</v>
      </c>
      <c r="I18" t="s">
        <v>33</v>
      </c>
      <c r="J18" t="s">
        <v>49</v>
      </c>
      <c r="K18">
        <v>203360</v>
      </c>
      <c r="L18" t="s">
        <v>105</v>
      </c>
      <c r="M18" t="s">
        <v>139</v>
      </c>
      <c r="N18" t="s">
        <v>160</v>
      </c>
      <c r="O18">
        <v>585</v>
      </c>
      <c r="P18">
        <v>1.68</v>
      </c>
      <c r="Q18">
        <v>0.43</v>
      </c>
      <c r="R18">
        <v>6</v>
      </c>
      <c r="S18">
        <v>7.5</v>
      </c>
      <c r="T18" t="s">
        <v>30</v>
      </c>
      <c r="U18" t="s">
        <v>161</v>
      </c>
      <c r="V18" t="s">
        <v>165</v>
      </c>
      <c r="W18">
        <v>1</v>
      </c>
      <c r="X18" t="s">
        <v>161</v>
      </c>
      <c r="Y18">
        <v>960</v>
      </c>
      <c r="Z18">
        <v>1</v>
      </c>
      <c r="AA18">
        <v>960</v>
      </c>
      <c r="AB18">
        <v>412.8</v>
      </c>
      <c r="AD18">
        <v>72.099999999999994</v>
      </c>
      <c r="AE18">
        <v>4300</v>
      </c>
      <c r="AF18">
        <f t="shared" si="4"/>
        <v>3.52</v>
      </c>
      <c r="AG18">
        <f t="shared" si="5"/>
        <v>3.68</v>
      </c>
      <c r="AH18" s="4">
        <f t="shared" si="6"/>
        <v>33833.14</v>
      </c>
      <c r="AI18" s="5">
        <f t="shared" si="1"/>
        <v>168789.0184</v>
      </c>
      <c r="AJ18" s="4">
        <f t="shared" si="2"/>
        <v>203360</v>
      </c>
      <c r="AK18" s="6">
        <f t="shared" si="3"/>
        <v>0.20481771816501065</v>
      </c>
      <c r="AL18" s="12">
        <f t="shared" si="0"/>
        <v>34570.981599999999</v>
      </c>
    </row>
    <row r="19" spans="1:38">
      <c r="A19" s="1">
        <v>17</v>
      </c>
      <c r="B19" t="s">
        <v>27</v>
      </c>
      <c r="C19" t="s">
        <v>28</v>
      </c>
      <c r="D19">
        <v>1</v>
      </c>
      <c r="E19">
        <v>0.43</v>
      </c>
      <c r="F19" t="s">
        <v>30</v>
      </c>
      <c r="G19">
        <v>6.1</v>
      </c>
      <c r="H19">
        <v>7</v>
      </c>
      <c r="I19" t="s">
        <v>33</v>
      </c>
      <c r="J19" t="s">
        <v>50</v>
      </c>
      <c r="K19">
        <v>190750</v>
      </c>
      <c r="L19" t="s">
        <v>106</v>
      </c>
      <c r="M19" t="s">
        <v>140</v>
      </c>
      <c r="N19" t="s">
        <v>160</v>
      </c>
      <c r="O19">
        <v>585</v>
      </c>
      <c r="P19">
        <v>1.78</v>
      </c>
      <c r="Q19">
        <v>0.43</v>
      </c>
      <c r="R19">
        <v>6.1</v>
      </c>
      <c r="S19">
        <v>7</v>
      </c>
      <c r="T19" t="s">
        <v>30</v>
      </c>
      <c r="U19" t="s">
        <v>161</v>
      </c>
      <c r="V19" t="s">
        <v>165</v>
      </c>
      <c r="W19">
        <v>1</v>
      </c>
      <c r="X19" t="s">
        <v>161</v>
      </c>
      <c r="Y19">
        <v>1030</v>
      </c>
      <c r="Z19">
        <v>1</v>
      </c>
      <c r="AA19">
        <v>1030</v>
      </c>
      <c r="AB19">
        <v>442.9</v>
      </c>
      <c r="AD19">
        <v>72.099999999999994</v>
      </c>
      <c r="AE19">
        <v>4300</v>
      </c>
      <c r="AF19">
        <f t="shared" si="4"/>
        <v>3.52</v>
      </c>
      <c r="AG19">
        <f t="shared" si="5"/>
        <v>3.68</v>
      </c>
      <c r="AH19" s="4">
        <f t="shared" si="6"/>
        <v>33833.14</v>
      </c>
      <c r="AI19" s="5">
        <f t="shared" si="1"/>
        <v>178288.99119999999</v>
      </c>
      <c r="AJ19" s="4">
        <f t="shared" si="2"/>
        <v>190750</v>
      </c>
      <c r="AK19" s="6">
        <f t="shared" si="3"/>
        <v>6.9892194218663634E-2</v>
      </c>
      <c r="AL19" s="12">
        <f t="shared" si="0"/>
        <v>12461.008800000011</v>
      </c>
    </row>
    <row r="20" spans="1:38">
      <c r="A20" s="1">
        <v>18</v>
      </c>
      <c r="B20" t="s">
        <v>27</v>
      </c>
      <c r="C20" t="s">
        <v>28</v>
      </c>
      <c r="D20">
        <v>1</v>
      </c>
      <c r="E20">
        <v>0.41</v>
      </c>
      <c r="F20" t="s">
        <v>30</v>
      </c>
      <c r="G20">
        <v>6.1</v>
      </c>
      <c r="H20">
        <v>7</v>
      </c>
      <c r="I20" t="s">
        <v>33</v>
      </c>
      <c r="J20" t="s">
        <v>51</v>
      </c>
      <c r="K20">
        <v>186500</v>
      </c>
      <c r="L20" t="s">
        <v>103</v>
      </c>
      <c r="M20" t="s">
        <v>141</v>
      </c>
      <c r="N20" t="s">
        <v>160</v>
      </c>
      <c r="O20">
        <v>585</v>
      </c>
      <c r="P20">
        <v>2.0299999999999998</v>
      </c>
      <c r="Q20">
        <v>0.41</v>
      </c>
      <c r="R20">
        <v>6.1</v>
      </c>
      <c r="S20">
        <v>7</v>
      </c>
      <c r="T20" t="s">
        <v>30</v>
      </c>
      <c r="U20" t="s">
        <v>161</v>
      </c>
      <c r="V20" t="s">
        <v>165</v>
      </c>
      <c r="W20">
        <v>1</v>
      </c>
      <c r="X20" t="s">
        <v>161</v>
      </c>
      <c r="Y20">
        <v>1030</v>
      </c>
      <c r="Z20">
        <v>1</v>
      </c>
      <c r="AA20">
        <v>1030</v>
      </c>
      <c r="AB20">
        <v>422.3</v>
      </c>
      <c r="AD20">
        <v>72.099999999999994</v>
      </c>
      <c r="AE20">
        <v>4300</v>
      </c>
      <c r="AF20">
        <f t="shared" si="4"/>
        <v>3.52</v>
      </c>
      <c r="AG20">
        <f t="shared" si="5"/>
        <v>3.68</v>
      </c>
      <c r="AH20" s="4">
        <f t="shared" si="6"/>
        <v>33833.14</v>
      </c>
      <c r="AI20" s="5">
        <f t="shared" si="1"/>
        <v>176607.23440000002</v>
      </c>
      <c r="AJ20" s="4">
        <f t="shared" si="2"/>
        <v>186500</v>
      </c>
      <c r="AK20" s="6">
        <f t="shared" si="3"/>
        <v>5.601563058053291E-2</v>
      </c>
      <c r="AL20" s="12">
        <f t="shared" si="0"/>
        <v>9892.7655999999843</v>
      </c>
    </row>
    <row r="21" spans="1:38">
      <c r="A21" s="1">
        <v>19</v>
      </c>
      <c r="B21" t="s">
        <v>27</v>
      </c>
      <c r="C21" t="s">
        <v>28</v>
      </c>
      <c r="D21">
        <v>1</v>
      </c>
      <c r="E21">
        <v>0.41</v>
      </c>
      <c r="F21" t="s">
        <v>30</v>
      </c>
      <c r="G21">
        <v>8.1</v>
      </c>
      <c r="H21">
        <v>3</v>
      </c>
      <c r="I21" t="s">
        <v>33</v>
      </c>
      <c r="J21" t="s">
        <v>52</v>
      </c>
      <c r="K21">
        <v>162620</v>
      </c>
      <c r="L21" t="s">
        <v>107</v>
      </c>
      <c r="M21" t="s">
        <v>142</v>
      </c>
      <c r="N21" t="s">
        <v>160</v>
      </c>
      <c r="O21">
        <v>585</v>
      </c>
      <c r="P21">
        <v>2.02</v>
      </c>
      <c r="Q21">
        <v>0.41</v>
      </c>
      <c r="R21">
        <v>8.1</v>
      </c>
      <c r="S21">
        <v>3</v>
      </c>
      <c r="T21" t="s">
        <v>30</v>
      </c>
      <c r="U21" t="s">
        <v>161</v>
      </c>
      <c r="V21" t="s">
        <v>165</v>
      </c>
      <c r="W21">
        <v>1</v>
      </c>
      <c r="X21" t="s">
        <v>161</v>
      </c>
      <c r="Y21">
        <v>1180</v>
      </c>
      <c r="Z21">
        <v>1</v>
      </c>
      <c r="AA21">
        <v>1180</v>
      </c>
      <c r="AB21">
        <v>483.8</v>
      </c>
      <c r="AD21">
        <v>72.099999999999994</v>
      </c>
      <c r="AE21">
        <v>4300</v>
      </c>
      <c r="AF21">
        <f t="shared" si="4"/>
        <v>3.52</v>
      </c>
      <c r="AG21">
        <f t="shared" si="5"/>
        <v>3.68</v>
      </c>
      <c r="AH21" s="4">
        <f t="shared" si="6"/>
        <v>33833.14</v>
      </c>
      <c r="AI21" s="5">
        <f t="shared" si="1"/>
        <v>192773.54639999999</v>
      </c>
      <c r="AJ21" s="4">
        <f t="shared" si="2"/>
        <v>162620</v>
      </c>
      <c r="AK21" s="6">
        <f t="shared" si="3"/>
        <v>-0.15641952416765828</v>
      </c>
      <c r="AL21" s="12">
        <f t="shared" si="0"/>
        <v>-30153.546399999992</v>
      </c>
    </row>
    <row r="22" spans="1:38">
      <c r="A22" s="1">
        <v>20</v>
      </c>
      <c r="B22" t="s">
        <v>27</v>
      </c>
      <c r="C22" t="s">
        <v>28</v>
      </c>
      <c r="D22">
        <v>1</v>
      </c>
      <c r="E22">
        <v>0.41</v>
      </c>
      <c r="F22" t="s">
        <v>31</v>
      </c>
      <c r="G22">
        <v>4</v>
      </c>
      <c r="H22">
        <v>9</v>
      </c>
      <c r="I22" t="s">
        <v>33</v>
      </c>
      <c r="J22" t="s">
        <v>53</v>
      </c>
      <c r="K22">
        <v>143450</v>
      </c>
      <c r="L22" t="s">
        <v>108</v>
      </c>
      <c r="M22" t="s">
        <v>140</v>
      </c>
      <c r="N22" t="s">
        <v>160</v>
      </c>
      <c r="O22">
        <v>585</v>
      </c>
      <c r="P22">
        <v>1.78</v>
      </c>
      <c r="Q22">
        <v>0.41</v>
      </c>
      <c r="R22">
        <v>4</v>
      </c>
      <c r="S22">
        <v>9</v>
      </c>
      <c r="T22" t="s">
        <v>30</v>
      </c>
      <c r="U22" t="s">
        <v>161</v>
      </c>
      <c r="V22" t="s">
        <v>165</v>
      </c>
      <c r="W22">
        <v>1</v>
      </c>
      <c r="X22" t="s">
        <v>161</v>
      </c>
      <c r="Y22">
        <v>755</v>
      </c>
      <c r="Z22">
        <v>1</v>
      </c>
      <c r="AA22">
        <v>755</v>
      </c>
      <c r="AB22">
        <v>309.55</v>
      </c>
      <c r="AD22">
        <v>72.099999999999994</v>
      </c>
      <c r="AE22">
        <v>4300</v>
      </c>
      <c r="AF22">
        <f t="shared" si="4"/>
        <v>3.52</v>
      </c>
      <c r="AG22">
        <f t="shared" si="5"/>
        <v>3.68</v>
      </c>
      <c r="AH22" s="4">
        <f t="shared" si="6"/>
        <v>33833.14</v>
      </c>
      <c r="AI22" s="5">
        <f t="shared" si="1"/>
        <v>142907.5024</v>
      </c>
      <c r="AJ22" s="4">
        <f t="shared" si="2"/>
        <v>143450</v>
      </c>
      <c r="AK22" s="6">
        <f t="shared" si="3"/>
        <v>3.7961449951140033E-3</v>
      </c>
      <c r="AL22" s="12">
        <f t="shared" si="0"/>
        <v>542.49760000000242</v>
      </c>
    </row>
    <row r="23" spans="1:38">
      <c r="A23" s="1">
        <v>21</v>
      </c>
      <c r="B23" t="s">
        <v>27</v>
      </c>
      <c r="C23" t="s">
        <v>28</v>
      </c>
      <c r="D23">
        <v>1</v>
      </c>
      <c r="E23">
        <v>0.41</v>
      </c>
      <c r="F23" t="s">
        <v>31</v>
      </c>
      <c r="G23">
        <v>6</v>
      </c>
      <c r="H23">
        <v>8</v>
      </c>
      <c r="I23" t="s">
        <v>33</v>
      </c>
      <c r="J23" t="s">
        <v>54</v>
      </c>
      <c r="K23">
        <v>142620</v>
      </c>
      <c r="L23" t="s">
        <v>108</v>
      </c>
      <c r="M23" t="s">
        <v>136</v>
      </c>
      <c r="N23" t="s">
        <v>160</v>
      </c>
      <c r="O23">
        <v>585</v>
      </c>
      <c r="P23">
        <v>1.72</v>
      </c>
      <c r="Q23">
        <v>0.41</v>
      </c>
      <c r="R23">
        <v>6</v>
      </c>
      <c r="S23">
        <v>8</v>
      </c>
      <c r="T23" t="s">
        <v>30</v>
      </c>
      <c r="U23" t="s">
        <v>161</v>
      </c>
      <c r="V23" t="s">
        <v>165</v>
      </c>
      <c r="W23">
        <v>1</v>
      </c>
      <c r="X23" t="s">
        <v>161</v>
      </c>
      <c r="Y23">
        <v>825</v>
      </c>
      <c r="Z23">
        <v>1</v>
      </c>
      <c r="AA23">
        <v>825</v>
      </c>
      <c r="AB23">
        <v>338.25</v>
      </c>
      <c r="AD23">
        <v>72.099999999999994</v>
      </c>
      <c r="AE23">
        <v>4300</v>
      </c>
      <c r="AF23">
        <f t="shared" si="4"/>
        <v>3.52</v>
      </c>
      <c r="AG23">
        <f t="shared" si="5"/>
        <v>3.68</v>
      </c>
      <c r="AH23" s="4">
        <f t="shared" si="6"/>
        <v>33833.14</v>
      </c>
      <c r="AI23" s="5">
        <f t="shared" si="1"/>
        <v>149614.25599999999</v>
      </c>
      <c r="AJ23" s="4">
        <f t="shared" si="2"/>
        <v>142620</v>
      </c>
      <c r="AK23" s="6">
        <f t="shared" si="3"/>
        <v>-4.6748593262396027E-2</v>
      </c>
      <c r="AL23" s="12">
        <f t="shared" si="0"/>
        <v>-6994.2559999999939</v>
      </c>
    </row>
    <row r="24" spans="1:38">
      <c r="A24" s="1">
        <v>22</v>
      </c>
      <c r="B24" t="s">
        <v>27</v>
      </c>
      <c r="C24" t="s">
        <v>28</v>
      </c>
      <c r="D24">
        <v>1</v>
      </c>
      <c r="E24">
        <v>0.4</v>
      </c>
      <c r="F24" t="s">
        <v>30</v>
      </c>
      <c r="G24">
        <v>2</v>
      </c>
      <c r="H24">
        <v>6</v>
      </c>
      <c r="I24" t="s">
        <v>33</v>
      </c>
      <c r="J24" t="s">
        <v>55</v>
      </c>
      <c r="K24">
        <v>250610</v>
      </c>
      <c r="L24" t="s">
        <v>109</v>
      </c>
      <c r="M24" t="s">
        <v>132</v>
      </c>
      <c r="N24" t="s">
        <v>160</v>
      </c>
      <c r="O24">
        <v>585</v>
      </c>
      <c r="P24">
        <v>1.92</v>
      </c>
      <c r="Q24">
        <v>0.4</v>
      </c>
      <c r="R24">
        <v>2</v>
      </c>
      <c r="S24">
        <v>6</v>
      </c>
      <c r="T24" t="s">
        <v>30</v>
      </c>
      <c r="U24" t="s">
        <v>161</v>
      </c>
      <c r="V24" t="s">
        <v>165</v>
      </c>
      <c r="W24">
        <v>1</v>
      </c>
      <c r="X24" t="s">
        <v>161</v>
      </c>
      <c r="Y24">
        <v>1540</v>
      </c>
      <c r="Z24">
        <v>1</v>
      </c>
      <c r="AA24">
        <v>1540</v>
      </c>
      <c r="AB24">
        <v>616</v>
      </c>
      <c r="AD24">
        <v>72.099999999999994</v>
      </c>
      <c r="AE24">
        <v>4300</v>
      </c>
      <c r="AF24">
        <f t="shared" si="4"/>
        <v>3.52</v>
      </c>
      <c r="AG24">
        <f t="shared" si="5"/>
        <v>3.68</v>
      </c>
      <c r="AH24" s="4">
        <f t="shared" si="6"/>
        <v>33833.14</v>
      </c>
      <c r="AI24" s="5">
        <f t="shared" si="1"/>
        <v>226336.30800000002</v>
      </c>
      <c r="AJ24" s="4">
        <f t="shared" si="2"/>
        <v>250610</v>
      </c>
      <c r="AK24" s="6">
        <f t="shared" si="3"/>
        <v>0.10724612508921891</v>
      </c>
      <c r="AL24" s="12">
        <f t="shared" si="0"/>
        <v>24273.691999999981</v>
      </c>
    </row>
    <row r="25" spans="1:38">
      <c r="A25" s="1">
        <v>23</v>
      </c>
      <c r="B25" t="s">
        <v>27</v>
      </c>
      <c r="C25" t="s">
        <v>28</v>
      </c>
      <c r="D25">
        <v>1</v>
      </c>
      <c r="E25">
        <v>0.4</v>
      </c>
      <c r="F25" t="s">
        <v>30</v>
      </c>
      <c r="G25">
        <v>1</v>
      </c>
      <c r="H25">
        <v>5</v>
      </c>
      <c r="I25" t="s">
        <v>33</v>
      </c>
      <c r="J25" t="s">
        <v>56</v>
      </c>
      <c r="K25">
        <v>280250</v>
      </c>
      <c r="L25" t="s">
        <v>110</v>
      </c>
      <c r="M25" t="s">
        <v>143</v>
      </c>
      <c r="N25" t="s">
        <v>160</v>
      </c>
      <c r="O25">
        <v>585</v>
      </c>
      <c r="P25">
        <v>1.83</v>
      </c>
      <c r="Q25">
        <v>0.4</v>
      </c>
      <c r="R25">
        <v>1</v>
      </c>
      <c r="S25">
        <v>5</v>
      </c>
      <c r="T25" t="s">
        <v>30</v>
      </c>
      <c r="U25" t="s">
        <v>161</v>
      </c>
      <c r="V25" t="s">
        <v>165</v>
      </c>
      <c r="W25">
        <v>1</v>
      </c>
      <c r="X25" t="s">
        <v>161</v>
      </c>
      <c r="Y25">
        <v>1870</v>
      </c>
      <c r="Z25">
        <v>1</v>
      </c>
      <c r="AA25">
        <v>1870</v>
      </c>
      <c r="AB25">
        <v>748</v>
      </c>
      <c r="AD25">
        <v>72.099999999999994</v>
      </c>
      <c r="AE25">
        <v>4300</v>
      </c>
      <c r="AF25">
        <f t="shared" si="4"/>
        <v>3.52</v>
      </c>
      <c r="AG25">
        <f t="shared" si="5"/>
        <v>3.68</v>
      </c>
      <c r="AH25" s="4">
        <f t="shared" si="6"/>
        <v>33833.14</v>
      </c>
      <c r="AI25" s="5">
        <f t="shared" si="1"/>
        <v>259997.364</v>
      </c>
      <c r="AJ25" s="4">
        <f t="shared" si="2"/>
        <v>280250</v>
      </c>
      <c r="AK25" s="6">
        <f t="shared" si="3"/>
        <v>7.7895543587126512E-2</v>
      </c>
      <c r="AL25" s="12">
        <f t="shared" si="0"/>
        <v>20252.635999999999</v>
      </c>
    </row>
    <row r="26" spans="1:38">
      <c r="A26" s="1">
        <v>24</v>
      </c>
      <c r="B26" t="s">
        <v>27</v>
      </c>
      <c r="C26" t="s">
        <v>28</v>
      </c>
      <c r="D26">
        <v>1</v>
      </c>
      <c r="E26">
        <v>0.4</v>
      </c>
      <c r="F26" t="s">
        <v>30</v>
      </c>
      <c r="G26">
        <v>3</v>
      </c>
      <c r="H26">
        <v>6</v>
      </c>
      <c r="I26" t="s">
        <v>33</v>
      </c>
      <c r="J26" t="s">
        <v>57</v>
      </c>
      <c r="K26">
        <v>243450</v>
      </c>
      <c r="L26" t="s">
        <v>99</v>
      </c>
      <c r="M26" t="s">
        <v>144</v>
      </c>
      <c r="N26" t="s">
        <v>160</v>
      </c>
      <c r="O26">
        <v>585</v>
      </c>
      <c r="P26">
        <v>1.96</v>
      </c>
      <c r="Q26">
        <v>0.4</v>
      </c>
      <c r="R26">
        <v>3</v>
      </c>
      <c r="S26">
        <v>6</v>
      </c>
      <c r="T26" t="s">
        <v>30</v>
      </c>
      <c r="U26" t="s">
        <v>161</v>
      </c>
      <c r="V26" t="s">
        <v>165</v>
      </c>
      <c r="W26">
        <v>1</v>
      </c>
      <c r="X26" t="s">
        <v>161</v>
      </c>
      <c r="Y26">
        <v>1480</v>
      </c>
      <c r="Z26">
        <v>1</v>
      </c>
      <c r="AA26">
        <v>1480</v>
      </c>
      <c r="AB26">
        <v>592</v>
      </c>
      <c r="AD26">
        <v>72.099999999999994</v>
      </c>
      <c r="AE26">
        <v>4300</v>
      </c>
      <c r="AF26">
        <f t="shared" si="4"/>
        <v>3.52</v>
      </c>
      <c r="AG26">
        <f t="shared" si="5"/>
        <v>3.68</v>
      </c>
      <c r="AH26" s="4">
        <f t="shared" si="6"/>
        <v>33833.14</v>
      </c>
      <c r="AI26" s="5">
        <f t="shared" si="1"/>
        <v>220573.87599999999</v>
      </c>
      <c r="AJ26" s="4">
        <f t="shared" si="2"/>
        <v>243450</v>
      </c>
      <c r="AK26" s="6">
        <f t="shared" si="3"/>
        <v>0.10371184663772247</v>
      </c>
      <c r="AL26" s="12">
        <f t="shared" si="0"/>
        <v>22876.124000000011</v>
      </c>
    </row>
    <row r="27" spans="1:38">
      <c r="A27" s="1">
        <v>25</v>
      </c>
      <c r="B27" t="s">
        <v>27</v>
      </c>
      <c r="C27" t="s">
        <v>28</v>
      </c>
      <c r="D27">
        <v>1</v>
      </c>
      <c r="E27">
        <v>0.4</v>
      </c>
      <c r="F27" t="s">
        <v>30</v>
      </c>
      <c r="G27">
        <v>7</v>
      </c>
      <c r="H27">
        <v>5</v>
      </c>
      <c r="I27" t="s">
        <v>33</v>
      </c>
      <c r="J27" t="s">
        <v>58</v>
      </c>
      <c r="K27">
        <v>190360</v>
      </c>
      <c r="L27" t="s">
        <v>104</v>
      </c>
      <c r="M27" t="s">
        <v>141</v>
      </c>
      <c r="N27" t="s">
        <v>160</v>
      </c>
      <c r="O27">
        <v>585</v>
      </c>
      <c r="P27">
        <v>2.0299999999999998</v>
      </c>
      <c r="Q27">
        <v>0.4</v>
      </c>
      <c r="R27">
        <v>7</v>
      </c>
      <c r="S27">
        <v>5</v>
      </c>
      <c r="T27" t="s">
        <v>30</v>
      </c>
      <c r="U27" t="s">
        <v>161</v>
      </c>
      <c r="V27" t="s">
        <v>165</v>
      </c>
      <c r="W27">
        <v>1</v>
      </c>
      <c r="X27" t="s">
        <v>161</v>
      </c>
      <c r="Y27">
        <v>1180</v>
      </c>
      <c r="Z27">
        <v>1</v>
      </c>
      <c r="AA27">
        <v>1180</v>
      </c>
      <c r="AB27">
        <v>472</v>
      </c>
      <c r="AD27">
        <v>72.099999999999994</v>
      </c>
      <c r="AE27">
        <v>4300</v>
      </c>
      <c r="AF27">
        <f t="shared" si="4"/>
        <v>3.52</v>
      </c>
      <c r="AG27">
        <f t="shared" si="5"/>
        <v>3.68</v>
      </c>
      <c r="AH27" s="4">
        <f t="shared" si="6"/>
        <v>33833.14</v>
      </c>
      <c r="AI27" s="5">
        <f t="shared" si="1"/>
        <v>189794.03600000002</v>
      </c>
      <c r="AJ27" s="4">
        <f t="shared" si="2"/>
        <v>190360</v>
      </c>
      <c r="AK27" s="6">
        <f t="shared" si="3"/>
        <v>2.9819904351471721E-3</v>
      </c>
      <c r="AL27" s="12">
        <f t="shared" si="0"/>
        <v>565.96399999997811</v>
      </c>
    </row>
    <row r="28" spans="1:38">
      <c r="A28" s="1">
        <v>26</v>
      </c>
      <c r="B28" t="s">
        <v>27</v>
      </c>
      <c r="C28" t="s">
        <v>28</v>
      </c>
      <c r="D28">
        <v>1</v>
      </c>
      <c r="E28">
        <v>0.4</v>
      </c>
      <c r="F28" t="s">
        <v>30</v>
      </c>
      <c r="G28">
        <v>4</v>
      </c>
      <c r="H28">
        <v>8</v>
      </c>
      <c r="I28" t="s">
        <v>33</v>
      </c>
      <c r="J28" t="s">
        <v>59</v>
      </c>
      <c r="K28">
        <v>158640</v>
      </c>
      <c r="L28" t="s">
        <v>99</v>
      </c>
      <c r="M28" t="s">
        <v>127</v>
      </c>
      <c r="N28" t="s">
        <v>160</v>
      </c>
      <c r="O28">
        <v>585</v>
      </c>
      <c r="P28">
        <v>1.97</v>
      </c>
      <c r="Q28">
        <v>0.4</v>
      </c>
      <c r="R28">
        <v>4</v>
      </c>
      <c r="S28">
        <v>8</v>
      </c>
      <c r="T28" t="s">
        <v>30</v>
      </c>
      <c r="U28" t="s">
        <v>161</v>
      </c>
      <c r="V28" t="s">
        <v>165</v>
      </c>
      <c r="W28">
        <v>1</v>
      </c>
      <c r="X28" t="s">
        <v>161</v>
      </c>
      <c r="Y28">
        <v>930</v>
      </c>
      <c r="Z28">
        <v>1</v>
      </c>
      <c r="AA28">
        <v>930</v>
      </c>
      <c r="AB28">
        <v>372</v>
      </c>
      <c r="AD28">
        <v>72.099999999999994</v>
      </c>
      <c r="AE28">
        <v>4300</v>
      </c>
      <c r="AF28">
        <f t="shared" si="4"/>
        <v>3.52</v>
      </c>
      <c r="AG28">
        <f t="shared" si="5"/>
        <v>3.68</v>
      </c>
      <c r="AH28" s="4">
        <f t="shared" si="6"/>
        <v>33833.14</v>
      </c>
      <c r="AI28" s="5">
        <f t="shared" si="1"/>
        <v>162353.076</v>
      </c>
      <c r="AJ28" s="4">
        <f t="shared" si="2"/>
        <v>158640</v>
      </c>
      <c r="AK28" s="6">
        <f t="shared" si="3"/>
        <v>-2.287037665981765E-2</v>
      </c>
      <c r="AL28" s="12">
        <f t="shared" si="0"/>
        <v>-3713.0760000000009</v>
      </c>
    </row>
    <row r="29" spans="1:38">
      <c r="A29" s="1">
        <v>27</v>
      </c>
      <c r="B29" t="s">
        <v>27</v>
      </c>
      <c r="C29" t="s">
        <v>28</v>
      </c>
      <c r="D29">
        <v>1</v>
      </c>
      <c r="E29">
        <v>0.4</v>
      </c>
      <c r="F29" t="s">
        <v>30</v>
      </c>
      <c r="G29">
        <v>8.1</v>
      </c>
      <c r="H29">
        <v>7</v>
      </c>
      <c r="I29" t="s">
        <v>33</v>
      </c>
      <c r="J29" t="s">
        <v>60</v>
      </c>
      <c r="K29">
        <v>140420</v>
      </c>
      <c r="L29" t="s">
        <v>107</v>
      </c>
      <c r="M29" t="s">
        <v>145</v>
      </c>
      <c r="N29" t="s">
        <v>160</v>
      </c>
      <c r="O29">
        <v>585</v>
      </c>
      <c r="P29">
        <v>1.77</v>
      </c>
      <c r="Q29">
        <v>0.4</v>
      </c>
      <c r="R29">
        <v>8.1</v>
      </c>
      <c r="S29">
        <v>7</v>
      </c>
      <c r="T29" t="s">
        <v>30</v>
      </c>
      <c r="U29" t="s">
        <v>161</v>
      </c>
      <c r="V29" t="s">
        <v>165</v>
      </c>
      <c r="W29">
        <v>1</v>
      </c>
      <c r="X29" t="s">
        <v>161</v>
      </c>
      <c r="Y29">
        <v>890</v>
      </c>
      <c r="Z29">
        <v>1</v>
      </c>
      <c r="AA29">
        <v>890</v>
      </c>
      <c r="AB29">
        <v>356</v>
      </c>
      <c r="AD29">
        <v>72.099999999999994</v>
      </c>
      <c r="AE29">
        <v>4300</v>
      </c>
      <c r="AF29">
        <f t="shared" si="4"/>
        <v>3.52</v>
      </c>
      <c r="AG29">
        <f t="shared" si="5"/>
        <v>3.68</v>
      </c>
      <c r="AH29" s="4">
        <f t="shared" si="6"/>
        <v>33833.14</v>
      </c>
      <c r="AI29" s="5">
        <f t="shared" si="1"/>
        <v>155080.628</v>
      </c>
      <c r="AJ29" s="4">
        <f t="shared" si="2"/>
        <v>140420</v>
      </c>
      <c r="AK29" s="6">
        <f t="shared" si="3"/>
        <v>-9.4535521225771649E-2</v>
      </c>
      <c r="AL29" s="12">
        <f t="shared" si="0"/>
        <v>-14660.627999999997</v>
      </c>
    </row>
    <row r="30" spans="1:38">
      <c r="A30" s="1">
        <v>28</v>
      </c>
      <c r="B30" t="s">
        <v>27</v>
      </c>
      <c r="C30" t="s">
        <v>28</v>
      </c>
      <c r="D30">
        <v>1</v>
      </c>
      <c r="E30">
        <v>0.4</v>
      </c>
      <c r="F30" t="s">
        <v>31</v>
      </c>
      <c r="G30">
        <v>8.1999999999999993</v>
      </c>
      <c r="H30" t="s">
        <v>32</v>
      </c>
      <c r="I30" t="s">
        <v>33</v>
      </c>
      <c r="J30" t="s">
        <v>61</v>
      </c>
      <c r="K30">
        <v>111200</v>
      </c>
      <c r="L30" t="s">
        <v>108</v>
      </c>
      <c r="M30" t="s">
        <v>146</v>
      </c>
      <c r="N30" t="s">
        <v>160</v>
      </c>
      <c r="O30">
        <v>585</v>
      </c>
      <c r="P30">
        <v>1.89</v>
      </c>
      <c r="Q30">
        <v>0.4</v>
      </c>
      <c r="R30">
        <v>8.1999999999999993</v>
      </c>
      <c r="S30">
        <v>7.5</v>
      </c>
      <c r="T30" t="s">
        <v>30</v>
      </c>
      <c r="U30" t="s">
        <v>161</v>
      </c>
      <c r="V30" t="s">
        <v>165</v>
      </c>
      <c r="W30">
        <v>1</v>
      </c>
      <c r="X30" t="s">
        <v>161</v>
      </c>
      <c r="Y30">
        <v>720</v>
      </c>
      <c r="Z30">
        <v>1</v>
      </c>
      <c r="AA30">
        <v>720</v>
      </c>
      <c r="AB30">
        <v>288</v>
      </c>
      <c r="AD30">
        <v>72.099999999999994</v>
      </c>
      <c r="AE30">
        <v>4300</v>
      </c>
      <c r="AF30">
        <f t="shared" si="4"/>
        <v>3.52</v>
      </c>
      <c r="AG30">
        <f t="shared" si="5"/>
        <v>3.68</v>
      </c>
      <c r="AH30" s="4">
        <f t="shared" si="6"/>
        <v>33833.14</v>
      </c>
      <c r="AI30" s="5">
        <f t="shared" si="1"/>
        <v>138854.64400000003</v>
      </c>
      <c r="AJ30" s="4">
        <f t="shared" si="2"/>
        <v>111200</v>
      </c>
      <c r="AK30" s="6">
        <f t="shared" si="3"/>
        <v>-0.19916254295391103</v>
      </c>
      <c r="AL30" s="12">
        <f t="shared" si="0"/>
        <v>-27654.644000000029</v>
      </c>
    </row>
    <row r="31" spans="1:38">
      <c r="A31" s="1">
        <v>29</v>
      </c>
      <c r="B31" t="s">
        <v>27</v>
      </c>
      <c r="C31" t="s">
        <v>28</v>
      </c>
      <c r="D31">
        <v>1</v>
      </c>
      <c r="E31">
        <v>0.35199999999999998</v>
      </c>
      <c r="F31" t="s">
        <v>31</v>
      </c>
      <c r="G31">
        <v>9.1</v>
      </c>
      <c r="H31">
        <v>4</v>
      </c>
      <c r="I31" t="s">
        <v>33</v>
      </c>
      <c r="J31" t="s">
        <v>62</v>
      </c>
      <c r="K31">
        <v>127110</v>
      </c>
      <c r="L31" t="s">
        <v>99</v>
      </c>
      <c r="M31" t="s">
        <v>136</v>
      </c>
      <c r="N31" t="s">
        <v>160</v>
      </c>
      <c r="O31">
        <v>585</v>
      </c>
      <c r="P31">
        <v>1.72</v>
      </c>
      <c r="Q31">
        <v>0.35199999999999998</v>
      </c>
      <c r="R31">
        <v>9.1</v>
      </c>
      <c r="S31">
        <v>4</v>
      </c>
      <c r="T31" t="s">
        <v>30</v>
      </c>
      <c r="U31" t="s">
        <v>161</v>
      </c>
      <c r="V31" t="s">
        <v>162</v>
      </c>
      <c r="W31">
        <v>1</v>
      </c>
      <c r="X31" t="s">
        <v>161</v>
      </c>
      <c r="Y31">
        <v>630</v>
      </c>
      <c r="Z31">
        <v>1</v>
      </c>
      <c r="AA31">
        <v>630</v>
      </c>
      <c r="AB31">
        <v>221.76</v>
      </c>
      <c r="AD31">
        <v>72.099999999999994</v>
      </c>
      <c r="AE31">
        <v>4300</v>
      </c>
      <c r="AF31">
        <f t="shared" si="4"/>
        <v>3.52</v>
      </c>
      <c r="AG31">
        <f t="shared" si="5"/>
        <v>3.68</v>
      </c>
      <c r="AH31" s="4">
        <f t="shared" si="6"/>
        <v>33833.14</v>
      </c>
      <c r="AI31" s="5">
        <f t="shared" si="1"/>
        <v>118706.19727999999</v>
      </c>
      <c r="AJ31" s="4">
        <f t="shared" si="2"/>
        <v>127110</v>
      </c>
      <c r="AK31" s="6">
        <f t="shared" si="3"/>
        <v>7.0794978801127062E-2</v>
      </c>
      <c r="AL31" s="12">
        <f t="shared" si="0"/>
        <v>8403.802720000007</v>
      </c>
    </row>
    <row r="32" spans="1:38">
      <c r="A32" s="1">
        <v>30</v>
      </c>
      <c r="B32" t="s">
        <v>27</v>
      </c>
      <c r="C32" t="s">
        <v>28</v>
      </c>
      <c r="D32">
        <v>1</v>
      </c>
      <c r="E32">
        <v>0.33100000000000002</v>
      </c>
      <c r="F32" t="s">
        <v>31</v>
      </c>
      <c r="G32">
        <v>4</v>
      </c>
      <c r="H32">
        <v>7</v>
      </c>
      <c r="I32" t="s">
        <v>33</v>
      </c>
      <c r="J32" t="s">
        <v>63</v>
      </c>
      <c r="K32">
        <v>140450</v>
      </c>
      <c r="L32">
        <v>0</v>
      </c>
      <c r="M32" t="s">
        <v>146</v>
      </c>
      <c r="N32" t="s">
        <v>160</v>
      </c>
      <c r="O32">
        <v>585</v>
      </c>
      <c r="P32">
        <v>1.89</v>
      </c>
      <c r="Q32">
        <v>0.33100000000000002</v>
      </c>
      <c r="R32">
        <v>4</v>
      </c>
      <c r="S32">
        <v>7</v>
      </c>
      <c r="T32" t="s">
        <v>30</v>
      </c>
      <c r="U32" t="s">
        <v>161</v>
      </c>
      <c r="V32" t="s">
        <v>162</v>
      </c>
      <c r="W32">
        <v>1</v>
      </c>
      <c r="X32" t="s">
        <v>161</v>
      </c>
      <c r="Y32">
        <v>1040</v>
      </c>
      <c r="Z32">
        <v>1</v>
      </c>
      <c r="AA32">
        <v>1040</v>
      </c>
      <c r="AB32">
        <v>344.24</v>
      </c>
      <c r="AD32">
        <v>72.099999999999994</v>
      </c>
      <c r="AE32">
        <v>4300</v>
      </c>
      <c r="AF32">
        <f t="shared" si="4"/>
        <v>3.52</v>
      </c>
      <c r="AG32">
        <f t="shared" si="5"/>
        <v>3.68</v>
      </c>
      <c r="AH32" s="4">
        <f t="shared" si="6"/>
        <v>33833.14</v>
      </c>
      <c r="AI32" s="5">
        <f t="shared" si="1"/>
        <v>153776.69072000001</v>
      </c>
      <c r="AJ32" s="4">
        <f t="shared" si="2"/>
        <v>140450</v>
      </c>
      <c r="AK32" s="6">
        <f t="shared" si="3"/>
        <v>-8.6662618746722445E-2</v>
      </c>
      <c r="AL32" s="12">
        <f t="shared" si="0"/>
        <v>-13326.690720000013</v>
      </c>
    </row>
    <row r="33" spans="1:38">
      <c r="A33" s="1">
        <v>31</v>
      </c>
      <c r="B33" t="s">
        <v>27</v>
      </c>
      <c r="C33" t="s">
        <v>28</v>
      </c>
      <c r="D33">
        <v>1</v>
      </c>
      <c r="E33">
        <v>0.31</v>
      </c>
      <c r="F33" t="s">
        <v>31</v>
      </c>
      <c r="G33">
        <v>2</v>
      </c>
      <c r="H33">
        <v>7</v>
      </c>
      <c r="I33" t="s">
        <v>33</v>
      </c>
      <c r="J33" t="s">
        <v>64</v>
      </c>
      <c r="K33">
        <v>155620</v>
      </c>
      <c r="L33" t="s">
        <v>99</v>
      </c>
      <c r="M33" t="s">
        <v>137</v>
      </c>
      <c r="N33" t="s">
        <v>160</v>
      </c>
      <c r="O33">
        <v>585</v>
      </c>
      <c r="P33">
        <v>1.99</v>
      </c>
      <c r="Q33">
        <v>0.31</v>
      </c>
      <c r="R33">
        <v>2</v>
      </c>
      <c r="S33">
        <v>7</v>
      </c>
      <c r="T33" t="s">
        <v>30</v>
      </c>
      <c r="U33" t="s">
        <v>161</v>
      </c>
      <c r="V33" t="s">
        <v>162</v>
      </c>
      <c r="W33">
        <v>1</v>
      </c>
      <c r="X33" t="s">
        <v>161</v>
      </c>
      <c r="Y33">
        <v>1140</v>
      </c>
      <c r="Z33">
        <v>1</v>
      </c>
      <c r="AA33">
        <v>1140</v>
      </c>
      <c r="AB33">
        <v>353.4</v>
      </c>
      <c r="AD33">
        <v>72.099999999999994</v>
      </c>
      <c r="AE33">
        <v>4300</v>
      </c>
      <c r="AF33">
        <f t="shared" si="4"/>
        <v>3.52</v>
      </c>
      <c r="AG33">
        <f t="shared" si="5"/>
        <v>3.68</v>
      </c>
      <c r="AH33" s="4">
        <f t="shared" si="6"/>
        <v>33833.14</v>
      </c>
      <c r="AI33" s="5">
        <f t="shared" si="1"/>
        <v>157720.69519999999</v>
      </c>
      <c r="AJ33" s="4">
        <f t="shared" si="2"/>
        <v>155620</v>
      </c>
      <c r="AK33" s="6">
        <f t="shared" si="3"/>
        <v>-1.3319084076672188E-2</v>
      </c>
      <c r="AL33" s="12">
        <f t="shared" si="0"/>
        <v>-2100.6951999999874</v>
      </c>
    </row>
    <row r="34" spans="1:38">
      <c r="A34" s="1">
        <v>32</v>
      </c>
      <c r="B34" t="s">
        <v>27</v>
      </c>
      <c r="C34" t="s">
        <v>28</v>
      </c>
      <c r="D34">
        <v>1</v>
      </c>
      <c r="E34">
        <v>0.31</v>
      </c>
      <c r="F34" t="s">
        <v>31</v>
      </c>
      <c r="G34">
        <v>9.1999999999999993</v>
      </c>
      <c r="H34">
        <v>7</v>
      </c>
      <c r="I34" t="s">
        <v>33</v>
      </c>
      <c r="J34" t="s">
        <v>65</v>
      </c>
      <c r="K34">
        <v>88440</v>
      </c>
      <c r="L34">
        <v>0</v>
      </c>
      <c r="M34" t="s">
        <v>147</v>
      </c>
      <c r="N34" t="s">
        <v>160</v>
      </c>
      <c r="O34">
        <v>585</v>
      </c>
      <c r="P34">
        <v>1.76</v>
      </c>
      <c r="Q34">
        <v>0.31</v>
      </c>
      <c r="R34">
        <v>9.1999999999999993</v>
      </c>
      <c r="S34">
        <v>7</v>
      </c>
      <c r="T34" t="s">
        <v>30</v>
      </c>
      <c r="U34" t="s">
        <v>161</v>
      </c>
      <c r="V34" t="s">
        <v>162</v>
      </c>
      <c r="W34">
        <v>1</v>
      </c>
      <c r="X34" t="s">
        <v>161</v>
      </c>
      <c r="Y34">
        <v>385</v>
      </c>
      <c r="Z34">
        <v>1</v>
      </c>
      <c r="AA34">
        <v>385</v>
      </c>
      <c r="AB34">
        <v>119.35</v>
      </c>
      <c r="AD34">
        <v>72.099999999999994</v>
      </c>
      <c r="AE34">
        <v>4300</v>
      </c>
      <c r="AF34">
        <f t="shared" si="4"/>
        <v>3.52</v>
      </c>
      <c r="AG34">
        <f t="shared" si="5"/>
        <v>3.68</v>
      </c>
      <c r="AH34" s="4">
        <f t="shared" si="6"/>
        <v>33833.14</v>
      </c>
      <c r="AI34" s="5">
        <f t="shared" si="1"/>
        <v>92139.396799999988</v>
      </c>
      <c r="AJ34" s="4">
        <f t="shared" si="2"/>
        <v>88440</v>
      </c>
      <c r="AK34" s="6">
        <f t="shared" si="3"/>
        <v>-4.0150000200565542E-2</v>
      </c>
      <c r="AL34" s="12">
        <f t="shared" si="0"/>
        <v>-3699.3967999999877</v>
      </c>
    </row>
    <row r="35" spans="1:38">
      <c r="A35" s="1">
        <v>33</v>
      </c>
      <c r="B35" t="s">
        <v>27</v>
      </c>
      <c r="C35" t="s">
        <v>28</v>
      </c>
      <c r="D35">
        <v>1</v>
      </c>
      <c r="E35">
        <v>0.3</v>
      </c>
      <c r="F35" t="s">
        <v>30</v>
      </c>
      <c r="G35">
        <v>4</v>
      </c>
      <c r="H35">
        <v>9</v>
      </c>
      <c r="I35" t="s">
        <v>33</v>
      </c>
      <c r="J35" t="s">
        <v>66</v>
      </c>
      <c r="K35">
        <v>96660</v>
      </c>
      <c r="L35" t="s">
        <v>111</v>
      </c>
      <c r="M35" t="s">
        <v>148</v>
      </c>
      <c r="N35" t="s">
        <v>160</v>
      </c>
      <c r="O35">
        <v>585</v>
      </c>
      <c r="P35">
        <v>1.69</v>
      </c>
      <c r="Q35">
        <v>0.3</v>
      </c>
      <c r="R35">
        <v>4</v>
      </c>
      <c r="S35">
        <v>9</v>
      </c>
      <c r="T35" t="s">
        <v>30</v>
      </c>
      <c r="U35" t="s">
        <v>161</v>
      </c>
      <c r="V35" t="s">
        <v>162</v>
      </c>
      <c r="W35">
        <v>1</v>
      </c>
      <c r="X35" t="s">
        <v>161</v>
      </c>
      <c r="Y35">
        <v>690</v>
      </c>
      <c r="Z35">
        <v>1</v>
      </c>
      <c r="AA35">
        <v>690</v>
      </c>
      <c r="AB35">
        <v>207</v>
      </c>
      <c r="AD35">
        <v>72.099999999999994</v>
      </c>
      <c r="AE35">
        <v>4300</v>
      </c>
      <c r="AF35">
        <f t="shared" si="4"/>
        <v>3.52</v>
      </c>
      <c r="AG35">
        <f t="shared" si="5"/>
        <v>3.68</v>
      </c>
      <c r="AH35" s="4">
        <f t="shared" si="6"/>
        <v>33833.14</v>
      </c>
      <c r="AI35" s="5">
        <f t="shared" si="1"/>
        <v>114335.876</v>
      </c>
      <c r="AJ35" s="4">
        <f t="shared" si="2"/>
        <v>96660</v>
      </c>
      <c r="AK35" s="6">
        <f t="shared" si="3"/>
        <v>-0.15459606047011878</v>
      </c>
      <c r="AL35" s="12">
        <f t="shared" si="0"/>
        <v>-17675.876000000004</v>
      </c>
    </row>
    <row r="36" spans="1:38">
      <c r="A36" s="1">
        <v>34</v>
      </c>
      <c r="B36" t="s">
        <v>27</v>
      </c>
      <c r="C36" t="s">
        <v>28</v>
      </c>
      <c r="D36">
        <v>1</v>
      </c>
      <c r="E36">
        <v>0.3</v>
      </c>
      <c r="F36" t="s">
        <v>30</v>
      </c>
      <c r="G36">
        <v>3</v>
      </c>
      <c r="H36">
        <v>8</v>
      </c>
      <c r="I36" t="s">
        <v>33</v>
      </c>
      <c r="J36" t="s">
        <v>67</v>
      </c>
      <c r="K36">
        <v>116610</v>
      </c>
      <c r="L36" t="s">
        <v>112</v>
      </c>
      <c r="M36" t="s">
        <v>149</v>
      </c>
      <c r="N36" t="s">
        <v>160</v>
      </c>
      <c r="O36">
        <v>585</v>
      </c>
      <c r="P36">
        <v>1.91</v>
      </c>
      <c r="Q36">
        <v>0.3</v>
      </c>
      <c r="R36">
        <v>3</v>
      </c>
      <c r="S36">
        <v>8</v>
      </c>
      <c r="T36" t="s">
        <v>30</v>
      </c>
      <c r="U36" t="s">
        <v>161</v>
      </c>
      <c r="V36" t="s">
        <v>162</v>
      </c>
      <c r="W36">
        <v>1</v>
      </c>
      <c r="X36" t="s">
        <v>161</v>
      </c>
      <c r="Y36">
        <v>860</v>
      </c>
      <c r="Z36">
        <v>1</v>
      </c>
      <c r="AA36">
        <v>860</v>
      </c>
      <c r="AB36">
        <v>258</v>
      </c>
      <c r="AD36">
        <v>72.099999999999994</v>
      </c>
      <c r="AE36">
        <v>4300</v>
      </c>
      <c r="AF36">
        <f t="shared" si="4"/>
        <v>3.52</v>
      </c>
      <c r="AG36">
        <f t="shared" si="5"/>
        <v>3.68</v>
      </c>
      <c r="AH36" s="4">
        <f t="shared" si="6"/>
        <v>33833.14</v>
      </c>
      <c r="AI36" s="5">
        <f t="shared" si="1"/>
        <v>131197.52399999998</v>
      </c>
      <c r="AJ36" s="4">
        <f t="shared" si="2"/>
        <v>116610</v>
      </c>
      <c r="AK36" s="6">
        <f t="shared" si="3"/>
        <v>-0.11118749466643882</v>
      </c>
      <c r="AL36" s="12">
        <f t="shared" si="0"/>
        <v>-14587.523999999976</v>
      </c>
    </row>
    <row r="37" spans="1:38">
      <c r="A37" s="1">
        <v>35</v>
      </c>
      <c r="B37" t="s">
        <v>27</v>
      </c>
      <c r="C37" t="s">
        <v>28</v>
      </c>
      <c r="D37">
        <v>1</v>
      </c>
      <c r="E37">
        <v>0.3</v>
      </c>
      <c r="F37" t="s">
        <v>30</v>
      </c>
      <c r="G37">
        <v>2</v>
      </c>
      <c r="H37" t="s">
        <v>32</v>
      </c>
      <c r="I37" t="s">
        <v>33</v>
      </c>
      <c r="J37" t="s">
        <v>68</v>
      </c>
      <c r="K37">
        <v>132660</v>
      </c>
      <c r="L37" t="s">
        <v>113</v>
      </c>
      <c r="M37" t="s">
        <v>133</v>
      </c>
      <c r="N37" t="s">
        <v>160</v>
      </c>
      <c r="O37">
        <v>585</v>
      </c>
      <c r="P37">
        <v>1.85</v>
      </c>
      <c r="Q37">
        <v>0.3</v>
      </c>
      <c r="R37">
        <v>2</v>
      </c>
      <c r="S37">
        <v>7.5</v>
      </c>
      <c r="T37" t="s">
        <v>30</v>
      </c>
      <c r="U37" t="s">
        <v>161</v>
      </c>
      <c r="V37" t="s">
        <v>162</v>
      </c>
      <c r="W37">
        <v>1</v>
      </c>
      <c r="X37" t="s">
        <v>161</v>
      </c>
      <c r="Y37">
        <v>1000</v>
      </c>
      <c r="Z37">
        <v>1</v>
      </c>
      <c r="AA37">
        <v>1000</v>
      </c>
      <c r="AB37">
        <v>300</v>
      </c>
      <c r="AD37">
        <v>72.099999999999994</v>
      </c>
      <c r="AE37">
        <v>4300</v>
      </c>
      <c r="AF37">
        <f t="shared" si="4"/>
        <v>3.52</v>
      </c>
      <c r="AG37">
        <f t="shared" si="5"/>
        <v>3.68</v>
      </c>
      <c r="AH37" s="4">
        <f t="shared" si="6"/>
        <v>33833.14</v>
      </c>
      <c r="AI37" s="5">
        <f t="shared" si="1"/>
        <v>141433.14000000001</v>
      </c>
      <c r="AJ37" s="4">
        <f t="shared" si="2"/>
        <v>132660</v>
      </c>
      <c r="AK37" s="6">
        <f t="shared" si="3"/>
        <v>-6.2030299263666301E-2</v>
      </c>
      <c r="AL37" s="12">
        <f t="shared" si="0"/>
        <v>-8773.140000000014</v>
      </c>
    </row>
    <row r="38" spans="1:38">
      <c r="A38" s="1">
        <v>36</v>
      </c>
      <c r="B38" t="s">
        <v>27</v>
      </c>
      <c r="C38" t="s">
        <v>28</v>
      </c>
      <c r="D38">
        <v>1</v>
      </c>
      <c r="E38">
        <v>0.3</v>
      </c>
      <c r="F38" t="s">
        <v>30</v>
      </c>
      <c r="G38">
        <v>5</v>
      </c>
      <c r="H38">
        <v>5</v>
      </c>
      <c r="I38" t="s">
        <v>33</v>
      </c>
      <c r="J38" t="s">
        <v>69</v>
      </c>
      <c r="K38">
        <v>148720</v>
      </c>
      <c r="L38" t="s">
        <v>114</v>
      </c>
      <c r="M38" t="s">
        <v>150</v>
      </c>
      <c r="N38" t="s">
        <v>160</v>
      </c>
      <c r="O38">
        <v>585</v>
      </c>
      <c r="P38">
        <v>1.79</v>
      </c>
      <c r="Q38">
        <v>0.3</v>
      </c>
      <c r="R38">
        <v>5</v>
      </c>
      <c r="S38">
        <v>5</v>
      </c>
      <c r="T38" t="s">
        <v>30</v>
      </c>
      <c r="U38" t="s">
        <v>161</v>
      </c>
      <c r="V38" t="s">
        <v>162</v>
      </c>
      <c r="W38">
        <v>1</v>
      </c>
      <c r="X38" t="s">
        <v>161</v>
      </c>
      <c r="Y38">
        <v>1270</v>
      </c>
      <c r="Z38">
        <v>1</v>
      </c>
      <c r="AA38">
        <v>1270</v>
      </c>
      <c r="AB38">
        <v>381</v>
      </c>
      <c r="AD38">
        <v>72.099999999999994</v>
      </c>
      <c r="AE38">
        <v>4300</v>
      </c>
      <c r="AF38">
        <f t="shared" si="4"/>
        <v>3.52</v>
      </c>
      <c r="AG38">
        <f t="shared" si="5"/>
        <v>3.68</v>
      </c>
      <c r="AH38" s="4">
        <f t="shared" si="6"/>
        <v>33833.14</v>
      </c>
      <c r="AI38" s="5">
        <f t="shared" si="1"/>
        <v>162016.54800000001</v>
      </c>
      <c r="AJ38" s="4">
        <f t="shared" si="2"/>
        <v>148720</v>
      </c>
      <c r="AK38" s="6">
        <f t="shared" si="3"/>
        <v>-8.2069073586236441E-2</v>
      </c>
      <c r="AL38" s="12">
        <f t="shared" si="0"/>
        <v>-13296.54800000001</v>
      </c>
    </row>
    <row r="39" spans="1:38">
      <c r="A39" s="1">
        <v>37</v>
      </c>
      <c r="B39" t="s">
        <v>27</v>
      </c>
      <c r="C39" t="s">
        <v>28</v>
      </c>
      <c r="D39">
        <v>1</v>
      </c>
      <c r="E39">
        <v>0.3</v>
      </c>
      <c r="F39" t="s">
        <v>30</v>
      </c>
      <c r="G39">
        <v>7</v>
      </c>
      <c r="H39">
        <v>3</v>
      </c>
      <c r="I39" t="s">
        <v>33</v>
      </c>
      <c r="J39" t="s">
        <v>70</v>
      </c>
      <c r="K39">
        <v>133500</v>
      </c>
      <c r="L39" t="s">
        <v>100</v>
      </c>
      <c r="M39" t="s">
        <v>149</v>
      </c>
      <c r="N39" t="s">
        <v>160</v>
      </c>
      <c r="O39">
        <v>585</v>
      </c>
      <c r="P39">
        <v>1.91</v>
      </c>
      <c r="Q39">
        <v>0.3</v>
      </c>
      <c r="R39">
        <v>7</v>
      </c>
      <c r="S39">
        <v>3</v>
      </c>
      <c r="T39" t="s">
        <v>30</v>
      </c>
      <c r="U39" t="s">
        <v>161</v>
      </c>
      <c r="V39" t="s">
        <v>162</v>
      </c>
      <c r="W39">
        <v>1</v>
      </c>
      <c r="X39" t="s">
        <v>161</v>
      </c>
      <c r="Y39">
        <v>1100</v>
      </c>
      <c r="Z39">
        <v>1</v>
      </c>
      <c r="AA39">
        <v>1100</v>
      </c>
      <c r="AB39">
        <v>330</v>
      </c>
      <c r="AD39">
        <v>72.099999999999994</v>
      </c>
      <c r="AE39">
        <v>4300</v>
      </c>
      <c r="AF39">
        <f t="shared" si="4"/>
        <v>3.52</v>
      </c>
      <c r="AG39">
        <f t="shared" si="5"/>
        <v>3.68</v>
      </c>
      <c r="AH39" s="4">
        <f t="shared" si="6"/>
        <v>33833.14</v>
      </c>
      <c r="AI39" s="5">
        <f t="shared" si="1"/>
        <v>150301.13999999998</v>
      </c>
      <c r="AJ39" s="4">
        <f t="shared" si="2"/>
        <v>133500</v>
      </c>
      <c r="AK39" s="6">
        <f t="shared" si="3"/>
        <v>-0.11178318407964162</v>
      </c>
      <c r="AL39" s="12">
        <f t="shared" si="0"/>
        <v>-16801.139999999985</v>
      </c>
    </row>
    <row r="40" spans="1:38">
      <c r="A40" s="1">
        <v>38</v>
      </c>
      <c r="B40" t="s">
        <v>27</v>
      </c>
      <c r="C40" t="s">
        <v>28</v>
      </c>
      <c r="D40">
        <v>1</v>
      </c>
      <c r="E40">
        <v>0.3</v>
      </c>
      <c r="F40" t="s">
        <v>30</v>
      </c>
      <c r="G40">
        <v>2</v>
      </c>
      <c r="H40">
        <v>7</v>
      </c>
      <c r="I40" t="s">
        <v>33</v>
      </c>
      <c r="J40" t="s">
        <v>71</v>
      </c>
      <c r="K40">
        <v>148580</v>
      </c>
      <c r="L40" t="s">
        <v>108</v>
      </c>
      <c r="M40" t="s">
        <v>140</v>
      </c>
      <c r="N40" t="s">
        <v>160</v>
      </c>
      <c r="O40">
        <v>585</v>
      </c>
      <c r="P40">
        <v>1.78</v>
      </c>
      <c r="Q40">
        <v>0.3</v>
      </c>
      <c r="R40">
        <v>2</v>
      </c>
      <c r="S40">
        <v>7</v>
      </c>
      <c r="T40" t="s">
        <v>30</v>
      </c>
      <c r="U40" t="s">
        <v>161</v>
      </c>
      <c r="V40" t="s">
        <v>162</v>
      </c>
      <c r="W40">
        <v>1</v>
      </c>
      <c r="X40" t="s">
        <v>161</v>
      </c>
      <c r="Y40">
        <v>1140</v>
      </c>
      <c r="Z40">
        <v>1</v>
      </c>
      <c r="AA40">
        <v>1140</v>
      </c>
      <c r="AB40">
        <v>342</v>
      </c>
      <c r="AD40">
        <v>72.099999999999994</v>
      </c>
      <c r="AE40">
        <v>4300</v>
      </c>
      <c r="AF40">
        <f t="shared" si="4"/>
        <v>3.52</v>
      </c>
      <c r="AG40">
        <f t="shared" si="5"/>
        <v>3.68</v>
      </c>
      <c r="AH40" s="4">
        <f t="shared" si="6"/>
        <v>33833.14</v>
      </c>
      <c r="AI40" s="5">
        <f t="shared" si="1"/>
        <v>151517.39600000001</v>
      </c>
      <c r="AJ40" s="4">
        <f t="shared" si="2"/>
        <v>148580</v>
      </c>
      <c r="AK40" s="6">
        <f t="shared" si="3"/>
        <v>-1.938652641575234E-2</v>
      </c>
      <c r="AL40" s="12">
        <f t="shared" si="0"/>
        <v>-2937.3960000000079</v>
      </c>
    </row>
    <row r="41" spans="1:38">
      <c r="A41" s="1">
        <v>39</v>
      </c>
      <c r="B41" t="s">
        <v>27</v>
      </c>
      <c r="C41" t="s">
        <v>28</v>
      </c>
      <c r="D41">
        <v>1</v>
      </c>
      <c r="E41">
        <v>0.3</v>
      </c>
      <c r="F41" t="s">
        <v>31</v>
      </c>
      <c r="G41">
        <v>3</v>
      </c>
      <c r="H41">
        <v>7</v>
      </c>
      <c r="I41" t="s">
        <v>33</v>
      </c>
      <c r="J41" t="s">
        <v>72</v>
      </c>
      <c r="K41">
        <v>143370</v>
      </c>
      <c r="L41" t="s">
        <v>108</v>
      </c>
      <c r="M41" t="s">
        <v>138</v>
      </c>
      <c r="N41" t="s">
        <v>160</v>
      </c>
      <c r="O41">
        <v>585</v>
      </c>
      <c r="P41">
        <v>1.81</v>
      </c>
      <c r="Q41">
        <v>0.3</v>
      </c>
      <c r="R41">
        <v>3</v>
      </c>
      <c r="S41">
        <v>7</v>
      </c>
      <c r="T41" t="s">
        <v>30</v>
      </c>
      <c r="U41" t="s">
        <v>161</v>
      </c>
      <c r="V41" t="s">
        <v>162</v>
      </c>
      <c r="W41">
        <v>1</v>
      </c>
      <c r="X41" t="s">
        <v>161</v>
      </c>
      <c r="Y41">
        <v>1090</v>
      </c>
      <c r="Z41">
        <v>1</v>
      </c>
      <c r="AA41">
        <v>1090</v>
      </c>
      <c r="AB41">
        <v>327</v>
      </c>
      <c r="AD41">
        <v>72.099999999999994</v>
      </c>
      <c r="AE41">
        <v>4300</v>
      </c>
      <c r="AF41">
        <f t="shared" si="4"/>
        <v>3.52</v>
      </c>
      <c r="AG41">
        <f t="shared" si="5"/>
        <v>3.68</v>
      </c>
      <c r="AH41" s="4">
        <f t="shared" si="6"/>
        <v>33833.14</v>
      </c>
      <c r="AI41" s="5">
        <f t="shared" si="1"/>
        <v>147991.55599999998</v>
      </c>
      <c r="AJ41" s="4">
        <f t="shared" si="2"/>
        <v>143370</v>
      </c>
      <c r="AK41" s="6">
        <f t="shared" si="3"/>
        <v>-3.1228511442909505E-2</v>
      </c>
      <c r="AL41" s="12">
        <f t="shared" si="0"/>
        <v>-4621.5559999999823</v>
      </c>
    </row>
    <row r="42" spans="1:38" s="10" customFormat="1">
      <c r="A42" s="9">
        <v>40</v>
      </c>
      <c r="B42" s="10" t="s">
        <v>27</v>
      </c>
      <c r="C42" s="10" t="s">
        <v>28</v>
      </c>
      <c r="D42" s="10">
        <v>1</v>
      </c>
      <c r="E42" s="10">
        <v>0.26800000000000002</v>
      </c>
      <c r="F42" s="10" t="s">
        <v>30</v>
      </c>
      <c r="G42" s="10">
        <v>3</v>
      </c>
      <c r="H42" s="10">
        <v>6</v>
      </c>
      <c r="I42" s="10" t="s">
        <v>33</v>
      </c>
      <c r="J42" s="10" t="s">
        <v>73</v>
      </c>
      <c r="K42" s="10">
        <v>85640</v>
      </c>
      <c r="L42" s="10" t="s">
        <v>115</v>
      </c>
      <c r="M42" s="10" t="s">
        <v>151</v>
      </c>
      <c r="N42" s="10" t="s">
        <v>160</v>
      </c>
      <c r="O42" s="10">
        <v>585</v>
      </c>
      <c r="P42" s="10">
        <v>1.74</v>
      </c>
      <c r="Q42" s="10">
        <v>0.26800000000000002</v>
      </c>
      <c r="R42" s="10">
        <v>3</v>
      </c>
      <c r="S42" s="10">
        <v>6</v>
      </c>
      <c r="T42" s="10" t="s">
        <v>30</v>
      </c>
      <c r="U42" s="10" t="s">
        <v>161</v>
      </c>
      <c r="V42" s="10" t="s">
        <v>166</v>
      </c>
      <c r="W42" s="10">
        <v>1</v>
      </c>
      <c r="X42" s="10" t="s">
        <v>161</v>
      </c>
      <c r="Y42" s="10">
        <v>610</v>
      </c>
      <c r="Z42" s="10">
        <v>1</v>
      </c>
      <c r="AA42" s="10">
        <v>610</v>
      </c>
      <c r="AB42" s="10">
        <v>163.47999999999999</v>
      </c>
      <c r="AD42" s="10">
        <v>72.099999999999994</v>
      </c>
      <c r="AE42" s="10">
        <v>4300</v>
      </c>
      <c r="AF42" s="10">
        <v>-0.39</v>
      </c>
      <c r="AG42" s="10">
        <v>5.07</v>
      </c>
      <c r="AH42" s="11">
        <v>28249.759999999998</v>
      </c>
      <c r="AI42" s="12">
        <f t="shared" si="1"/>
        <v>85091.403559999992</v>
      </c>
      <c r="AJ42" s="11">
        <f t="shared" si="2"/>
        <v>85640</v>
      </c>
      <c r="AK42" s="13">
        <f t="shared" si="3"/>
        <v>6.4471429198271471E-3</v>
      </c>
      <c r="AL42" s="12">
        <f>AJ42-AI42</f>
        <v>548.59644000000844</v>
      </c>
    </row>
    <row r="43" spans="1:38" s="10" customFormat="1">
      <c r="A43" s="9">
        <v>41</v>
      </c>
      <c r="B43" s="10" t="s">
        <v>27</v>
      </c>
      <c r="C43" s="10" t="s">
        <v>28</v>
      </c>
      <c r="D43" s="10">
        <v>1</v>
      </c>
      <c r="E43" s="10">
        <v>0.255</v>
      </c>
      <c r="F43" s="10" t="s">
        <v>31</v>
      </c>
      <c r="G43" s="10">
        <v>3</v>
      </c>
      <c r="H43" s="10">
        <v>6</v>
      </c>
      <c r="I43" s="10" t="s">
        <v>33</v>
      </c>
      <c r="J43" s="10" t="s">
        <v>74</v>
      </c>
      <c r="K43" s="10">
        <v>82970</v>
      </c>
      <c r="L43" s="10" t="s">
        <v>116</v>
      </c>
      <c r="M43" s="10" t="s">
        <v>145</v>
      </c>
      <c r="N43" s="10" t="s">
        <v>160</v>
      </c>
      <c r="O43" s="10">
        <v>585</v>
      </c>
      <c r="P43" s="10">
        <v>1.77</v>
      </c>
      <c r="Q43" s="10">
        <v>0.255</v>
      </c>
      <c r="R43" s="10">
        <v>3</v>
      </c>
      <c r="S43" s="10">
        <v>6</v>
      </c>
      <c r="T43" s="10" t="s">
        <v>30</v>
      </c>
      <c r="U43" s="10" t="s">
        <v>161</v>
      </c>
      <c r="V43" s="10" t="s">
        <v>166</v>
      </c>
      <c r="W43" s="10">
        <v>1</v>
      </c>
      <c r="X43" s="10" t="s">
        <v>161</v>
      </c>
      <c r="Y43" s="10">
        <v>610</v>
      </c>
      <c r="Z43" s="10">
        <v>1</v>
      </c>
      <c r="AA43" s="10">
        <v>610</v>
      </c>
      <c r="AB43" s="10">
        <v>155.55000000000001</v>
      </c>
      <c r="AD43" s="10">
        <v>72.099999999999994</v>
      </c>
      <c r="AE43" s="10">
        <v>4300</v>
      </c>
      <c r="AF43" s="10">
        <f t="shared" si="4"/>
        <v>-0.39</v>
      </c>
      <c r="AG43" s="10">
        <f t="shared" si="5"/>
        <v>5.07</v>
      </c>
      <c r="AH43" s="11">
        <f t="shared" si="6"/>
        <v>28249.759999999998</v>
      </c>
      <c r="AI43" s="12">
        <f t="shared" si="1"/>
        <v>82142.305850000004</v>
      </c>
      <c r="AJ43" s="11">
        <f t="shared" si="2"/>
        <v>82970</v>
      </c>
      <c r="AK43" s="13">
        <f t="shared" si="3"/>
        <v>1.0076344234984679E-2</v>
      </c>
      <c r="AL43" s="12">
        <f t="shared" ref="AL43:AL63" si="7">AJ43-AI43</f>
        <v>827.69414999999572</v>
      </c>
    </row>
    <row r="44" spans="1:38" s="10" customFormat="1">
      <c r="A44" s="9">
        <v>42</v>
      </c>
      <c r="B44" s="10" t="s">
        <v>27</v>
      </c>
      <c r="C44" s="10" t="s">
        <v>28</v>
      </c>
      <c r="D44" s="10">
        <v>1</v>
      </c>
      <c r="E44" s="10">
        <v>0.254</v>
      </c>
      <c r="F44" s="10" t="s">
        <v>30</v>
      </c>
      <c r="G44" s="10">
        <v>3</v>
      </c>
      <c r="H44" s="10">
        <v>6</v>
      </c>
      <c r="I44" s="10" t="s">
        <v>33</v>
      </c>
      <c r="J44" s="10" t="s">
        <v>75</v>
      </c>
      <c r="K44" s="10">
        <v>82860</v>
      </c>
      <c r="L44" s="10" t="s">
        <v>117</v>
      </c>
      <c r="M44" s="10" t="s">
        <v>140</v>
      </c>
      <c r="N44" s="10" t="s">
        <v>160</v>
      </c>
      <c r="O44" s="10">
        <v>585</v>
      </c>
      <c r="P44" s="10">
        <v>1.78</v>
      </c>
      <c r="Q44" s="10">
        <v>0.254</v>
      </c>
      <c r="R44" s="10">
        <v>3</v>
      </c>
      <c r="S44" s="10">
        <v>6</v>
      </c>
      <c r="T44" s="10" t="s">
        <v>30</v>
      </c>
      <c r="U44" s="10" t="s">
        <v>161</v>
      </c>
      <c r="V44" s="10" t="s">
        <v>166</v>
      </c>
      <c r="W44" s="10">
        <v>1</v>
      </c>
      <c r="X44" s="10" t="s">
        <v>161</v>
      </c>
      <c r="Y44" s="10">
        <v>610</v>
      </c>
      <c r="Z44" s="10">
        <v>1</v>
      </c>
      <c r="AA44" s="10">
        <v>610</v>
      </c>
      <c r="AB44" s="10">
        <v>154.94</v>
      </c>
      <c r="AD44" s="10">
        <v>72.099999999999994</v>
      </c>
      <c r="AE44" s="10">
        <v>4300</v>
      </c>
      <c r="AF44" s="10">
        <f t="shared" si="4"/>
        <v>-0.39</v>
      </c>
      <c r="AG44" s="10">
        <f t="shared" si="5"/>
        <v>5.07</v>
      </c>
      <c r="AH44" s="11">
        <f t="shared" si="6"/>
        <v>28249.759999999998</v>
      </c>
      <c r="AI44" s="12">
        <f t="shared" si="1"/>
        <v>81902.552179999999</v>
      </c>
      <c r="AJ44" s="11">
        <f t="shared" si="2"/>
        <v>82860</v>
      </c>
      <c r="AK44" s="13">
        <f t="shared" si="3"/>
        <v>1.1690085284470573E-2</v>
      </c>
      <c r="AL44" s="12">
        <f t="shared" si="7"/>
        <v>957.44782000000123</v>
      </c>
    </row>
    <row r="45" spans="1:38" s="10" customFormat="1">
      <c r="A45" s="9">
        <v>43</v>
      </c>
      <c r="B45" s="10" t="s">
        <v>27</v>
      </c>
      <c r="C45" s="10" t="s">
        <v>28</v>
      </c>
      <c r="D45" s="10">
        <v>1</v>
      </c>
      <c r="E45" s="10">
        <v>0.254</v>
      </c>
      <c r="F45" s="10" t="s">
        <v>30</v>
      </c>
      <c r="G45" s="10">
        <v>3</v>
      </c>
      <c r="H45" s="10">
        <v>6</v>
      </c>
      <c r="I45" s="10" t="s">
        <v>33</v>
      </c>
      <c r="J45" s="10" t="s">
        <v>76</v>
      </c>
      <c r="K45" s="10">
        <v>80920</v>
      </c>
      <c r="L45" s="10" t="s">
        <v>100</v>
      </c>
      <c r="M45" s="10" t="s">
        <v>152</v>
      </c>
      <c r="N45" s="10" t="s">
        <v>160</v>
      </c>
      <c r="O45" s="10">
        <v>585</v>
      </c>
      <c r="P45" s="10">
        <v>1.63</v>
      </c>
      <c r="Q45" s="10">
        <v>0.254</v>
      </c>
      <c r="R45" s="10">
        <v>3</v>
      </c>
      <c r="S45" s="10">
        <v>6</v>
      </c>
      <c r="T45" s="10" t="s">
        <v>30</v>
      </c>
      <c r="U45" s="10" t="s">
        <v>161</v>
      </c>
      <c r="V45" s="10" t="s">
        <v>166</v>
      </c>
      <c r="W45" s="10">
        <v>1</v>
      </c>
      <c r="X45" s="10" t="s">
        <v>161</v>
      </c>
      <c r="Y45" s="10">
        <v>610</v>
      </c>
      <c r="Z45" s="10">
        <v>1</v>
      </c>
      <c r="AA45" s="10">
        <v>610</v>
      </c>
      <c r="AB45" s="10">
        <v>154.94</v>
      </c>
      <c r="AD45" s="10">
        <v>72.099999999999994</v>
      </c>
      <c r="AE45" s="10">
        <v>4300</v>
      </c>
      <c r="AF45" s="10">
        <f t="shared" si="4"/>
        <v>-0.39</v>
      </c>
      <c r="AG45" s="10">
        <f t="shared" si="5"/>
        <v>5.07</v>
      </c>
      <c r="AH45" s="11">
        <f t="shared" si="6"/>
        <v>28249.759999999998</v>
      </c>
      <c r="AI45" s="12">
        <f t="shared" si="1"/>
        <v>82154.102180000002</v>
      </c>
      <c r="AJ45" s="11">
        <f t="shared" si="2"/>
        <v>80920</v>
      </c>
      <c r="AK45" s="13">
        <f t="shared" si="3"/>
        <v>-1.5021796200706794E-2</v>
      </c>
      <c r="AL45" s="12">
        <f t="shared" si="7"/>
        <v>-1234.1021800000017</v>
      </c>
    </row>
    <row r="46" spans="1:38" s="10" customFormat="1">
      <c r="A46" s="9">
        <v>44</v>
      </c>
      <c r="B46" s="10" t="s">
        <v>27</v>
      </c>
      <c r="C46" s="10" t="s">
        <v>28</v>
      </c>
      <c r="D46" s="10">
        <v>1</v>
      </c>
      <c r="E46" s="10">
        <v>0.252</v>
      </c>
      <c r="F46" s="10" t="s">
        <v>30</v>
      </c>
      <c r="G46" s="10">
        <v>3</v>
      </c>
      <c r="H46" s="10">
        <v>6</v>
      </c>
      <c r="I46" s="10" t="s">
        <v>33</v>
      </c>
      <c r="J46" s="10" t="s">
        <v>77</v>
      </c>
      <c r="K46" s="10">
        <v>83560</v>
      </c>
      <c r="L46" s="10" t="s">
        <v>117</v>
      </c>
      <c r="M46" s="10" t="s">
        <v>153</v>
      </c>
      <c r="N46" s="10" t="s">
        <v>160</v>
      </c>
      <c r="O46" s="10">
        <v>585</v>
      </c>
      <c r="P46" s="10">
        <v>1.87</v>
      </c>
      <c r="Q46" s="10">
        <v>0.252</v>
      </c>
      <c r="R46" s="10">
        <v>3</v>
      </c>
      <c r="S46" s="10">
        <v>6</v>
      </c>
      <c r="T46" s="10" t="s">
        <v>30</v>
      </c>
      <c r="U46" s="10" t="s">
        <v>161</v>
      </c>
      <c r="V46" s="10" t="s">
        <v>166</v>
      </c>
      <c r="W46" s="10">
        <v>1</v>
      </c>
      <c r="X46" s="10" t="s">
        <v>161</v>
      </c>
      <c r="Y46" s="10">
        <v>610</v>
      </c>
      <c r="Z46" s="10">
        <v>1</v>
      </c>
      <c r="AA46" s="10">
        <v>610</v>
      </c>
      <c r="AB46" s="10">
        <v>153.72</v>
      </c>
      <c r="AD46" s="10">
        <v>72.099999999999994</v>
      </c>
      <c r="AE46" s="10">
        <v>4300</v>
      </c>
      <c r="AF46" s="10">
        <f t="shared" si="4"/>
        <v>-0.39</v>
      </c>
      <c r="AG46" s="10">
        <f t="shared" si="5"/>
        <v>5.07</v>
      </c>
      <c r="AH46" s="11">
        <f t="shared" si="6"/>
        <v>28249.759999999998</v>
      </c>
      <c r="AI46" s="12">
        <f t="shared" si="1"/>
        <v>81305.654840000003</v>
      </c>
      <c r="AJ46" s="11">
        <f t="shared" si="2"/>
        <v>83560</v>
      </c>
      <c r="AK46" s="13">
        <f t="shared" si="3"/>
        <v>2.7726794211746824E-2</v>
      </c>
      <c r="AL46" s="12">
        <f t="shared" si="7"/>
        <v>2254.3451599999971</v>
      </c>
    </row>
    <row r="47" spans="1:38" s="10" customFormat="1">
      <c r="A47" s="9">
        <v>45</v>
      </c>
      <c r="B47" s="10" t="s">
        <v>27</v>
      </c>
      <c r="C47" s="10" t="s">
        <v>28</v>
      </c>
      <c r="D47" s="10">
        <v>1</v>
      </c>
      <c r="E47" s="10">
        <v>0.251</v>
      </c>
      <c r="F47" s="10" t="s">
        <v>30</v>
      </c>
      <c r="G47" s="10">
        <v>3</v>
      </c>
      <c r="H47" s="10">
        <v>6</v>
      </c>
      <c r="I47" s="10" t="s">
        <v>33</v>
      </c>
      <c r="J47" s="10" t="s">
        <v>78</v>
      </c>
      <c r="K47" s="10">
        <v>81380</v>
      </c>
      <c r="L47" s="10" t="s">
        <v>107</v>
      </c>
      <c r="M47" s="10" t="s">
        <v>136</v>
      </c>
      <c r="N47" s="10" t="s">
        <v>160</v>
      </c>
      <c r="O47" s="10">
        <v>585</v>
      </c>
      <c r="P47" s="10">
        <v>1.72</v>
      </c>
      <c r="Q47" s="10">
        <v>0.251</v>
      </c>
      <c r="R47" s="10">
        <v>3</v>
      </c>
      <c r="S47" s="10">
        <v>6</v>
      </c>
      <c r="T47" s="10" t="s">
        <v>30</v>
      </c>
      <c r="U47" s="10" t="s">
        <v>161</v>
      </c>
      <c r="V47" s="10" t="s">
        <v>166</v>
      </c>
      <c r="W47" s="10">
        <v>1</v>
      </c>
      <c r="X47" s="10" t="s">
        <v>161</v>
      </c>
      <c r="Y47" s="10">
        <v>610</v>
      </c>
      <c r="Z47" s="10">
        <v>1</v>
      </c>
      <c r="AA47" s="10">
        <v>610</v>
      </c>
      <c r="AB47" s="10">
        <v>153.11000000000001</v>
      </c>
      <c r="AD47" s="10">
        <v>72.099999999999994</v>
      </c>
      <c r="AE47" s="10">
        <v>4300</v>
      </c>
      <c r="AF47" s="10">
        <f t="shared" si="4"/>
        <v>-0.39</v>
      </c>
      <c r="AG47" s="10">
        <f t="shared" si="5"/>
        <v>5.07</v>
      </c>
      <c r="AH47" s="11">
        <f t="shared" si="6"/>
        <v>28249.759999999998</v>
      </c>
      <c r="AI47" s="12">
        <f t="shared" si="1"/>
        <v>81334.221170000004</v>
      </c>
      <c r="AJ47" s="11">
        <f t="shared" si="2"/>
        <v>81380</v>
      </c>
      <c r="AK47" s="13">
        <f t="shared" si="3"/>
        <v>5.6284832314692525E-4</v>
      </c>
      <c r="AL47" s="12">
        <f t="shared" si="7"/>
        <v>45.778829999995651</v>
      </c>
    </row>
    <row r="48" spans="1:38" s="10" customFormat="1">
      <c r="A48" s="9">
        <v>46</v>
      </c>
      <c r="B48" s="10" t="s">
        <v>27</v>
      </c>
      <c r="C48" s="10" t="s">
        <v>28</v>
      </c>
      <c r="D48" s="10">
        <v>1</v>
      </c>
      <c r="E48" s="10">
        <v>0.248</v>
      </c>
      <c r="F48" s="10" t="s">
        <v>31</v>
      </c>
      <c r="G48" s="10">
        <v>3</v>
      </c>
      <c r="H48" s="10">
        <v>6</v>
      </c>
      <c r="I48" s="10" t="s">
        <v>33</v>
      </c>
      <c r="J48" s="10" t="s">
        <v>79</v>
      </c>
      <c r="K48" s="10">
        <v>81450</v>
      </c>
      <c r="L48" s="10" t="s">
        <v>118</v>
      </c>
      <c r="M48" s="10" t="s">
        <v>140</v>
      </c>
      <c r="N48" s="10" t="s">
        <v>160</v>
      </c>
      <c r="O48" s="10">
        <v>585</v>
      </c>
      <c r="P48" s="10">
        <v>1.78</v>
      </c>
      <c r="Q48" s="10">
        <v>0.248</v>
      </c>
      <c r="R48" s="10">
        <v>3</v>
      </c>
      <c r="S48" s="10">
        <v>6</v>
      </c>
      <c r="T48" s="10" t="s">
        <v>30</v>
      </c>
      <c r="U48" s="10" t="s">
        <v>161</v>
      </c>
      <c r="V48" s="10" t="s">
        <v>167</v>
      </c>
      <c r="W48" s="10">
        <v>1</v>
      </c>
      <c r="X48" s="10" t="s">
        <v>161</v>
      </c>
      <c r="Y48" s="10">
        <v>590</v>
      </c>
      <c r="Z48" s="10">
        <v>1</v>
      </c>
      <c r="AA48" s="10">
        <v>590</v>
      </c>
      <c r="AB48" s="10">
        <v>146.32</v>
      </c>
      <c r="AD48" s="10">
        <v>72.099999999999994</v>
      </c>
      <c r="AE48" s="10">
        <v>4300</v>
      </c>
      <c r="AF48" s="10">
        <f t="shared" si="4"/>
        <v>-0.39</v>
      </c>
      <c r="AG48" s="10">
        <f t="shared" si="5"/>
        <v>5.07</v>
      </c>
      <c r="AH48" s="11">
        <f t="shared" si="6"/>
        <v>28249.759999999998</v>
      </c>
      <c r="AI48" s="12">
        <f t="shared" si="1"/>
        <v>78751.537039999996</v>
      </c>
      <c r="AJ48" s="11">
        <f t="shared" si="2"/>
        <v>81450</v>
      </c>
      <c r="AK48" s="13">
        <f t="shared" si="3"/>
        <v>3.4265527523981959E-2</v>
      </c>
      <c r="AL48" s="12">
        <f t="shared" si="7"/>
        <v>2698.4629600000044</v>
      </c>
    </row>
    <row r="49" spans="1:38" s="10" customFormat="1">
      <c r="A49" s="9">
        <v>47</v>
      </c>
      <c r="B49" s="10" t="s">
        <v>27</v>
      </c>
      <c r="C49" s="10" t="s">
        <v>28</v>
      </c>
      <c r="D49" s="10">
        <v>1</v>
      </c>
      <c r="E49" s="10">
        <v>0.247</v>
      </c>
      <c r="F49" s="10" t="s">
        <v>30</v>
      </c>
      <c r="G49" s="10">
        <v>3</v>
      </c>
      <c r="H49" s="10">
        <v>6</v>
      </c>
      <c r="I49" s="10" t="s">
        <v>33</v>
      </c>
      <c r="J49" s="10" t="s">
        <v>80</v>
      </c>
      <c r="K49" s="10">
        <v>81990</v>
      </c>
      <c r="L49" s="10" t="s">
        <v>118</v>
      </c>
      <c r="M49" s="10" t="s">
        <v>154</v>
      </c>
      <c r="N49" s="10" t="s">
        <v>160</v>
      </c>
      <c r="O49" s="10">
        <v>585</v>
      </c>
      <c r="P49" s="10">
        <v>1.84</v>
      </c>
      <c r="Q49" s="10">
        <v>0.247</v>
      </c>
      <c r="R49" s="10">
        <v>3</v>
      </c>
      <c r="S49" s="10">
        <v>6</v>
      </c>
      <c r="T49" s="10" t="s">
        <v>30</v>
      </c>
      <c r="U49" s="10" t="s">
        <v>161</v>
      </c>
      <c r="V49" s="10" t="s">
        <v>167</v>
      </c>
      <c r="W49" s="10">
        <v>1</v>
      </c>
      <c r="X49" s="10" t="s">
        <v>161</v>
      </c>
      <c r="Y49" s="10">
        <v>590</v>
      </c>
      <c r="Z49" s="10">
        <v>1</v>
      </c>
      <c r="AA49" s="10">
        <v>590</v>
      </c>
      <c r="AB49" s="10">
        <v>145.72999999999999</v>
      </c>
      <c r="AD49" s="10">
        <v>72.099999999999994</v>
      </c>
      <c r="AE49" s="10">
        <v>4300</v>
      </c>
      <c r="AF49" s="10">
        <f t="shared" si="4"/>
        <v>-0.39</v>
      </c>
      <c r="AG49" s="10">
        <f t="shared" si="5"/>
        <v>5.07</v>
      </c>
      <c r="AH49" s="11">
        <f t="shared" si="6"/>
        <v>28249.759999999998</v>
      </c>
      <c r="AI49" s="12">
        <f t="shared" si="1"/>
        <v>78435.244309999995</v>
      </c>
      <c r="AJ49" s="11">
        <f t="shared" si="2"/>
        <v>81990</v>
      </c>
      <c r="AK49" s="13">
        <f t="shared" si="3"/>
        <v>4.532089778353373E-2</v>
      </c>
      <c r="AL49" s="12">
        <f t="shared" si="7"/>
        <v>3554.7556900000054</v>
      </c>
    </row>
    <row r="50" spans="1:38" s="10" customFormat="1">
      <c r="A50" s="9">
        <v>48</v>
      </c>
      <c r="B50" s="10" t="s">
        <v>27</v>
      </c>
      <c r="C50" s="10" t="s">
        <v>28</v>
      </c>
      <c r="D50" s="10">
        <v>1</v>
      </c>
      <c r="E50" s="10">
        <v>0.246</v>
      </c>
      <c r="F50" s="10" t="s">
        <v>31</v>
      </c>
      <c r="G50" s="10">
        <v>3</v>
      </c>
      <c r="H50" s="10">
        <v>6</v>
      </c>
      <c r="I50" s="10" t="s">
        <v>33</v>
      </c>
      <c r="J50" s="10" t="s">
        <v>81</v>
      </c>
      <c r="K50" s="10">
        <v>81890</v>
      </c>
      <c r="L50" s="10">
        <v>0</v>
      </c>
      <c r="M50" s="10" t="s">
        <v>133</v>
      </c>
      <c r="N50" s="10" t="s">
        <v>160</v>
      </c>
      <c r="O50" s="10">
        <v>585</v>
      </c>
      <c r="P50" s="10">
        <v>1.85</v>
      </c>
      <c r="Q50" s="10">
        <v>0.246</v>
      </c>
      <c r="R50" s="10">
        <v>3</v>
      </c>
      <c r="S50" s="10">
        <v>6</v>
      </c>
      <c r="T50" s="10" t="s">
        <v>30</v>
      </c>
      <c r="U50" s="10" t="s">
        <v>161</v>
      </c>
      <c r="V50" s="10" t="s">
        <v>167</v>
      </c>
      <c r="W50" s="10">
        <v>1</v>
      </c>
      <c r="X50" s="10" t="s">
        <v>161</v>
      </c>
      <c r="Y50" s="10">
        <v>590</v>
      </c>
      <c r="Z50" s="10">
        <v>1</v>
      </c>
      <c r="AA50" s="10">
        <v>590</v>
      </c>
      <c r="AB50" s="10">
        <v>145.13999999999999</v>
      </c>
      <c r="AD50" s="10">
        <v>72.099999999999994</v>
      </c>
      <c r="AE50" s="10">
        <v>4300</v>
      </c>
      <c r="AF50" s="10">
        <f t="shared" si="4"/>
        <v>-0.39</v>
      </c>
      <c r="AG50" s="10">
        <f t="shared" si="5"/>
        <v>5.07</v>
      </c>
      <c r="AH50" s="11">
        <f t="shared" si="6"/>
        <v>28249.759999999998</v>
      </c>
      <c r="AI50" s="12">
        <f t="shared" si="1"/>
        <v>78202.801579999985</v>
      </c>
      <c r="AJ50" s="11">
        <f t="shared" si="2"/>
        <v>81890</v>
      </c>
      <c r="AK50" s="13">
        <f t="shared" si="3"/>
        <v>4.714918577729061E-2</v>
      </c>
      <c r="AL50" s="12">
        <f t="shared" si="7"/>
        <v>3687.1984200000152</v>
      </c>
    </row>
    <row r="51" spans="1:38" s="10" customFormat="1">
      <c r="A51" s="9">
        <v>49</v>
      </c>
      <c r="B51" s="10" t="s">
        <v>27</v>
      </c>
      <c r="C51" s="10" t="s">
        <v>28</v>
      </c>
      <c r="D51" s="10">
        <v>1</v>
      </c>
      <c r="E51" s="10">
        <v>0.23699999999999999</v>
      </c>
      <c r="F51" s="10" t="s">
        <v>31</v>
      </c>
      <c r="G51" s="10">
        <v>3</v>
      </c>
      <c r="H51" s="10">
        <v>6</v>
      </c>
      <c r="I51" s="10" t="s">
        <v>33</v>
      </c>
      <c r="J51" s="10" t="s">
        <v>82</v>
      </c>
      <c r="K51" s="10">
        <v>78480</v>
      </c>
      <c r="L51" s="10" t="s">
        <v>98</v>
      </c>
      <c r="M51" s="10" t="s">
        <v>145</v>
      </c>
      <c r="N51" s="10" t="s">
        <v>160</v>
      </c>
      <c r="O51" s="10">
        <v>585</v>
      </c>
      <c r="P51" s="10">
        <v>1.77</v>
      </c>
      <c r="Q51" s="10">
        <v>0.23699999999999999</v>
      </c>
      <c r="R51" s="10">
        <v>3</v>
      </c>
      <c r="S51" s="10">
        <v>6</v>
      </c>
      <c r="T51" s="10" t="s">
        <v>30</v>
      </c>
      <c r="U51" s="10" t="s">
        <v>161</v>
      </c>
      <c r="V51" s="10" t="s">
        <v>167</v>
      </c>
      <c r="W51" s="10">
        <v>1</v>
      </c>
      <c r="X51" s="10" t="s">
        <v>161</v>
      </c>
      <c r="Y51" s="10">
        <v>590</v>
      </c>
      <c r="Z51" s="10">
        <v>1</v>
      </c>
      <c r="AA51" s="10">
        <v>590</v>
      </c>
      <c r="AB51" s="10">
        <v>139.83000000000001</v>
      </c>
      <c r="AD51" s="10">
        <v>72.099999999999994</v>
      </c>
      <c r="AE51" s="10">
        <v>4300</v>
      </c>
      <c r="AF51" s="10">
        <f t="shared" si="4"/>
        <v>-0.39</v>
      </c>
      <c r="AG51" s="10">
        <f t="shared" si="5"/>
        <v>5.07</v>
      </c>
      <c r="AH51" s="11">
        <f t="shared" si="6"/>
        <v>28249.759999999998</v>
      </c>
      <c r="AI51" s="12">
        <f t="shared" si="1"/>
        <v>76395.907009999995</v>
      </c>
      <c r="AJ51" s="11">
        <f t="shared" si="2"/>
        <v>78480</v>
      </c>
      <c r="AK51" s="13">
        <f t="shared" si="3"/>
        <v>2.7280165542470793E-2</v>
      </c>
      <c r="AL51" s="12">
        <f t="shared" si="7"/>
        <v>2084.0929900000046</v>
      </c>
    </row>
    <row r="52" spans="1:38" s="10" customFormat="1">
      <c r="A52" s="9">
        <v>50</v>
      </c>
      <c r="B52" s="10" t="s">
        <v>27</v>
      </c>
      <c r="C52" s="10" t="s">
        <v>28</v>
      </c>
      <c r="D52" s="10">
        <v>1</v>
      </c>
      <c r="E52" s="10">
        <v>0.23499999999999999</v>
      </c>
      <c r="F52" s="10" t="s">
        <v>30</v>
      </c>
      <c r="G52" s="10">
        <v>3</v>
      </c>
      <c r="H52" s="10">
        <v>6</v>
      </c>
      <c r="I52" s="10" t="s">
        <v>33</v>
      </c>
      <c r="J52" s="10" t="s">
        <v>83</v>
      </c>
      <c r="K52" s="10">
        <v>78410</v>
      </c>
      <c r="L52" s="10" t="s">
        <v>119</v>
      </c>
      <c r="M52" s="10" t="s">
        <v>155</v>
      </c>
      <c r="N52" s="10" t="s">
        <v>160</v>
      </c>
      <c r="O52" s="10">
        <v>585</v>
      </c>
      <c r="P52" s="10">
        <v>1.8</v>
      </c>
      <c r="Q52" s="10">
        <v>0.23499999999999999</v>
      </c>
      <c r="R52" s="10">
        <v>3</v>
      </c>
      <c r="S52" s="10">
        <v>6</v>
      </c>
      <c r="T52" s="10" t="s">
        <v>30</v>
      </c>
      <c r="U52" s="10" t="s">
        <v>161</v>
      </c>
      <c r="V52" s="10" t="s">
        <v>167</v>
      </c>
      <c r="W52" s="10">
        <v>1</v>
      </c>
      <c r="X52" s="10" t="s">
        <v>161</v>
      </c>
      <c r="Y52" s="10">
        <v>590</v>
      </c>
      <c r="Z52" s="10">
        <v>1</v>
      </c>
      <c r="AA52" s="10">
        <v>590</v>
      </c>
      <c r="AB52" s="10">
        <v>138.65</v>
      </c>
      <c r="AD52" s="10">
        <v>72.099999999999994</v>
      </c>
      <c r="AE52" s="10">
        <v>4300</v>
      </c>
      <c r="AF52" s="10">
        <f t="shared" si="4"/>
        <v>-0.39</v>
      </c>
      <c r="AG52" s="10">
        <f t="shared" si="5"/>
        <v>5.07</v>
      </c>
      <c r="AH52" s="11">
        <f t="shared" si="6"/>
        <v>28249.759999999998</v>
      </c>
      <c r="AI52" s="12">
        <f t="shared" si="1"/>
        <v>75914.251550000001</v>
      </c>
      <c r="AJ52" s="11">
        <f t="shared" si="2"/>
        <v>78410</v>
      </c>
      <c r="AK52" s="13">
        <f t="shared" si="3"/>
        <v>3.2875888242884205E-2</v>
      </c>
      <c r="AL52" s="12">
        <f t="shared" si="7"/>
        <v>2495.7484499999991</v>
      </c>
    </row>
    <row r="53" spans="1:38" s="10" customFormat="1">
      <c r="A53" s="9">
        <v>51</v>
      </c>
      <c r="B53" s="10" t="s">
        <v>27</v>
      </c>
      <c r="C53" s="10" t="s">
        <v>28</v>
      </c>
      <c r="D53" s="10">
        <v>1</v>
      </c>
      <c r="E53" s="10">
        <v>0.23400000000000001</v>
      </c>
      <c r="F53" s="10" t="s">
        <v>30</v>
      </c>
      <c r="G53" s="10">
        <v>3</v>
      </c>
      <c r="H53" s="10">
        <v>6</v>
      </c>
      <c r="I53" s="10" t="s">
        <v>33</v>
      </c>
      <c r="J53" s="10" t="s">
        <v>84</v>
      </c>
      <c r="K53" s="10">
        <v>78820</v>
      </c>
      <c r="L53" s="10" t="s">
        <v>120</v>
      </c>
      <c r="M53" s="10" t="s">
        <v>133</v>
      </c>
      <c r="N53" s="10" t="s">
        <v>160</v>
      </c>
      <c r="O53" s="10">
        <v>585</v>
      </c>
      <c r="P53" s="10">
        <v>1.85</v>
      </c>
      <c r="Q53" s="10">
        <v>0.23400000000000001</v>
      </c>
      <c r="R53" s="10">
        <v>3</v>
      </c>
      <c r="S53" s="10">
        <v>6</v>
      </c>
      <c r="T53" s="10" t="s">
        <v>30</v>
      </c>
      <c r="U53" s="10" t="s">
        <v>161</v>
      </c>
      <c r="V53" s="10" t="s">
        <v>167</v>
      </c>
      <c r="W53" s="10">
        <v>1</v>
      </c>
      <c r="X53" s="10" t="s">
        <v>161</v>
      </c>
      <c r="Y53" s="10">
        <v>590</v>
      </c>
      <c r="Z53" s="10">
        <v>1</v>
      </c>
      <c r="AA53" s="10">
        <v>590</v>
      </c>
      <c r="AB53" s="10">
        <v>138.06</v>
      </c>
      <c r="AD53" s="10">
        <v>72.099999999999994</v>
      </c>
      <c r="AE53" s="10">
        <v>4300</v>
      </c>
      <c r="AF53" s="10">
        <f t="shared" si="4"/>
        <v>-0.39</v>
      </c>
      <c r="AG53" s="10">
        <f t="shared" si="5"/>
        <v>5.07</v>
      </c>
      <c r="AH53" s="11">
        <f t="shared" si="6"/>
        <v>28249.759999999998</v>
      </c>
      <c r="AI53" s="12">
        <f t="shared" si="1"/>
        <v>75614.728820000004</v>
      </c>
      <c r="AJ53" s="11">
        <f t="shared" si="2"/>
        <v>78820</v>
      </c>
      <c r="AK53" s="13">
        <f t="shared" si="3"/>
        <v>4.2389508367213849E-2</v>
      </c>
      <c r="AL53" s="12">
        <f t="shared" si="7"/>
        <v>3205.2711799999961</v>
      </c>
    </row>
    <row r="54" spans="1:38" s="10" customFormat="1">
      <c r="A54" s="9">
        <v>52</v>
      </c>
      <c r="B54" s="10" t="s">
        <v>27</v>
      </c>
      <c r="C54" s="10" t="s">
        <v>28</v>
      </c>
      <c r="D54" s="10">
        <v>1</v>
      </c>
      <c r="E54" s="10">
        <v>0.23</v>
      </c>
      <c r="F54" s="10" t="s">
        <v>31</v>
      </c>
      <c r="G54" s="10">
        <v>3</v>
      </c>
      <c r="H54" s="10">
        <v>6</v>
      </c>
      <c r="I54" s="10" t="s">
        <v>33</v>
      </c>
      <c r="J54" s="10" t="s">
        <v>85</v>
      </c>
      <c r="K54" s="10">
        <v>75550</v>
      </c>
      <c r="M54" s="10" t="s">
        <v>156</v>
      </c>
      <c r="N54" s="10" t="s">
        <v>160</v>
      </c>
      <c r="O54" s="10">
        <v>585</v>
      </c>
      <c r="P54" s="10">
        <v>1.67</v>
      </c>
      <c r="Q54" s="10">
        <v>0.23</v>
      </c>
      <c r="R54" s="10">
        <v>3</v>
      </c>
      <c r="S54" s="10">
        <v>6</v>
      </c>
      <c r="T54" s="10" t="s">
        <v>30</v>
      </c>
      <c r="U54" s="10" t="s">
        <v>161</v>
      </c>
      <c r="V54" s="10" t="s">
        <v>167</v>
      </c>
      <c r="W54" s="10">
        <v>1</v>
      </c>
      <c r="X54" s="10" t="s">
        <v>161</v>
      </c>
      <c r="Y54" s="10">
        <v>590</v>
      </c>
      <c r="Z54" s="10">
        <v>1</v>
      </c>
      <c r="AA54" s="10">
        <v>590</v>
      </c>
      <c r="AB54" s="10">
        <v>135.69999999999999</v>
      </c>
      <c r="AD54" s="10">
        <v>72.099999999999994</v>
      </c>
      <c r="AE54" s="10">
        <v>4300</v>
      </c>
      <c r="AF54" s="10">
        <f t="shared" si="4"/>
        <v>-0.39</v>
      </c>
      <c r="AG54" s="10">
        <f t="shared" si="5"/>
        <v>5.07</v>
      </c>
      <c r="AH54" s="11">
        <f t="shared" si="6"/>
        <v>28249.759999999998</v>
      </c>
      <c r="AI54" s="12">
        <f t="shared" si="1"/>
        <v>75053.897899999982</v>
      </c>
      <c r="AJ54" s="11">
        <f t="shared" si="2"/>
        <v>75550</v>
      </c>
      <c r="AK54" s="13">
        <f t="shared" si="3"/>
        <v>6.6099445049611254E-3</v>
      </c>
      <c r="AL54" s="12">
        <f t="shared" si="7"/>
        <v>496.10210000001825</v>
      </c>
    </row>
    <row r="55" spans="1:38" s="10" customFormat="1">
      <c r="A55" s="9">
        <v>53</v>
      </c>
      <c r="B55" s="10" t="s">
        <v>27</v>
      </c>
      <c r="C55" s="10" t="s">
        <v>28</v>
      </c>
      <c r="D55" s="10">
        <v>1</v>
      </c>
      <c r="E55" s="10">
        <v>0.22800000000000001</v>
      </c>
      <c r="F55" s="10" t="s">
        <v>31</v>
      </c>
      <c r="G55" s="10">
        <v>3</v>
      </c>
      <c r="H55" s="10">
        <v>6</v>
      </c>
      <c r="I55" s="10" t="s">
        <v>33</v>
      </c>
      <c r="J55" s="10" t="s">
        <v>86</v>
      </c>
      <c r="K55" s="10">
        <v>68050</v>
      </c>
      <c r="L55" s="10" t="s">
        <v>101</v>
      </c>
      <c r="M55" s="10" t="s">
        <v>157</v>
      </c>
      <c r="N55" s="10" t="s">
        <v>160</v>
      </c>
      <c r="O55" s="10">
        <v>585</v>
      </c>
      <c r="P55" s="10">
        <v>1.53</v>
      </c>
      <c r="Q55" s="10">
        <v>0.22800000000000001</v>
      </c>
      <c r="R55" s="10">
        <v>3</v>
      </c>
      <c r="S55" s="10">
        <v>6</v>
      </c>
      <c r="T55" s="10" t="s">
        <v>30</v>
      </c>
      <c r="U55" s="10" t="s">
        <v>161</v>
      </c>
      <c r="V55" s="10" t="s">
        <v>167</v>
      </c>
      <c r="W55" s="10">
        <v>1</v>
      </c>
      <c r="X55" s="10" t="s">
        <v>161</v>
      </c>
      <c r="Y55" s="10">
        <v>590</v>
      </c>
      <c r="Z55" s="10">
        <v>1</v>
      </c>
      <c r="AA55" s="10">
        <v>590</v>
      </c>
      <c r="AB55" s="10">
        <v>134.52000000000001</v>
      </c>
      <c r="AD55" s="10">
        <v>72.099999999999994</v>
      </c>
      <c r="AE55" s="10">
        <v>4300</v>
      </c>
      <c r="AF55" s="10">
        <f t="shared" si="4"/>
        <v>-0.39</v>
      </c>
      <c r="AG55" s="10">
        <f t="shared" si="5"/>
        <v>5.07</v>
      </c>
      <c r="AH55" s="11">
        <f t="shared" si="6"/>
        <v>28249.759999999998</v>
      </c>
      <c r="AI55" s="12">
        <f t="shared" si="1"/>
        <v>74857.332439999998</v>
      </c>
      <c r="AJ55" s="11">
        <f t="shared" si="2"/>
        <v>68050</v>
      </c>
      <c r="AK55" s="13">
        <f t="shared" si="3"/>
        <v>-9.0937416791551359E-2</v>
      </c>
      <c r="AL55" s="12">
        <f t="shared" si="7"/>
        <v>-6807.3324399999983</v>
      </c>
    </row>
    <row r="56" spans="1:38" s="10" customFormat="1">
      <c r="A56" s="9">
        <v>54</v>
      </c>
      <c r="B56" s="10" t="s">
        <v>27</v>
      </c>
      <c r="C56" s="10" t="s">
        <v>28</v>
      </c>
      <c r="D56" s="10">
        <v>1</v>
      </c>
      <c r="E56" s="10">
        <v>0.189</v>
      </c>
      <c r="F56" s="10" t="s">
        <v>30</v>
      </c>
      <c r="G56" s="10">
        <v>3</v>
      </c>
      <c r="H56" s="10">
        <v>6</v>
      </c>
      <c r="I56" s="10" t="s">
        <v>33</v>
      </c>
      <c r="J56" s="10" t="s">
        <v>87</v>
      </c>
      <c r="K56" s="10">
        <v>81400</v>
      </c>
      <c r="L56" s="10" t="s">
        <v>104</v>
      </c>
      <c r="M56" s="10" t="s">
        <v>158</v>
      </c>
      <c r="N56" s="10" t="s">
        <v>160</v>
      </c>
      <c r="O56" s="10">
        <v>585</v>
      </c>
      <c r="P56" s="10">
        <v>1.66</v>
      </c>
      <c r="Q56" s="10">
        <v>0.189</v>
      </c>
      <c r="R56" s="10">
        <v>3</v>
      </c>
      <c r="S56" s="10">
        <v>6</v>
      </c>
      <c r="T56" s="10" t="s">
        <v>30</v>
      </c>
      <c r="U56" s="10" t="s">
        <v>161</v>
      </c>
      <c r="V56" s="10" t="s">
        <v>168</v>
      </c>
      <c r="W56" s="10">
        <v>1</v>
      </c>
      <c r="X56" s="10" t="s">
        <v>161</v>
      </c>
      <c r="Y56" s="10">
        <v>565</v>
      </c>
      <c r="Z56" s="10">
        <v>1</v>
      </c>
      <c r="AA56" s="10">
        <v>565</v>
      </c>
      <c r="AB56" s="10">
        <v>106.78</v>
      </c>
      <c r="AD56" s="10">
        <v>72.099999999999994</v>
      </c>
      <c r="AE56" s="10">
        <v>4300</v>
      </c>
      <c r="AF56" s="10">
        <f t="shared" si="4"/>
        <v>-0.39</v>
      </c>
      <c r="AG56" s="10">
        <f t="shared" si="5"/>
        <v>5.07</v>
      </c>
      <c r="AH56" s="11">
        <f t="shared" si="6"/>
        <v>28249.759999999998</v>
      </c>
      <c r="AI56" s="12">
        <f t="shared" si="1"/>
        <v>64499.04866</v>
      </c>
      <c r="AJ56" s="11">
        <f t="shared" si="2"/>
        <v>81400</v>
      </c>
      <c r="AK56" s="13">
        <f t="shared" si="3"/>
        <v>0.26203411819438766</v>
      </c>
      <c r="AL56" s="12">
        <f t="shared" si="7"/>
        <v>16900.95134</v>
      </c>
    </row>
    <row r="57" spans="1:38" s="10" customFormat="1">
      <c r="A57" s="9">
        <v>55</v>
      </c>
      <c r="B57" s="10" t="s">
        <v>27</v>
      </c>
      <c r="C57" s="10" t="s">
        <v>28</v>
      </c>
      <c r="D57" s="10">
        <v>1</v>
      </c>
      <c r="E57" s="10">
        <v>0.185</v>
      </c>
      <c r="F57" s="10" t="s">
        <v>30</v>
      </c>
      <c r="G57" s="10">
        <v>3</v>
      </c>
      <c r="H57" s="10">
        <v>6</v>
      </c>
      <c r="I57" s="10" t="s">
        <v>33</v>
      </c>
      <c r="J57" s="10" t="s">
        <v>88</v>
      </c>
      <c r="K57" s="10">
        <v>60270</v>
      </c>
      <c r="L57" s="10">
        <v>0</v>
      </c>
      <c r="M57" s="10" t="s">
        <v>140</v>
      </c>
      <c r="N57" s="10" t="s">
        <v>160</v>
      </c>
      <c r="O57" s="10">
        <v>585</v>
      </c>
      <c r="P57" s="10">
        <v>1.78</v>
      </c>
      <c r="Q57" s="10">
        <v>0.185</v>
      </c>
      <c r="R57" s="10">
        <v>3</v>
      </c>
      <c r="S57" s="10">
        <v>6</v>
      </c>
      <c r="T57" s="10" t="s">
        <v>30</v>
      </c>
      <c r="U57" s="10" t="s">
        <v>161</v>
      </c>
      <c r="V57" s="10" t="s">
        <v>168</v>
      </c>
      <c r="W57" s="10">
        <v>1</v>
      </c>
      <c r="X57" s="10" t="s">
        <v>161</v>
      </c>
      <c r="Y57" s="10">
        <v>565</v>
      </c>
      <c r="Z57" s="10">
        <v>1</v>
      </c>
      <c r="AA57" s="10">
        <v>565</v>
      </c>
      <c r="AB57" s="10">
        <v>104.52</v>
      </c>
      <c r="AD57" s="10">
        <v>72.099999999999994</v>
      </c>
      <c r="AE57" s="10">
        <v>4300</v>
      </c>
      <c r="AF57" s="10">
        <f t="shared" si="4"/>
        <v>-0.39</v>
      </c>
      <c r="AG57" s="10">
        <f t="shared" si="5"/>
        <v>5.07</v>
      </c>
      <c r="AH57" s="11">
        <f t="shared" si="6"/>
        <v>28249.759999999998</v>
      </c>
      <c r="AI57" s="12">
        <f t="shared" si="1"/>
        <v>63471.672439999995</v>
      </c>
      <c r="AJ57" s="11">
        <f t="shared" si="2"/>
        <v>60270</v>
      </c>
      <c r="AK57" s="13">
        <f t="shared" si="3"/>
        <v>-5.0442541009558986E-2</v>
      </c>
      <c r="AL57" s="12">
        <f t="shared" si="7"/>
        <v>-3201.6724399999948</v>
      </c>
    </row>
    <row r="58" spans="1:38" s="10" customFormat="1">
      <c r="A58" s="9">
        <v>56</v>
      </c>
      <c r="B58" s="10" t="s">
        <v>27</v>
      </c>
      <c r="C58" s="10" t="s">
        <v>28</v>
      </c>
      <c r="D58" s="10">
        <v>1</v>
      </c>
      <c r="E58" s="10">
        <v>0.185</v>
      </c>
      <c r="F58" s="10" t="s">
        <v>31</v>
      </c>
      <c r="G58" s="10">
        <v>3</v>
      </c>
      <c r="H58" s="10">
        <v>6</v>
      </c>
      <c r="I58" s="10" t="s">
        <v>33</v>
      </c>
      <c r="J58" s="10" t="s">
        <v>89</v>
      </c>
      <c r="K58" s="10">
        <v>76680</v>
      </c>
      <c r="L58" s="10" t="s">
        <v>105</v>
      </c>
      <c r="M58" s="10" t="s">
        <v>158</v>
      </c>
      <c r="N58" s="10" t="s">
        <v>160</v>
      </c>
      <c r="O58" s="10">
        <v>585</v>
      </c>
      <c r="P58" s="10">
        <v>1.66</v>
      </c>
      <c r="Q58" s="10">
        <v>0.185</v>
      </c>
      <c r="R58" s="10">
        <v>3</v>
      </c>
      <c r="S58" s="10">
        <v>6</v>
      </c>
      <c r="T58" s="10" t="s">
        <v>30</v>
      </c>
      <c r="U58" s="10" t="s">
        <v>161</v>
      </c>
      <c r="V58" s="10" t="s">
        <v>168</v>
      </c>
      <c r="W58" s="10">
        <v>1</v>
      </c>
      <c r="X58" s="10" t="s">
        <v>161</v>
      </c>
      <c r="Y58" s="10">
        <v>565</v>
      </c>
      <c r="Z58" s="10">
        <v>1</v>
      </c>
      <c r="AA58" s="10">
        <v>565</v>
      </c>
      <c r="AB58" s="10">
        <v>104.52</v>
      </c>
      <c r="AD58" s="10">
        <v>72.099999999999994</v>
      </c>
      <c r="AE58" s="10">
        <v>4300</v>
      </c>
      <c r="AF58" s="10">
        <f t="shared" si="4"/>
        <v>-0.39</v>
      </c>
      <c r="AG58" s="10">
        <f t="shared" si="5"/>
        <v>5.07</v>
      </c>
      <c r="AH58" s="11">
        <f t="shared" si="6"/>
        <v>28249.759999999998</v>
      </c>
      <c r="AI58" s="12">
        <f t="shared" si="1"/>
        <v>63672.91244</v>
      </c>
      <c r="AJ58" s="11">
        <f t="shared" si="2"/>
        <v>76680</v>
      </c>
      <c r="AK58" s="13">
        <f t="shared" si="3"/>
        <v>0.20427976452713367</v>
      </c>
      <c r="AL58" s="12">
        <f t="shared" si="7"/>
        <v>13007.08756</v>
      </c>
    </row>
    <row r="59" spans="1:38" s="10" customFormat="1">
      <c r="A59" s="9">
        <v>57</v>
      </c>
      <c r="B59" s="10" t="s">
        <v>27</v>
      </c>
      <c r="C59" s="10" t="s">
        <v>28</v>
      </c>
      <c r="D59" s="10">
        <v>1</v>
      </c>
      <c r="E59" s="10">
        <v>0.184</v>
      </c>
      <c r="F59" s="10" t="s">
        <v>30</v>
      </c>
      <c r="G59" s="10">
        <v>3</v>
      </c>
      <c r="H59" s="10">
        <v>6</v>
      </c>
      <c r="I59" s="10" t="s">
        <v>33</v>
      </c>
      <c r="J59" s="10" t="s">
        <v>90</v>
      </c>
      <c r="K59" s="10">
        <v>60460</v>
      </c>
      <c r="L59" s="10" t="s">
        <v>121</v>
      </c>
      <c r="M59" s="10" t="s">
        <v>138</v>
      </c>
      <c r="N59" s="10" t="s">
        <v>160</v>
      </c>
      <c r="O59" s="10">
        <v>585</v>
      </c>
      <c r="P59" s="10">
        <v>1.81</v>
      </c>
      <c r="Q59" s="10">
        <v>0.184</v>
      </c>
      <c r="R59" s="10">
        <v>3</v>
      </c>
      <c r="S59" s="10">
        <v>6</v>
      </c>
      <c r="T59" s="10" t="s">
        <v>30</v>
      </c>
      <c r="U59" s="10" t="s">
        <v>161</v>
      </c>
      <c r="V59" s="10" t="s">
        <v>168</v>
      </c>
      <c r="W59" s="10">
        <v>1</v>
      </c>
      <c r="X59" s="10" t="s">
        <v>161</v>
      </c>
      <c r="Y59" s="10">
        <v>565</v>
      </c>
      <c r="Z59" s="10">
        <v>1</v>
      </c>
      <c r="AA59" s="10">
        <v>565</v>
      </c>
      <c r="AB59" s="10">
        <v>103.96</v>
      </c>
      <c r="AD59" s="10">
        <v>72.099999999999994</v>
      </c>
      <c r="AE59" s="10">
        <v>4300</v>
      </c>
      <c r="AF59" s="10">
        <f t="shared" si="4"/>
        <v>-0.39</v>
      </c>
      <c r="AG59" s="10">
        <f t="shared" si="5"/>
        <v>5.07</v>
      </c>
      <c r="AH59" s="11">
        <f t="shared" si="6"/>
        <v>28249.759999999998</v>
      </c>
      <c r="AI59" s="12">
        <f t="shared" si="1"/>
        <v>63216.656119999985</v>
      </c>
      <c r="AJ59" s="11">
        <f t="shared" si="2"/>
        <v>60460</v>
      </c>
      <c r="AK59" s="13">
        <f t="shared" si="3"/>
        <v>-4.3606484258946053E-2</v>
      </c>
      <c r="AL59" s="12">
        <f t="shared" si="7"/>
        <v>-2756.6561199999851</v>
      </c>
    </row>
    <row r="60" spans="1:38" s="10" customFormat="1">
      <c r="A60" s="9">
        <v>58</v>
      </c>
      <c r="B60" s="10" t="s">
        <v>27</v>
      </c>
      <c r="C60" s="10" t="s">
        <v>28</v>
      </c>
      <c r="D60" s="10">
        <v>1</v>
      </c>
      <c r="E60" s="10">
        <v>0.184</v>
      </c>
      <c r="F60" s="10" t="s">
        <v>30</v>
      </c>
      <c r="G60" s="10">
        <v>3</v>
      </c>
      <c r="H60" s="10">
        <v>6</v>
      </c>
      <c r="I60" s="10" t="s">
        <v>33</v>
      </c>
      <c r="J60" s="10" t="s">
        <v>91</v>
      </c>
      <c r="K60" s="10">
        <v>60980</v>
      </c>
      <c r="L60" s="10" t="s">
        <v>122</v>
      </c>
      <c r="M60" s="10" t="s">
        <v>133</v>
      </c>
      <c r="N60" s="10" t="s">
        <v>160</v>
      </c>
      <c r="O60" s="10">
        <v>585</v>
      </c>
      <c r="P60" s="10">
        <v>1.85</v>
      </c>
      <c r="Q60" s="10">
        <v>0.184</v>
      </c>
      <c r="R60" s="10">
        <v>3</v>
      </c>
      <c r="S60" s="10">
        <v>6</v>
      </c>
      <c r="T60" s="10" t="s">
        <v>30</v>
      </c>
      <c r="U60" s="10" t="s">
        <v>161</v>
      </c>
      <c r="V60" s="10" t="s">
        <v>168</v>
      </c>
      <c r="W60" s="10">
        <v>1</v>
      </c>
      <c r="X60" s="10" t="s">
        <v>161</v>
      </c>
      <c r="Y60" s="10">
        <v>565</v>
      </c>
      <c r="Z60" s="10">
        <v>1</v>
      </c>
      <c r="AA60" s="10">
        <v>565</v>
      </c>
      <c r="AB60" s="10">
        <v>103.96</v>
      </c>
      <c r="AD60" s="10">
        <v>72.099999999999994</v>
      </c>
      <c r="AE60" s="10">
        <v>4300</v>
      </c>
      <c r="AF60" s="10">
        <f t="shared" si="4"/>
        <v>-0.39</v>
      </c>
      <c r="AG60" s="10">
        <f t="shared" si="5"/>
        <v>5.07</v>
      </c>
      <c r="AH60" s="11">
        <f t="shared" si="6"/>
        <v>28249.759999999998</v>
      </c>
      <c r="AI60" s="12">
        <f t="shared" si="1"/>
        <v>63149.576119999998</v>
      </c>
      <c r="AJ60" s="11">
        <f t="shared" si="2"/>
        <v>60980</v>
      </c>
      <c r="AK60" s="13">
        <f t="shared" si="3"/>
        <v>-3.4356146997364799E-2</v>
      </c>
      <c r="AL60" s="12">
        <f t="shared" si="7"/>
        <v>-2169.5761199999979</v>
      </c>
    </row>
    <row r="61" spans="1:38" s="10" customFormat="1">
      <c r="A61" s="9">
        <v>59</v>
      </c>
      <c r="B61" s="10" t="s">
        <v>27</v>
      </c>
      <c r="C61" s="10" t="s">
        <v>28</v>
      </c>
      <c r="D61" s="10">
        <v>1</v>
      </c>
      <c r="E61" s="10">
        <v>0.184</v>
      </c>
      <c r="F61" s="10" t="s">
        <v>30</v>
      </c>
      <c r="G61" s="10">
        <v>3</v>
      </c>
      <c r="H61" s="10">
        <v>6</v>
      </c>
      <c r="I61" s="10" t="s">
        <v>33</v>
      </c>
      <c r="J61" s="10" t="s">
        <v>92</v>
      </c>
      <c r="K61" s="10">
        <v>58640</v>
      </c>
      <c r="L61" s="10" t="s">
        <v>97</v>
      </c>
      <c r="M61" s="10" t="s">
        <v>156</v>
      </c>
      <c r="N61" s="10" t="s">
        <v>160</v>
      </c>
      <c r="O61" s="10">
        <v>585</v>
      </c>
      <c r="P61" s="10">
        <v>1.67</v>
      </c>
      <c r="Q61" s="10">
        <v>0.184</v>
      </c>
      <c r="R61" s="10">
        <v>3</v>
      </c>
      <c r="S61" s="10">
        <v>6</v>
      </c>
      <c r="T61" s="10" t="s">
        <v>30</v>
      </c>
      <c r="U61" s="10" t="s">
        <v>161</v>
      </c>
      <c r="V61" s="10" t="s">
        <v>168</v>
      </c>
      <c r="W61" s="10">
        <v>1</v>
      </c>
      <c r="X61" s="10" t="s">
        <v>161</v>
      </c>
      <c r="Y61" s="10">
        <v>565</v>
      </c>
      <c r="Z61" s="10">
        <v>1</v>
      </c>
      <c r="AA61" s="10">
        <v>565</v>
      </c>
      <c r="AB61" s="10">
        <v>103.96</v>
      </c>
      <c r="AD61" s="10">
        <v>72.099999999999994</v>
      </c>
      <c r="AE61" s="10">
        <v>4300</v>
      </c>
      <c r="AF61" s="10">
        <f t="shared" si="4"/>
        <v>-0.39</v>
      </c>
      <c r="AG61" s="10">
        <f t="shared" si="5"/>
        <v>5.07</v>
      </c>
      <c r="AH61" s="11">
        <f t="shared" si="6"/>
        <v>28249.759999999998</v>
      </c>
      <c r="AI61" s="12">
        <f t="shared" si="1"/>
        <v>63451.436119999984</v>
      </c>
      <c r="AJ61" s="11">
        <f t="shared" si="2"/>
        <v>58640</v>
      </c>
      <c r="AK61" s="13">
        <f t="shared" si="3"/>
        <v>-7.5828640204463588E-2</v>
      </c>
      <c r="AL61" s="12">
        <f t="shared" si="7"/>
        <v>-4811.4361199999839</v>
      </c>
    </row>
    <row r="62" spans="1:38" s="10" customFormat="1">
      <c r="A62" s="9">
        <v>60</v>
      </c>
      <c r="B62" s="10" t="s">
        <v>27</v>
      </c>
      <c r="C62" s="10" t="s">
        <v>28</v>
      </c>
      <c r="D62" s="10">
        <v>1</v>
      </c>
      <c r="E62" s="10">
        <v>0.18</v>
      </c>
      <c r="F62" s="10" t="s">
        <v>30</v>
      </c>
      <c r="G62" s="10">
        <v>4</v>
      </c>
      <c r="H62" s="10">
        <v>4</v>
      </c>
      <c r="I62" s="10" t="s">
        <v>33</v>
      </c>
      <c r="J62" s="10" t="s">
        <v>93</v>
      </c>
      <c r="K62" s="10">
        <v>74540</v>
      </c>
      <c r="L62" s="10" t="s">
        <v>117</v>
      </c>
      <c r="M62" s="10" t="s">
        <v>159</v>
      </c>
      <c r="N62" s="10" t="s">
        <v>160</v>
      </c>
      <c r="O62" s="10">
        <v>585</v>
      </c>
      <c r="P62" s="10">
        <v>1.94</v>
      </c>
      <c r="Q62" s="10">
        <v>0.18</v>
      </c>
      <c r="R62" s="10">
        <v>4</v>
      </c>
      <c r="S62" s="10">
        <v>4</v>
      </c>
      <c r="T62" s="10" t="s">
        <v>30</v>
      </c>
      <c r="U62" s="10" t="s">
        <v>161</v>
      </c>
      <c r="V62" s="10" t="s">
        <v>168</v>
      </c>
      <c r="W62" s="10">
        <v>1</v>
      </c>
      <c r="X62" s="10" t="s">
        <v>161</v>
      </c>
      <c r="Y62" s="10">
        <v>735</v>
      </c>
      <c r="Z62" s="10">
        <v>1</v>
      </c>
      <c r="AA62" s="10">
        <v>735</v>
      </c>
      <c r="AB62" s="10">
        <v>132.30000000000001</v>
      </c>
      <c r="AD62" s="10">
        <v>72.099999999999994</v>
      </c>
      <c r="AE62" s="10">
        <v>4300</v>
      </c>
      <c r="AF62" s="10">
        <f t="shared" si="4"/>
        <v>-0.39</v>
      </c>
      <c r="AG62" s="10">
        <f t="shared" si="5"/>
        <v>5.07</v>
      </c>
      <c r="AH62" s="11">
        <f t="shared" si="6"/>
        <v>28249.759999999998</v>
      </c>
      <c r="AI62" s="12">
        <f t="shared" si="1"/>
        <v>73358.248099999997</v>
      </c>
      <c r="AJ62" s="11">
        <f t="shared" si="2"/>
        <v>74540</v>
      </c>
      <c r="AK62" s="13">
        <f t="shared" si="3"/>
        <v>1.6109325544266959E-2</v>
      </c>
      <c r="AL62" s="12">
        <f t="shared" si="7"/>
        <v>1181.7519000000029</v>
      </c>
    </row>
    <row r="63" spans="1:38" s="10" customFormat="1">
      <c r="A63" s="9">
        <v>61</v>
      </c>
      <c r="B63" s="10" t="s">
        <v>27</v>
      </c>
      <c r="C63" s="10" t="s">
        <v>28</v>
      </c>
      <c r="D63" s="10">
        <v>1</v>
      </c>
      <c r="E63" s="10">
        <v>0.17299999999999999</v>
      </c>
      <c r="F63" s="10" t="s">
        <v>30</v>
      </c>
      <c r="G63" s="10">
        <v>3</v>
      </c>
      <c r="H63" s="10">
        <v>6</v>
      </c>
      <c r="I63" s="10" t="s">
        <v>33</v>
      </c>
      <c r="J63" s="10" t="s">
        <v>94</v>
      </c>
      <c r="K63" s="10">
        <v>55480</v>
      </c>
      <c r="L63" s="10" t="s">
        <v>123</v>
      </c>
      <c r="M63" s="10" t="s">
        <v>140</v>
      </c>
      <c r="N63" s="10" t="s">
        <v>160</v>
      </c>
      <c r="O63" s="10">
        <v>585</v>
      </c>
      <c r="P63" s="10">
        <v>1.78</v>
      </c>
      <c r="Q63" s="10">
        <v>0.17299999999999999</v>
      </c>
      <c r="R63" s="10">
        <v>3</v>
      </c>
      <c r="S63" s="10">
        <v>6</v>
      </c>
      <c r="T63" s="10" t="s">
        <v>30</v>
      </c>
      <c r="U63" s="10" t="s">
        <v>161</v>
      </c>
      <c r="V63" s="10" t="s">
        <v>168</v>
      </c>
      <c r="W63" s="10">
        <v>1</v>
      </c>
      <c r="X63" s="10" t="s">
        <v>161</v>
      </c>
      <c r="Y63" s="10">
        <v>565</v>
      </c>
      <c r="Z63" s="10">
        <v>1</v>
      </c>
      <c r="AA63" s="10">
        <v>565</v>
      </c>
      <c r="AB63" s="10">
        <v>97.74</v>
      </c>
      <c r="AD63" s="10">
        <v>72.099999999999994</v>
      </c>
      <c r="AE63" s="10">
        <v>4300</v>
      </c>
      <c r="AF63" s="10">
        <f t="shared" si="4"/>
        <v>-0.39</v>
      </c>
      <c r="AG63" s="10">
        <f t="shared" si="5"/>
        <v>5.07</v>
      </c>
      <c r="AH63" s="11">
        <f t="shared" si="6"/>
        <v>28249.759999999998</v>
      </c>
      <c r="AI63" s="12">
        <f t="shared" si="1"/>
        <v>60993.263779999994</v>
      </c>
      <c r="AJ63" s="11">
        <f t="shared" si="2"/>
        <v>55480</v>
      </c>
      <c r="AK63" s="13">
        <f t="shared" si="3"/>
        <v>-9.0391355345175367E-2</v>
      </c>
      <c r="AL63" s="12">
        <f t="shared" si="7"/>
        <v>-5513.2637799999939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специалист ао</cp:lastModifiedBy>
  <dcterms:created xsi:type="dcterms:W3CDTF">2022-06-06T07:34:12Z</dcterms:created>
  <dcterms:modified xsi:type="dcterms:W3CDTF">2022-06-06T09:09:51Z</dcterms:modified>
</cp:coreProperties>
</file>