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stu\Downloads\"/>
    </mc:Choice>
  </mc:AlternateContent>
  <bookViews>
    <workbookView xWindow="0" yWindow="0" windowWidth="23040" windowHeight="9192"/>
  </bookViews>
  <sheets>
    <sheet name="Elektra+siluma+mobilumas (Eng)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6" l="1"/>
  <c r="F114" i="16"/>
  <c r="F115" i="16"/>
  <c r="F116" i="16"/>
  <c r="F117" i="16"/>
  <c r="F118" i="16"/>
  <c r="F112" i="16"/>
  <c r="F124" i="16"/>
  <c r="F125" i="16"/>
  <c r="F126" i="16"/>
  <c r="F128" i="16"/>
  <c r="F129" i="16"/>
  <c r="F130" i="16"/>
  <c r="F131" i="16"/>
  <c r="F132" i="16"/>
  <c r="F133" i="16"/>
  <c r="F134" i="16"/>
  <c r="F136" i="16"/>
  <c r="F137" i="16"/>
  <c r="F138" i="16"/>
  <c r="F139" i="16"/>
  <c r="F140" i="16"/>
  <c r="F141" i="16"/>
  <c r="F142" i="16"/>
  <c r="F123" i="16"/>
  <c r="F110" i="16"/>
  <c r="F109" i="16"/>
  <c r="F108" i="16"/>
  <c r="F107" i="16"/>
  <c r="F106" i="16"/>
  <c r="F102" i="16"/>
  <c r="F103" i="16"/>
  <c r="F104" i="16"/>
  <c r="F105" i="16"/>
  <c r="F101" i="16"/>
  <c r="O53" i="16"/>
  <c r="E31" i="16"/>
  <c r="R31" i="16" s="1"/>
  <c r="P94" i="16"/>
  <c r="O94" i="16"/>
  <c r="W94" i="16"/>
  <c r="V94" i="16"/>
  <c r="U94" i="16"/>
  <c r="T94" i="16"/>
  <c r="S94" i="16"/>
  <c r="R94" i="16"/>
  <c r="Q94" i="16"/>
  <c r="W151" i="16"/>
  <c r="W242" i="16"/>
  <c r="V242" i="16"/>
  <c r="U242" i="16"/>
  <c r="T242" i="16"/>
  <c r="S242" i="16"/>
  <c r="R242" i="16"/>
  <c r="Q242" i="16"/>
  <c r="P242" i="16"/>
  <c r="O242" i="16"/>
  <c r="W241" i="16"/>
  <c r="V241" i="16"/>
  <c r="U241" i="16"/>
  <c r="T241" i="16"/>
  <c r="S241" i="16"/>
  <c r="R241" i="16"/>
  <c r="Q241" i="16"/>
  <c r="P241" i="16"/>
  <c r="O241" i="16"/>
  <c r="W240" i="16"/>
  <c r="V240" i="16"/>
  <c r="U240" i="16"/>
  <c r="T240" i="16"/>
  <c r="S240" i="16"/>
  <c r="R240" i="16"/>
  <c r="Q240" i="16"/>
  <c r="P240" i="16"/>
  <c r="O240" i="16"/>
  <c r="W239" i="16"/>
  <c r="V239" i="16"/>
  <c r="U239" i="16"/>
  <c r="T239" i="16"/>
  <c r="S239" i="16"/>
  <c r="R239" i="16"/>
  <c r="Q239" i="16"/>
  <c r="P239" i="16"/>
  <c r="O239" i="16"/>
  <c r="W238" i="16"/>
  <c r="V238" i="16"/>
  <c r="U238" i="16"/>
  <c r="T238" i="16"/>
  <c r="S238" i="16"/>
  <c r="R238" i="16"/>
  <c r="Q238" i="16"/>
  <c r="P238" i="16"/>
  <c r="O238" i="16"/>
  <c r="W237" i="16"/>
  <c r="V237" i="16"/>
  <c r="U237" i="16"/>
  <c r="T237" i="16"/>
  <c r="S237" i="16"/>
  <c r="R237" i="16"/>
  <c r="Q237" i="16"/>
  <c r="P237" i="16"/>
  <c r="O237" i="16"/>
  <c r="W236" i="16"/>
  <c r="V236" i="16"/>
  <c r="U236" i="16"/>
  <c r="T236" i="16"/>
  <c r="S236" i="16"/>
  <c r="R236" i="16"/>
  <c r="Q236" i="16"/>
  <c r="P236" i="16"/>
  <c r="O236" i="16"/>
  <c r="W235" i="16"/>
  <c r="V235" i="16"/>
  <c r="U235" i="16"/>
  <c r="T235" i="16"/>
  <c r="S235" i="16"/>
  <c r="R235" i="16"/>
  <c r="Q235" i="16"/>
  <c r="P235" i="16"/>
  <c r="O235" i="16"/>
  <c r="W234" i="16"/>
  <c r="V234" i="16"/>
  <c r="U234" i="16"/>
  <c r="T234" i="16"/>
  <c r="S234" i="16"/>
  <c r="R234" i="16"/>
  <c r="Q234" i="16"/>
  <c r="P234" i="16"/>
  <c r="O234" i="16"/>
  <c r="W233" i="16"/>
  <c r="V233" i="16"/>
  <c r="U233" i="16"/>
  <c r="T233" i="16"/>
  <c r="S233" i="16"/>
  <c r="R233" i="16"/>
  <c r="Q233" i="16"/>
  <c r="P233" i="16"/>
  <c r="O233" i="16"/>
  <c r="W232" i="16"/>
  <c r="V232" i="16"/>
  <c r="U232" i="16"/>
  <c r="T232" i="16"/>
  <c r="S232" i="16"/>
  <c r="R232" i="16"/>
  <c r="Q232" i="16"/>
  <c r="P232" i="16"/>
  <c r="O232" i="16"/>
  <c r="W231" i="16"/>
  <c r="V231" i="16"/>
  <c r="U231" i="16"/>
  <c r="T231" i="16"/>
  <c r="S231" i="16"/>
  <c r="R231" i="16"/>
  <c r="Q231" i="16"/>
  <c r="P231" i="16"/>
  <c r="O231" i="16"/>
  <c r="W230" i="16"/>
  <c r="V230" i="16"/>
  <c r="U230" i="16"/>
  <c r="T230" i="16"/>
  <c r="S230" i="16"/>
  <c r="R230" i="16"/>
  <c r="Q230" i="16"/>
  <c r="P230" i="16"/>
  <c r="O230" i="16"/>
  <c r="W229" i="16"/>
  <c r="V229" i="16"/>
  <c r="U229" i="16"/>
  <c r="T229" i="16"/>
  <c r="S229" i="16"/>
  <c r="R229" i="16"/>
  <c r="Q229" i="16"/>
  <c r="P229" i="16"/>
  <c r="O229" i="16"/>
  <c r="W228" i="16"/>
  <c r="V228" i="16"/>
  <c r="U228" i="16"/>
  <c r="T228" i="16"/>
  <c r="S228" i="16"/>
  <c r="R228" i="16"/>
  <c r="Q228" i="16"/>
  <c r="P228" i="16"/>
  <c r="O228" i="16"/>
  <c r="W227" i="16"/>
  <c r="V227" i="16"/>
  <c r="U227" i="16"/>
  <c r="T227" i="16"/>
  <c r="S227" i="16"/>
  <c r="R227" i="16"/>
  <c r="Q227" i="16"/>
  <c r="P227" i="16"/>
  <c r="O227" i="16"/>
  <c r="W226" i="16"/>
  <c r="V226" i="16"/>
  <c r="U226" i="16"/>
  <c r="T226" i="16"/>
  <c r="S226" i="16"/>
  <c r="R226" i="16"/>
  <c r="Q226" i="16"/>
  <c r="P226" i="16"/>
  <c r="O226" i="16"/>
  <c r="W225" i="16"/>
  <c r="V225" i="16"/>
  <c r="U225" i="16"/>
  <c r="T225" i="16"/>
  <c r="S225" i="16"/>
  <c r="R225" i="16"/>
  <c r="Q225" i="16"/>
  <c r="P225" i="16"/>
  <c r="O225" i="16"/>
  <c r="W224" i="16"/>
  <c r="V224" i="16"/>
  <c r="U224" i="16"/>
  <c r="T224" i="16"/>
  <c r="S224" i="16"/>
  <c r="R224" i="16"/>
  <c r="Q224" i="16"/>
  <c r="P224" i="16"/>
  <c r="O224" i="16"/>
  <c r="W223" i="16"/>
  <c r="V223" i="16"/>
  <c r="U223" i="16"/>
  <c r="T223" i="16"/>
  <c r="S223" i="16"/>
  <c r="R223" i="16"/>
  <c r="Q223" i="16"/>
  <c r="P223" i="16"/>
  <c r="O223" i="16"/>
  <c r="W222" i="16"/>
  <c r="V222" i="16"/>
  <c r="U222" i="16"/>
  <c r="T222" i="16"/>
  <c r="S222" i="16"/>
  <c r="R222" i="16"/>
  <c r="Q222" i="16"/>
  <c r="P222" i="16"/>
  <c r="O222" i="16"/>
  <c r="W221" i="16"/>
  <c r="V221" i="16"/>
  <c r="U221" i="16"/>
  <c r="T221" i="16"/>
  <c r="S221" i="16"/>
  <c r="R221" i="16"/>
  <c r="Q221" i="16"/>
  <c r="P221" i="16"/>
  <c r="O221" i="16"/>
  <c r="W220" i="16"/>
  <c r="V220" i="16"/>
  <c r="U220" i="16"/>
  <c r="T220" i="16"/>
  <c r="S220" i="16"/>
  <c r="R220" i="16"/>
  <c r="Q220" i="16"/>
  <c r="P220" i="16"/>
  <c r="O220" i="16"/>
  <c r="W219" i="16"/>
  <c r="V219" i="16"/>
  <c r="U219" i="16"/>
  <c r="T219" i="16"/>
  <c r="S219" i="16"/>
  <c r="R219" i="16"/>
  <c r="Q219" i="16"/>
  <c r="P219" i="16"/>
  <c r="O219" i="16"/>
  <c r="W218" i="16"/>
  <c r="V218" i="16"/>
  <c r="U218" i="16"/>
  <c r="T218" i="16"/>
  <c r="S218" i="16"/>
  <c r="R218" i="16"/>
  <c r="Q218" i="16"/>
  <c r="P218" i="16"/>
  <c r="O218" i="16"/>
  <c r="W217" i="16"/>
  <c r="V217" i="16"/>
  <c r="U217" i="16"/>
  <c r="T217" i="16"/>
  <c r="S217" i="16"/>
  <c r="R217" i="16"/>
  <c r="Q217" i="16"/>
  <c r="P217" i="16"/>
  <c r="O217" i="16"/>
  <c r="W216" i="16"/>
  <c r="V216" i="16"/>
  <c r="U216" i="16"/>
  <c r="T216" i="16"/>
  <c r="S216" i="16"/>
  <c r="R216" i="16"/>
  <c r="Q216" i="16"/>
  <c r="P216" i="16"/>
  <c r="O216" i="16"/>
  <c r="W215" i="16"/>
  <c r="V215" i="16"/>
  <c r="U215" i="16"/>
  <c r="T215" i="16"/>
  <c r="S215" i="16"/>
  <c r="R215" i="16"/>
  <c r="Q215" i="16"/>
  <c r="P215" i="16"/>
  <c r="O215" i="16"/>
  <c r="W214" i="16"/>
  <c r="V214" i="16"/>
  <c r="U214" i="16"/>
  <c r="T214" i="16"/>
  <c r="S214" i="16"/>
  <c r="R214" i="16"/>
  <c r="Q214" i="16"/>
  <c r="P214" i="16"/>
  <c r="O214" i="16"/>
  <c r="W213" i="16"/>
  <c r="V213" i="16"/>
  <c r="U213" i="16"/>
  <c r="T213" i="16"/>
  <c r="S213" i="16"/>
  <c r="R213" i="16"/>
  <c r="Q213" i="16"/>
  <c r="P213" i="16"/>
  <c r="O213" i="16"/>
  <c r="W212" i="16"/>
  <c r="V212" i="16"/>
  <c r="U212" i="16"/>
  <c r="T212" i="16"/>
  <c r="S212" i="16"/>
  <c r="R212" i="16"/>
  <c r="Q212" i="16"/>
  <c r="P212" i="16"/>
  <c r="O212" i="16"/>
  <c r="W211" i="16"/>
  <c r="V211" i="16"/>
  <c r="U211" i="16"/>
  <c r="T211" i="16"/>
  <c r="S211" i="16"/>
  <c r="R211" i="16"/>
  <c r="Q211" i="16"/>
  <c r="P211" i="16"/>
  <c r="O211" i="16"/>
  <c r="W210" i="16"/>
  <c r="V210" i="16"/>
  <c r="U210" i="16"/>
  <c r="T210" i="16"/>
  <c r="S210" i="16"/>
  <c r="R210" i="16"/>
  <c r="Q210" i="16"/>
  <c r="P210" i="16"/>
  <c r="O210" i="16"/>
  <c r="W209" i="16"/>
  <c r="V209" i="16"/>
  <c r="U209" i="16"/>
  <c r="T209" i="16"/>
  <c r="S209" i="16"/>
  <c r="R209" i="16"/>
  <c r="Q209" i="16"/>
  <c r="P209" i="16"/>
  <c r="O209" i="16"/>
  <c r="W208" i="16"/>
  <c r="V208" i="16"/>
  <c r="U208" i="16"/>
  <c r="T208" i="16"/>
  <c r="S208" i="16"/>
  <c r="R208" i="16"/>
  <c r="Q208" i="16"/>
  <c r="P208" i="16"/>
  <c r="O208" i="16"/>
  <c r="W207" i="16"/>
  <c r="V207" i="16"/>
  <c r="U207" i="16"/>
  <c r="T207" i="16"/>
  <c r="S207" i="16"/>
  <c r="R207" i="16"/>
  <c r="Q207" i="16"/>
  <c r="P207" i="16"/>
  <c r="O207" i="16"/>
  <c r="W204" i="16"/>
  <c r="V204" i="16"/>
  <c r="U204" i="16"/>
  <c r="T204" i="16"/>
  <c r="S204" i="16"/>
  <c r="R204" i="16"/>
  <c r="Q204" i="16"/>
  <c r="P204" i="16"/>
  <c r="O204" i="16"/>
  <c r="W203" i="16"/>
  <c r="V203" i="16"/>
  <c r="U203" i="16"/>
  <c r="T203" i="16"/>
  <c r="S203" i="16"/>
  <c r="R203" i="16"/>
  <c r="Q203" i="16"/>
  <c r="P203" i="16"/>
  <c r="O203" i="16"/>
  <c r="W202" i="16"/>
  <c r="V202" i="16"/>
  <c r="U202" i="16"/>
  <c r="T202" i="16"/>
  <c r="S202" i="16"/>
  <c r="R202" i="16"/>
  <c r="Q202" i="16"/>
  <c r="P202" i="16"/>
  <c r="O202" i="16"/>
  <c r="W201" i="16"/>
  <c r="V201" i="16"/>
  <c r="U201" i="16"/>
  <c r="T201" i="16"/>
  <c r="S201" i="16"/>
  <c r="R201" i="16"/>
  <c r="Q201" i="16"/>
  <c r="P201" i="16"/>
  <c r="O201" i="16"/>
  <c r="W200" i="16"/>
  <c r="V200" i="16"/>
  <c r="U200" i="16"/>
  <c r="T200" i="16"/>
  <c r="S200" i="16"/>
  <c r="R200" i="16"/>
  <c r="Q200" i="16"/>
  <c r="P200" i="16"/>
  <c r="O200" i="16"/>
  <c r="W199" i="16"/>
  <c r="V199" i="16"/>
  <c r="U199" i="16"/>
  <c r="T199" i="16"/>
  <c r="S199" i="16"/>
  <c r="R199" i="16"/>
  <c r="Q199" i="16"/>
  <c r="P199" i="16"/>
  <c r="O199" i="16"/>
  <c r="W198" i="16"/>
  <c r="V198" i="16"/>
  <c r="U198" i="16"/>
  <c r="T198" i="16"/>
  <c r="S198" i="16"/>
  <c r="R198" i="16"/>
  <c r="Q198" i="16"/>
  <c r="P198" i="16"/>
  <c r="O198" i="16"/>
  <c r="W197" i="16"/>
  <c r="V197" i="16"/>
  <c r="U197" i="16"/>
  <c r="T197" i="16"/>
  <c r="S197" i="16"/>
  <c r="R197" i="16"/>
  <c r="Q197" i="16"/>
  <c r="P197" i="16"/>
  <c r="O197" i="16"/>
  <c r="W196" i="16"/>
  <c r="V196" i="16"/>
  <c r="U196" i="16"/>
  <c r="T196" i="16"/>
  <c r="S196" i="16"/>
  <c r="R196" i="16"/>
  <c r="Q196" i="16"/>
  <c r="P196" i="16"/>
  <c r="O196" i="16"/>
  <c r="W195" i="16"/>
  <c r="V195" i="16"/>
  <c r="U195" i="16"/>
  <c r="T195" i="16"/>
  <c r="S195" i="16"/>
  <c r="R195" i="16"/>
  <c r="Q195" i="16"/>
  <c r="P195" i="16"/>
  <c r="O195" i="16"/>
  <c r="W194" i="16"/>
  <c r="V194" i="16"/>
  <c r="U194" i="16"/>
  <c r="T194" i="16"/>
  <c r="S194" i="16"/>
  <c r="R194" i="16"/>
  <c r="Q194" i="16"/>
  <c r="P194" i="16"/>
  <c r="O194" i="16"/>
  <c r="W193" i="16"/>
  <c r="V193" i="16"/>
  <c r="U193" i="16"/>
  <c r="T193" i="16"/>
  <c r="S193" i="16"/>
  <c r="R193" i="16"/>
  <c r="Q193" i="16"/>
  <c r="P193" i="16"/>
  <c r="O193" i="16"/>
  <c r="W192" i="16"/>
  <c r="V192" i="16"/>
  <c r="U192" i="16"/>
  <c r="T192" i="16"/>
  <c r="S192" i="16"/>
  <c r="R192" i="16"/>
  <c r="Q192" i="16"/>
  <c r="P192" i="16"/>
  <c r="O192" i="16"/>
  <c r="W191" i="16"/>
  <c r="V191" i="16"/>
  <c r="U191" i="16"/>
  <c r="T191" i="16"/>
  <c r="S191" i="16"/>
  <c r="R191" i="16"/>
  <c r="Q191" i="16"/>
  <c r="P191" i="16"/>
  <c r="O191" i="16"/>
  <c r="W190" i="16"/>
  <c r="V190" i="16"/>
  <c r="U190" i="16"/>
  <c r="T190" i="16"/>
  <c r="S190" i="16"/>
  <c r="R190" i="16"/>
  <c r="Q190" i="16"/>
  <c r="P190" i="16"/>
  <c r="O190" i="16"/>
  <c r="W189" i="16"/>
  <c r="V189" i="16"/>
  <c r="U189" i="16"/>
  <c r="T189" i="16"/>
  <c r="S189" i="16"/>
  <c r="R189" i="16"/>
  <c r="Q189" i="16"/>
  <c r="P189" i="16"/>
  <c r="O189" i="16"/>
  <c r="W188" i="16"/>
  <c r="V188" i="16"/>
  <c r="U188" i="16"/>
  <c r="T188" i="16"/>
  <c r="S188" i="16"/>
  <c r="R188" i="16"/>
  <c r="Q188" i="16"/>
  <c r="P188" i="16"/>
  <c r="O188" i="16"/>
  <c r="W187" i="16"/>
  <c r="V187" i="16"/>
  <c r="U187" i="16"/>
  <c r="T187" i="16"/>
  <c r="S187" i="16"/>
  <c r="R187" i="16"/>
  <c r="Q187" i="16"/>
  <c r="P187" i="16"/>
  <c r="O187" i="16"/>
  <c r="W186" i="16"/>
  <c r="V186" i="16"/>
  <c r="U186" i="16"/>
  <c r="T186" i="16"/>
  <c r="S186" i="16"/>
  <c r="R186" i="16"/>
  <c r="Q186" i="16"/>
  <c r="P186" i="16"/>
  <c r="O186" i="16"/>
  <c r="W185" i="16"/>
  <c r="V185" i="16"/>
  <c r="U185" i="16"/>
  <c r="T185" i="16"/>
  <c r="S185" i="16"/>
  <c r="R185" i="16"/>
  <c r="Q185" i="16"/>
  <c r="P185" i="16"/>
  <c r="O185" i="16"/>
  <c r="W184" i="16"/>
  <c r="V184" i="16"/>
  <c r="U184" i="16"/>
  <c r="T184" i="16"/>
  <c r="S184" i="16"/>
  <c r="R184" i="16"/>
  <c r="Q184" i="16"/>
  <c r="P184" i="16"/>
  <c r="O184" i="16"/>
  <c r="W183" i="16"/>
  <c r="V183" i="16"/>
  <c r="U183" i="16"/>
  <c r="T183" i="16"/>
  <c r="S183" i="16"/>
  <c r="R183" i="16"/>
  <c r="Q183" i="16"/>
  <c r="P183" i="16"/>
  <c r="O183" i="16"/>
  <c r="W182" i="16"/>
  <c r="V182" i="16"/>
  <c r="U182" i="16"/>
  <c r="T182" i="16"/>
  <c r="S182" i="16"/>
  <c r="R182" i="16"/>
  <c r="Q182" i="16"/>
  <c r="P182" i="16"/>
  <c r="O182" i="16"/>
  <c r="W181" i="16"/>
  <c r="V181" i="16"/>
  <c r="U181" i="16"/>
  <c r="T181" i="16"/>
  <c r="S181" i="16"/>
  <c r="R181" i="16"/>
  <c r="Q181" i="16"/>
  <c r="P181" i="16"/>
  <c r="O181" i="16"/>
  <c r="W180" i="16"/>
  <c r="V180" i="16"/>
  <c r="U180" i="16"/>
  <c r="T180" i="16"/>
  <c r="S180" i="16"/>
  <c r="R180" i="16"/>
  <c r="Q180" i="16"/>
  <c r="P180" i="16"/>
  <c r="O180" i="16"/>
  <c r="W179" i="16"/>
  <c r="V179" i="16"/>
  <c r="U179" i="16"/>
  <c r="T179" i="16"/>
  <c r="S179" i="16"/>
  <c r="R179" i="16"/>
  <c r="Q179" i="16"/>
  <c r="P179" i="16"/>
  <c r="O179" i="16"/>
  <c r="W178" i="16"/>
  <c r="V178" i="16"/>
  <c r="U178" i="16"/>
  <c r="T178" i="16"/>
  <c r="S178" i="16"/>
  <c r="R178" i="16"/>
  <c r="Q178" i="16"/>
  <c r="P178" i="16"/>
  <c r="O178" i="16"/>
  <c r="W177" i="16"/>
  <c r="V177" i="16"/>
  <c r="U177" i="16"/>
  <c r="T177" i="16"/>
  <c r="S177" i="16"/>
  <c r="R177" i="16"/>
  <c r="Q177" i="16"/>
  <c r="P177" i="16"/>
  <c r="O177" i="16"/>
  <c r="W176" i="16"/>
  <c r="V176" i="16"/>
  <c r="U176" i="16"/>
  <c r="T176" i="16"/>
  <c r="S176" i="16"/>
  <c r="R176" i="16"/>
  <c r="Q176" i="16"/>
  <c r="P176" i="16"/>
  <c r="O176" i="16"/>
  <c r="W175" i="16"/>
  <c r="V175" i="16"/>
  <c r="U175" i="16"/>
  <c r="T175" i="16"/>
  <c r="S175" i="16"/>
  <c r="R175" i="16"/>
  <c r="Q175" i="16"/>
  <c r="P175" i="16"/>
  <c r="O175" i="16"/>
  <c r="W174" i="16"/>
  <c r="V174" i="16"/>
  <c r="U174" i="16"/>
  <c r="T174" i="16"/>
  <c r="S174" i="16"/>
  <c r="R174" i="16"/>
  <c r="Q174" i="16"/>
  <c r="P174" i="16"/>
  <c r="O174" i="16"/>
  <c r="W173" i="16"/>
  <c r="V173" i="16"/>
  <c r="U173" i="16"/>
  <c r="T173" i="16"/>
  <c r="S173" i="16"/>
  <c r="R173" i="16"/>
  <c r="Q173" i="16"/>
  <c r="P173" i="16"/>
  <c r="O173" i="16"/>
  <c r="W172" i="16"/>
  <c r="V172" i="16"/>
  <c r="U172" i="16"/>
  <c r="T172" i="16"/>
  <c r="S172" i="16"/>
  <c r="R172" i="16"/>
  <c r="Q172" i="16"/>
  <c r="P172" i="16"/>
  <c r="O172" i="16"/>
  <c r="W171" i="16"/>
  <c r="V171" i="16"/>
  <c r="U171" i="16"/>
  <c r="T171" i="16"/>
  <c r="S171" i="16"/>
  <c r="R171" i="16"/>
  <c r="Q171" i="16"/>
  <c r="P171" i="16"/>
  <c r="O171" i="16"/>
  <c r="W170" i="16"/>
  <c r="V170" i="16"/>
  <c r="U170" i="16"/>
  <c r="T170" i="16"/>
  <c r="S170" i="16"/>
  <c r="R170" i="16"/>
  <c r="Q170" i="16"/>
  <c r="P170" i="16"/>
  <c r="O170" i="16"/>
  <c r="W169" i="16"/>
  <c r="V169" i="16"/>
  <c r="U169" i="16"/>
  <c r="T169" i="16"/>
  <c r="S169" i="16"/>
  <c r="R169" i="16"/>
  <c r="Q169" i="16"/>
  <c r="P169" i="16"/>
  <c r="O169" i="16"/>
  <c r="W168" i="16"/>
  <c r="V168" i="16"/>
  <c r="U168" i="16"/>
  <c r="T168" i="16"/>
  <c r="S168" i="16"/>
  <c r="R168" i="16"/>
  <c r="Q168" i="16"/>
  <c r="P168" i="16"/>
  <c r="O168" i="16"/>
  <c r="W167" i="16"/>
  <c r="V167" i="16"/>
  <c r="U167" i="16"/>
  <c r="T167" i="16"/>
  <c r="S167" i="16"/>
  <c r="R167" i="16"/>
  <c r="Q167" i="16"/>
  <c r="P167" i="16"/>
  <c r="O167" i="16"/>
  <c r="W166" i="16"/>
  <c r="V166" i="16"/>
  <c r="U166" i="16"/>
  <c r="T166" i="16"/>
  <c r="S166" i="16"/>
  <c r="R166" i="16"/>
  <c r="Q166" i="16"/>
  <c r="P166" i="16"/>
  <c r="O166" i="16"/>
  <c r="W165" i="16"/>
  <c r="V165" i="16"/>
  <c r="U165" i="16"/>
  <c r="T165" i="16"/>
  <c r="S165" i="16"/>
  <c r="R165" i="16"/>
  <c r="Q165" i="16"/>
  <c r="P165" i="16"/>
  <c r="O165" i="16"/>
  <c r="W164" i="16"/>
  <c r="V164" i="16"/>
  <c r="U164" i="16"/>
  <c r="T164" i="16"/>
  <c r="S164" i="16"/>
  <c r="R164" i="16"/>
  <c r="Q164" i="16"/>
  <c r="P164" i="16"/>
  <c r="O164" i="16"/>
  <c r="W163" i="16"/>
  <c r="V163" i="16"/>
  <c r="U163" i="16"/>
  <c r="T163" i="16"/>
  <c r="S163" i="16"/>
  <c r="R163" i="16"/>
  <c r="Q163" i="16"/>
  <c r="P163" i="16"/>
  <c r="O163" i="16"/>
  <c r="W162" i="16"/>
  <c r="V162" i="16"/>
  <c r="U162" i="16"/>
  <c r="T162" i="16"/>
  <c r="S162" i="16"/>
  <c r="R162" i="16"/>
  <c r="Q162" i="16"/>
  <c r="P162" i="16"/>
  <c r="O162" i="16"/>
  <c r="W161" i="16"/>
  <c r="V161" i="16"/>
  <c r="U161" i="16"/>
  <c r="T161" i="16"/>
  <c r="S161" i="16"/>
  <c r="R161" i="16"/>
  <c r="Q161" i="16"/>
  <c r="P161" i="16"/>
  <c r="O161" i="16"/>
  <c r="W160" i="16"/>
  <c r="V160" i="16"/>
  <c r="U160" i="16"/>
  <c r="T160" i="16"/>
  <c r="S160" i="16"/>
  <c r="R160" i="16"/>
  <c r="Q160" i="16"/>
  <c r="P160" i="16"/>
  <c r="O160" i="16"/>
  <c r="W159" i="16"/>
  <c r="V159" i="16"/>
  <c r="U159" i="16"/>
  <c r="T159" i="16"/>
  <c r="S159" i="16"/>
  <c r="R159" i="16"/>
  <c r="Q159" i="16"/>
  <c r="P159" i="16"/>
  <c r="O159" i="16"/>
  <c r="W158" i="16"/>
  <c r="V158" i="16"/>
  <c r="U158" i="16"/>
  <c r="T158" i="16"/>
  <c r="S158" i="16"/>
  <c r="R158" i="16"/>
  <c r="Q158" i="16"/>
  <c r="P158" i="16"/>
  <c r="O158" i="16"/>
  <c r="W157" i="16"/>
  <c r="V157" i="16"/>
  <c r="U157" i="16"/>
  <c r="T157" i="16"/>
  <c r="S157" i="16"/>
  <c r="R157" i="16"/>
  <c r="Q157" i="16"/>
  <c r="P157" i="16"/>
  <c r="O157" i="16"/>
  <c r="W156" i="16"/>
  <c r="V156" i="16"/>
  <c r="U156" i="16"/>
  <c r="T156" i="16"/>
  <c r="S156" i="16"/>
  <c r="R156" i="16"/>
  <c r="Q156" i="16"/>
  <c r="P156" i="16"/>
  <c r="O156" i="16"/>
  <c r="W155" i="16"/>
  <c r="V155" i="16"/>
  <c r="U155" i="16"/>
  <c r="T155" i="16"/>
  <c r="S155" i="16"/>
  <c r="R155" i="16"/>
  <c r="Q155" i="16"/>
  <c r="P155" i="16"/>
  <c r="O155" i="16"/>
  <c r="W154" i="16"/>
  <c r="V154" i="16"/>
  <c r="U154" i="16"/>
  <c r="T154" i="16"/>
  <c r="S154" i="16"/>
  <c r="R154" i="16"/>
  <c r="Q154" i="16"/>
  <c r="P154" i="16"/>
  <c r="O154" i="16"/>
  <c r="W153" i="16"/>
  <c r="V153" i="16"/>
  <c r="U153" i="16"/>
  <c r="T153" i="16"/>
  <c r="S153" i="16"/>
  <c r="R153" i="16"/>
  <c r="Q153" i="16"/>
  <c r="P153" i="16"/>
  <c r="O153" i="16"/>
  <c r="W152" i="16"/>
  <c r="V152" i="16"/>
  <c r="U152" i="16"/>
  <c r="T152" i="16"/>
  <c r="S152" i="16"/>
  <c r="R152" i="16"/>
  <c r="Q152" i="16"/>
  <c r="P152" i="16"/>
  <c r="O152" i="16"/>
  <c r="V151" i="16"/>
  <c r="U151" i="16"/>
  <c r="T151" i="16"/>
  <c r="S151" i="16"/>
  <c r="R151" i="16"/>
  <c r="Q151" i="16"/>
  <c r="P151" i="16"/>
  <c r="O151" i="16"/>
  <c r="W87" i="16"/>
  <c r="V87" i="16"/>
  <c r="U87" i="16"/>
  <c r="T87" i="16"/>
  <c r="S87" i="16"/>
  <c r="R87" i="16"/>
  <c r="Q87" i="16"/>
  <c r="P87" i="16"/>
  <c r="O87" i="16"/>
  <c r="W85" i="16"/>
  <c r="V85" i="16"/>
  <c r="U85" i="16"/>
  <c r="T85" i="16"/>
  <c r="S85" i="16"/>
  <c r="R85" i="16"/>
  <c r="Q85" i="16"/>
  <c r="P85" i="16"/>
  <c r="O85" i="16"/>
  <c r="W83" i="16"/>
  <c r="V83" i="16"/>
  <c r="U83" i="16"/>
  <c r="T83" i="16"/>
  <c r="S83" i="16"/>
  <c r="R83" i="16"/>
  <c r="Q83" i="16"/>
  <c r="P83" i="16"/>
  <c r="O83" i="16"/>
  <c r="W82" i="16"/>
  <c r="V82" i="16"/>
  <c r="U82" i="16"/>
  <c r="T82" i="16"/>
  <c r="S82" i="16"/>
  <c r="R82" i="16"/>
  <c r="Q82" i="16"/>
  <c r="P82" i="16"/>
  <c r="O82" i="16"/>
  <c r="W81" i="16"/>
  <c r="V81" i="16"/>
  <c r="U81" i="16"/>
  <c r="T81" i="16"/>
  <c r="S81" i="16"/>
  <c r="R81" i="16"/>
  <c r="Q81" i="16"/>
  <c r="P81" i="16"/>
  <c r="O81" i="16"/>
  <c r="W80" i="16"/>
  <c r="V80" i="16"/>
  <c r="U80" i="16"/>
  <c r="T80" i="16"/>
  <c r="S80" i="16"/>
  <c r="R80" i="16"/>
  <c r="Q80" i="16"/>
  <c r="P80" i="16"/>
  <c r="O80" i="16"/>
  <c r="W79" i="16"/>
  <c r="V79" i="16"/>
  <c r="U79" i="16"/>
  <c r="T79" i="16"/>
  <c r="S79" i="16"/>
  <c r="Q79" i="16"/>
  <c r="P79" i="16"/>
  <c r="E79" i="16"/>
  <c r="R79" i="16" s="1"/>
  <c r="W77" i="16"/>
  <c r="V77" i="16"/>
  <c r="U77" i="16"/>
  <c r="T77" i="16"/>
  <c r="S77" i="16"/>
  <c r="R77" i="16"/>
  <c r="Q77" i="16"/>
  <c r="P77" i="16"/>
  <c r="O77" i="16"/>
  <c r="W76" i="16"/>
  <c r="V76" i="16"/>
  <c r="U76" i="16"/>
  <c r="T76" i="16"/>
  <c r="S76" i="16"/>
  <c r="R76" i="16"/>
  <c r="Q76" i="16"/>
  <c r="P76" i="16"/>
  <c r="O76" i="16"/>
  <c r="W75" i="16"/>
  <c r="V75" i="16"/>
  <c r="U75" i="16"/>
  <c r="T75" i="16"/>
  <c r="S75" i="16"/>
  <c r="R75" i="16"/>
  <c r="Q75" i="16"/>
  <c r="P75" i="16"/>
  <c r="O75" i="16"/>
  <c r="W74" i="16"/>
  <c r="V74" i="16"/>
  <c r="U74" i="16"/>
  <c r="T74" i="16"/>
  <c r="S74" i="16"/>
  <c r="R74" i="16"/>
  <c r="Q74" i="16"/>
  <c r="P74" i="16"/>
  <c r="O74" i="16"/>
  <c r="W73" i="16"/>
  <c r="V73" i="16"/>
  <c r="U73" i="16"/>
  <c r="T73" i="16"/>
  <c r="S73" i="16"/>
  <c r="R73" i="16"/>
  <c r="Q73" i="16"/>
  <c r="P73" i="16"/>
  <c r="O73" i="16"/>
  <c r="W72" i="16"/>
  <c r="V72" i="16"/>
  <c r="U72" i="16"/>
  <c r="T72" i="16"/>
  <c r="S72" i="16"/>
  <c r="R72" i="16"/>
  <c r="Q72" i="16"/>
  <c r="P72" i="16"/>
  <c r="O72" i="16"/>
  <c r="W71" i="16"/>
  <c r="V71" i="16"/>
  <c r="U71" i="16"/>
  <c r="T71" i="16"/>
  <c r="S71" i="16"/>
  <c r="R71" i="16"/>
  <c r="Q71" i="16"/>
  <c r="P71" i="16"/>
  <c r="O71" i="16"/>
  <c r="W70" i="16"/>
  <c r="V70" i="16"/>
  <c r="U70" i="16"/>
  <c r="T70" i="16"/>
  <c r="S70" i="16"/>
  <c r="R70" i="16"/>
  <c r="Q70" i="16"/>
  <c r="P70" i="16"/>
  <c r="O70" i="16"/>
  <c r="W69" i="16"/>
  <c r="V69" i="16"/>
  <c r="U69" i="16"/>
  <c r="T69" i="16"/>
  <c r="S69" i="16"/>
  <c r="R69" i="16"/>
  <c r="Q69" i="16"/>
  <c r="P69" i="16"/>
  <c r="O69" i="16"/>
  <c r="W67" i="16"/>
  <c r="V67" i="16"/>
  <c r="U67" i="16"/>
  <c r="T67" i="16"/>
  <c r="S67" i="16"/>
  <c r="R67" i="16"/>
  <c r="Q67" i="16"/>
  <c r="P67" i="16"/>
  <c r="O67" i="16"/>
  <c r="W66" i="16"/>
  <c r="V66" i="16"/>
  <c r="U66" i="16"/>
  <c r="T66" i="16"/>
  <c r="S66" i="16"/>
  <c r="R66" i="16"/>
  <c r="Q66" i="16"/>
  <c r="P66" i="16"/>
  <c r="O66" i="16"/>
  <c r="W65" i="16"/>
  <c r="V65" i="16"/>
  <c r="U65" i="16"/>
  <c r="T65" i="16"/>
  <c r="S65" i="16"/>
  <c r="R65" i="16"/>
  <c r="Q65" i="16"/>
  <c r="P65" i="16"/>
  <c r="O65" i="16"/>
  <c r="W64" i="16"/>
  <c r="V64" i="16"/>
  <c r="U64" i="16"/>
  <c r="T64" i="16"/>
  <c r="S64" i="16"/>
  <c r="R64" i="16"/>
  <c r="Q64" i="16"/>
  <c r="P64" i="16"/>
  <c r="O64" i="16"/>
  <c r="W63" i="16"/>
  <c r="V63" i="16"/>
  <c r="U63" i="16"/>
  <c r="T63" i="16"/>
  <c r="S63" i="16"/>
  <c r="R63" i="16"/>
  <c r="Q63" i="16"/>
  <c r="P63" i="16"/>
  <c r="O63" i="16"/>
  <c r="W62" i="16"/>
  <c r="V62" i="16"/>
  <c r="U62" i="16"/>
  <c r="T62" i="16"/>
  <c r="S62" i="16"/>
  <c r="R62" i="16"/>
  <c r="Q62" i="16"/>
  <c r="P62" i="16"/>
  <c r="O62" i="16"/>
  <c r="W61" i="16"/>
  <c r="V61" i="16"/>
  <c r="U61" i="16"/>
  <c r="T61" i="16"/>
  <c r="S61" i="16"/>
  <c r="R61" i="16"/>
  <c r="Q61" i="16"/>
  <c r="P61" i="16"/>
  <c r="O61" i="16"/>
  <c r="W60" i="16"/>
  <c r="V60" i="16"/>
  <c r="U60" i="16"/>
  <c r="T60" i="16"/>
  <c r="S60" i="16"/>
  <c r="R60" i="16"/>
  <c r="Q60" i="16"/>
  <c r="P60" i="16"/>
  <c r="O60" i="16"/>
  <c r="W59" i="16"/>
  <c r="V59" i="16"/>
  <c r="U59" i="16"/>
  <c r="T59" i="16"/>
  <c r="S59" i="16"/>
  <c r="R59" i="16"/>
  <c r="Q59" i="16"/>
  <c r="P59" i="16"/>
  <c r="O59" i="16"/>
  <c r="W58" i="16"/>
  <c r="V58" i="16"/>
  <c r="U58" i="16"/>
  <c r="T58" i="16"/>
  <c r="S58" i="16"/>
  <c r="R58" i="16"/>
  <c r="Q58" i="16"/>
  <c r="P58" i="16"/>
  <c r="O58" i="16"/>
  <c r="W57" i="16"/>
  <c r="V57" i="16"/>
  <c r="U57" i="16"/>
  <c r="T57" i="16"/>
  <c r="S57" i="16"/>
  <c r="R57" i="16"/>
  <c r="Q57" i="16"/>
  <c r="P57" i="16"/>
  <c r="O57" i="16"/>
  <c r="W56" i="16"/>
  <c r="V56" i="16"/>
  <c r="U56" i="16"/>
  <c r="T56" i="16"/>
  <c r="S56" i="16"/>
  <c r="R56" i="16"/>
  <c r="Q56" i="16"/>
  <c r="P56" i="16"/>
  <c r="O56" i="16"/>
  <c r="W55" i="16"/>
  <c r="V55" i="16"/>
  <c r="U55" i="16"/>
  <c r="T55" i="16"/>
  <c r="S55" i="16"/>
  <c r="R55" i="16"/>
  <c r="Q55" i="16"/>
  <c r="P55" i="16"/>
  <c r="O55" i="16"/>
  <c r="W54" i="16"/>
  <c r="V54" i="16"/>
  <c r="U54" i="16"/>
  <c r="T54" i="16"/>
  <c r="S54" i="16"/>
  <c r="R54" i="16"/>
  <c r="Q54" i="16"/>
  <c r="P54" i="16"/>
  <c r="O54" i="16"/>
  <c r="W53" i="16"/>
  <c r="V53" i="16"/>
  <c r="U53" i="16"/>
  <c r="T53" i="16"/>
  <c r="S53" i="16"/>
  <c r="R53" i="16"/>
  <c r="Q53" i="16"/>
  <c r="P53" i="16"/>
  <c r="W46" i="16"/>
  <c r="V46" i="16"/>
  <c r="U46" i="16"/>
  <c r="T46" i="16"/>
  <c r="R46" i="16"/>
  <c r="Q46" i="16"/>
  <c r="O46" i="16"/>
  <c r="F46" i="16"/>
  <c r="P46" i="16" s="1"/>
  <c r="W45" i="16"/>
  <c r="V45" i="16"/>
  <c r="U45" i="16"/>
  <c r="T45" i="16"/>
  <c r="S45" i="16"/>
  <c r="R45" i="16"/>
  <c r="Q45" i="16"/>
  <c r="P45" i="16"/>
  <c r="O45" i="16"/>
  <c r="W44" i="16"/>
  <c r="V44" i="16"/>
  <c r="U44" i="16"/>
  <c r="T44" i="16"/>
  <c r="S44" i="16"/>
  <c r="R44" i="16"/>
  <c r="Q44" i="16"/>
  <c r="P44" i="16"/>
  <c r="O44" i="16"/>
  <c r="W43" i="16"/>
  <c r="V43" i="16"/>
  <c r="U43" i="16"/>
  <c r="T43" i="16"/>
  <c r="R43" i="16"/>
  <c r="Q43" i="16"/>
  <c r="O43" i="16"/>
  <c r="F43" i="16"/>
  <c r="S43" i="16" s="1"/>
  <c r="W42" i="16"/>
  <c r="V42" i="16"/>
  <c r="U42" i="16"/>
  <c r="T42" i="16"/>
  <c r="R42" i="16"/>
  <c r="Q42" i="16"/>
  <c r="O42" i="16"/>
  <c r="F42" i="16"/>
  <c r="S42" i="16" s="1"/>
  <c r="W41" i="16"/>
  <c r="V41" i="16"/>
  <c r="U41" i="16"/>
  <c r="T41" i="16"/>
  <c r="R41" i="16"/>
  <c r="Q41" i="16"/>
  <c r="O41" i="16"/>
  <c r="F41" i="16"/>
  <c r="S41" i="16" s="1"/>
  <c r="W40" i="16"/>
  <c r="V40" i="16"/>
  <c r="U40" i="16"/>
  <c r="T40" i="16"/>
  <c r="R40" i="16"/>
  <c r="Q40" i="16"/>
  <c r="O40" i="16"/>
  <c r="F40" i="16"/>
  <c r="P40" i="16" s="1"/>
  <c r="W39" i="16"/>
  <c r="V39" i="16"/>
  <c r="U39" i="16"/>
  <c r="T39" i="16"/>
  <c r="S39" i="16"/>
  <c r="R39" i="16"/>
  <c r="Q39" i="16"/>
  <c r="P39" i="16"/>
  <c r="O39" i="16"/>
  <c r="W38" i="16"/>
  <c r="V38" i="16"/>
  <c r="U38" i="16"/>
  <c r="T38" i="16"/>
  <c r="R38" i="16"/>
  <c r="Q38" i="16"/>
  <c r="O38" i="16"/>
  <c r="F38" i="16"/>
  <c r="S38" i="16" s="1"/>
  <c r="W37" i="16"/>
  <c r="V37" i="16"/>
  <c r="U37" i="16"/>
  <c r="T37" i="16"/>
  <c r="R37" i="16"/>
  <c r="Q37" i="16"/>
  <c r="O37" i="16"/>
  <c r="F37" i="16"/>
  <c r="P37" i="16" s="1"/>
  <c r="W36" i="16"/>
  <c r="V36" i="16"/>
  <c r="U36" i="16"/>
  <c r="T36" i="16"/>
  <c r="R36" i="16"/>
  <c r="Q36" i="16"/>
  <c r="O36" i="16"/>
  <c r="F36" i="16"/>
  <c r="P36" i="16" s="1"/>
  <c r="W35" i="16"/>
  <c r="V35" i="16"/>
  <c r="U35" i="16"/>
  <c r="T35" i="16"/>
  <c r="R35" i="16"/>
  <c r="Q35" i="16"/>
  <c r="O35" i="16"/>
  <c r="F35" i="16"/>
  <c r="P35" i="16" s="1"/>
  <c r="W34" i="16"/>
  <c r="V34" i="16"/>
  <c r="U34" i="16"/>
  <c r="T34" i="16"/>
  <c r="R34" i="16"/>
  <c r="Q34" i="16"/>
  <c r="O34" i="16"/>
  <c r="F34" i="16"/>
  <c r="S34" i="16" s="1"/>
  <c r="W33" i="16"/>
  <c r="V33" i="16"/>
  <c r="U33" i="16"/>
  <c r="T33" i="16"/>
  <c r="R33" i="16"/>
  <c r="Q33" i="16"/>
  <c r="O33" i="16"/>
  <c r="F33" i="16"/>
  <c r="P33" i="16" s="1"/>
  <c r="W32" i="16"/>
  <c r="V32" i="16"/>
  <c r="U32" i="16"/>
  <c r="T32" i="16"/>
  <c r="S32" i="16"/>
  <c r="Q32" i="16"/>
  <c r="P32" i="16"/>
  <c r="E32" i="16"/>
  <c r="O32" i="16" s="1"/>
  <c r="W31" i="16"/>
  <c r="V31" i="16"/>
  <c r="U31" i="16"/>
  <c r="T31" i="16"/>
  <c r="S31" i="16"/>
  <c r="Q31" i="16"/>
  <c r="P31" i="16"/>
  <c r="W25" i="16"/>
  <c r="V25" i="16"/>
  <c r="U25" i="16"/>
  <c r="T25" i="16"/>
  <c r="S25" i="16"/>
  <c r="R25" i="16"/>
  <c r="Q25" i="16"/>
  <c r="P25" i="16"/>
  <c r="O25" i="16"/>
  <c r="W24" i="16"/>
  <c r="V24" i="16"/>
  <c r="U24" i="16"/>
  <c r="T24" i="16"/>
  <c r="S24" i="16"/>
  <c r="R24" i="16"/>
  <c r="Q24" i="16"/>
  <c r="P24" i="16"/>
  <c r="O24" i="16"/>
  <c r="W23" i="16"/>
  <c r="V23" i="16"/>
  <c r="U23" i="16"/>
  <c r="T23" i="16"/>
  <c r="S23" i="16"/>
  <c r="Q23" i="16"/>
  <c r="P23" i="16"/>
  <c r="E23" i="16"/>
  <c r="R23" i="16" s="1"/>
  <c r="W22" i="16"/>
  <c r="V22" i="16"/>
  <c r="U22" i="16"/>
  <c r="T22" i="16"/>
  <c r="S22" i="16"/>
  <c r="R22" i="16"/>
  <c r="Q22" i="16"/>
  <c r="P22" i="16"/>
  <c r="O22" i="16"/>
  <c r="W21" i="16"/>
  <c r="V21" i="16"/>
  <c r="U21" i="16"/>
  <c r="T21" i="16"/>
  <c r="S21" i="16"/>
  <c r="R21" i="16"/>
  <c r="Q21" i="16"/>
  <c r="P21" i="16"/>
  <c r="O21" i="16"/>
  <c r="W20" i="16"/>
  <c r="V20" i="16"/>
  <c r="U20" i="16"/>
  <c r="T20" i="16"/>
  <c r="S20" i="16"/>
  <c r="R20" i="16"/>
  <c r="Q20" i="16"/>
  <c r="P20" i="16"/>
  <c r="O20" i="16"/>
  <c r="W19" i="16"/>
  <c r="V19" i="16"/>
  <c r="U19" i="16"/>
  <c r="T19" i="16"/>
  <c r="S19" i="16"/>
  <c r="R19" i="16"/>
  <c r="Q19" i="16"/>
  <c r="P19" i="16"/>
  <c r="O19" i="16"/>
  <c r="W18" i="16"/>
  <c r="V18" i="16"/>
  <c r="U18" i="16"/>
  <c r="T18" i="16"/>
  <c r="S18" i="16"/>
  <c r="R18" i="16"/>
  <c r="Q18" i="16"/>
  <c r="P18" i="16"/>
  <c r="O18" i="16"/>
  <c r="W17" i="16"/>
  <c r="V17" i="16"/>
  <c r="U17" i="16"/>
  <c r="T17" i="16"/>
  <c r="S17" i="16"/>
  <c r="R17" i="16"/>
  <c r="Q17" i="16"/>
  <c r="P17" i="16"/>
  <c r="O17" i="16"/>
  <c r="W16" i="16"/>
  <c r="V16" i="16"/>
  <c r="U16" i="16"/>
  <c r="T16" i="16"/>
  <c r="S16" i="16"/>
  <c r="R16" i="16"/>
  <c r="Q16" i="16"/>
  <c r="P16" i="16"/>
  <c r="O16" i="16"/>
  <c r="W15" i="16"/>
  <c r="V15" i="16"/>
  <c r="U15" i="16"/>
  <c r="T15" i="16"/>
  <c r="S15" i="16"/>
  <c r="R15" i="16"/>
  <c r="Q15" i="16"/>
  <c r="P15" i="16"/>
  <c r="O15" i="16"/>
  <c r="W14" i="16"/>
  <c r="V14" i="16"/>
  <c r="U14" i="16"/>
  <c r="T14" i="16"/>
  <c r="S14" i="16"/>
  <c r="R14" i="16"/>
  <c r="Q14" i="16"/>
  <c r="P14" i="16"/>
  <c r="O14" i="16"/>
  <c r="W13" i="16"/>
  <c r="V13" i="16"/>
  <c r="U13" i="16"/>
  <c r="T13" i="16"/>
  <c r="S13" i="16"/>
  <c r="R13" i="16"/>
  <c r="Q13" i="16"/>
  <c r="P13" i="16"/>
  <c r="O13" i="16"/>
  <c r="W12" i="16"/>
  <c r="V12" i="16"/>
  <c r="U12" i="16"/>
  <c r="T12" i="16"/>
  <c r="S12" i="16"/>
  <c r="R12" i="16"/>
  <c r="Q12" i="16"/>
  <c r="P12" i="16"/>
  <c r="O12" i="16"/>
  <c r="W11" i="16"/>
  <c r="V11" i="16"/>
  <c r="U11" i="16"/>
  <c r="T11" i="16"/>
  <c r="S11" i="16"/>
  <c r="R11" i="16"/>
  <c r="Q11" i="16"/>
  <c r="P11" i="16"/>
  <c r="O11" i="16"/>
  <c r="W10" i="16"/>
  <c r="V10" i="16"/>
  <c r="U10" i="16"/>
  <c r="T10" i="16"/>
  <c r="S10" i="16"/>
  <c r="R10" i="16"/>
  <c r="Q10" i="16"/>
  <c r="P10" i="16"/>
  <c r="O10" i="16"/>
  <c r="W9" i="16"/>
  <c r="V9" i="16"/>
  <c r="U9" i="16"/>
  <c r="T9" i="16"/>
  <c r="S9" i="16"/>
  <c r="R9" i="16"/>
  <c r="Q9" i="16"/>
  <c r="P9" i="16"/>
  <c r="O9" i="16"/>
  <c r="W8" i="16"/>
  <c r="V8" i="16"/>
  <c r="U8" i="16"/>
  <c r="T8" i="16"/>
  <c r="S8" i="16"/>
  <c r="R8" i="16"/>
  <c r="Q8" i="16"/>
  <c r="P8" i="16"/>
  <c r="O8" i="16"/>
  <c r="W7" i="16"/>
  <c r="V7" i="16"/>
  <c r="U7" i="16"/>
  <c r="T7" i="16"/>
  <c r="S7" i="16"/>
  <c r="R7" i="16"/>
  <c r="Q7" i="16"/>
  <c r="P7" i="16"/>
  <c r="O7" i="16"/>
  <c r="W6" i="16"/>
  <c r="V6" i="16"/>
  <c r="U6" i="16"/>
  <c r="T6" i="16"/>
  <c r="S6" i="16"/>
  <c r="R6" i="16"/>
  <c r="Q6" i="16"/>
  <c r="P6" i="16"/>
  <c r="O6" i="16"/>
  <c r="P41" i="16" l="1"/>
  <c r="O79" i="16"/>
  <c r="P34" i="16"/>
  <c r="S33" i="16"/>
  <c r="O23" i="16"/>
  <c r="S35" i="16"/>
  <c r="S40" i="16"/>
  <c r="R32" i="16"/>
  <c r="S37" i="16"/>
  <c r="P42" i="16"/>
  <c r="S36" i="16"/>
  <c r="P38" i="16"/>
  <c r="S46" i="16"/>
  <c r="O31" i="16"/>
  <c r="P43" i="16"/>
</calcChain>
</file>

<file path=xl/sharedStrings.xml><?xml version="1.0" encoding="utf-8"?>
<sst xmlns="http://schemas.openxmlformats.org/spreadsheetml/2006/main" count="455" uniqueCount="270">
  <si>
    <t>Gamybo būdas/ technologija</t>
  </si>
  <si>
    <t>Geoterminė energija</t>
  </si>
  <si>
    <t>Saulės PV elementai (monokristaliniai)</t>
  </si>
  <si>
    <t>Gamtinės dujos</t>
  </si>
  <si>
    <t>Mazutas, naftos produktai</t>
  </si>
  <si>
    <t>AT-Mix</t>
  </si>
  <si>
    <t>Ekologinio pėdsako vertė</t>
  </si>
  <si>
    <t>Teritorijai</t>
  </si>
  <si>
    <t>Neatsinaujinantieji ištekliai</t>
  </si>
  <si>
    <t>Išksatinė (organinė) anglis</t>
  </si>
  <si>
    <t>Atsinaujinantieji ištekliai</t>
  </si>
  <si>
    <t>Oro tarša</t>
  </si>
  <si>
    <t>Vandens tarša</t>
  </si>
  <si>
    <t>Dirvožemio tarša</t>
  </si>
  <si>
    <t>LT-Mix</t>
  </si>
  <si>
    <t>m²/kWh</t>
  </si>
  <si>
    <t>Mediena (malkos)</t>
  </si>
  <si>
    <t>Mediena (medžio skiedros)</t>
  </si>
  <si>
    <t>Šiaudai</t>
  </si>
  <si>
    <t>kg</t>
  </si>
  <si>
    <t>Medžio granulės</t>
  </si>
  <si>
    <t>Biokuras (centralizuotas šildymas)</t>
  </si>
  <si>
    <t>kWh</t>
  </si>
  <si>
    <t>Saulės kolektoriai - patalpų šildymui</t>
  </si>
  <si>
    <t>Saulės kolektoriai - patalpų šildymui ES25 šalyse</t>
  </si>
  <si>
    <t>Saulės kolektoriai - karšto vandens ruošimas Austrijoje</t>
  </si>
  <si>
    <t>Tradiciniai centralizuoto šildymo katilai (kuras - mazutas, naftos produktai)</t>
  </si>
  <si>
    <t>Akmens anglis</t>
  </si>
  <si>
    <t>Elektrinis šildymas</t>
  </si>
  <si>
    <t>Rudoji anglis (lignitas)</t>
  </si>
  <si>
    <t>Šiluminės energijos gamybos būdai/ technlogija</t>
  </si>
  <si>
    <t>Ekologinis pėdsakas</t>
  </si>
  <si>
    <t>Poveikis ekosistemai</t>
  </si>
  <si>
    <t>m²/MJ</t>
  </si>
  <si>
    <t>m²/Liter</t>
  </si>
  <si>
    <t>Mobilumas</t>
  </si>
  <si>
    <t>Transporto priemonė</t>
  </si>
  <si>
    <t>m²/asm.km</t>
  </si>
  <si>
    <t>Ėjimas pėsčiomis</t>
  </si>
  <si>
    <t>Dviratis</t>
  </si>
  <si>
    <t>Autobusas tarpmiestinis</t>
  </si>
  <si>
    <t>Autobusas tarptautiniai maršrutai (EU25)</t>
  </si>
  <si>
    <t>Motoroleris/matociklas</t>
  </si>
  <si>
    <t>Miesto autobusas</t>
  </si>
  <si>
    <t>Lėktuvas (ilgieji skrydžiai)</t>
  </si>
  <si>
    <t>Lėktuvas (trumpi skrydžiai)</t>
  </si>
  <si>
    <t>Miesto autobuas (ES25)</t>
  </si>
  <si>
    <t>Elektrinis dviratis (ES 25)</t>
  </si>
  <si>
    <t>Lektuvas (ES ribose)</t>
  </si>
  <si>
    <t>Tramvajus</t>
  </si>
  <si>
    <t>Traukinys (ES25)</t>
  </si>
  <si>
    <t>Tramvajus (ES5)</t>
  </si>
  <si>
    <t>Automobiliai</t>
  </si>
  <si>
    <t>Elektromobiliai</t>
  </si>
  <si>
    <t>Automobilis (E95)</t>
  </si>
  <si>
    <t>Automobilis (Biodyzelis)</t>
  </si>
  <si>
    <t>Automobilis (Bioetanolis)</t>
  </si>
  <si>
    <t>Elektromobilis ES 25</t>
  </si>
  <si>
    <t>Automobilis (Benzinas)</t>
  </si>
  <si>
    <t>Automobilis (Dyzelinas)</t>
  </si>
  <si>
    <t>Traukinys (Austrija)</t>
  </si>
  <si>
    <t>Automobilis (vidutiniškai ES25)</t>
  </si>
  <si>
    <t>E95</t>
  </si>
  <si>
    <t>Augalinis aliejus (rapsaI)</t>
  </si>
  <si>
    <t>Panaudotas augalinis aliejus</t>
  </si>
  <si>
    <t>Biedyzelinas (RME technologija)</t>
  </si>
  <si>
    <t>Dyzelinias</t>
  </si>
  <si>
    <t>Benzinas</t>
  </si>
  <si>
    <t>Biodujos (kaip degalai)</t>
  </si>
  <si>
    <t>CŠT (biomasė)</t>
  </si>
  <si>
    <t>Vidutinis suvartojimas 7.6 ltr/100km</t>
  </si>
  <si>
    <t>Vidutinis suvartojimas 7.5 ltr/100km</t>
  </si>
  <si>
    <t>Vidutinis suvartojimas 7.7 ltr/100km</t>
  </si>
  <si>
    <t>Vidutinis suvartojimas 7.3 ltr/100km</t>
  </si>
  <si>
    <t>Vidutinis suvartojimas 8 ltr/100km</t>
  </si>
  <si>
    <t>Obuoliai (tradic), kg.</t>
  </si>
  <si>
    <t>Obuolių sultys (tradic), ltr.</t>
  </si>
  <si>
    <t>Kriaušės (tradic), kg.</t>
  </si>
  <si>
    <t>Duona (eko), kg.</t>
  </si>
  <si>
    <t>Duona (tradic), kg.</t>
  </si>
  <si>
    <t>Duona (eko), vnt.(riekelė)</t>
  </si>
  <si>
    <t>Duona (tradic), vnt.(riekelė)</t>
  </si>
  <si>
    <t>Kiaušiniai (tradic), vnt.</t>
  </si>
  <si>
    <t>Kiaušiniai (eko), vnt.</t>
  </si>
  <si>
    <t>Braškės (tradic.), kg..</t>
  </si>
  <si>
    <t>Braškių džemas (tradic), kg..</t>
  </si>
  <si>
    <t>Medus (tradic), kg.</t>
  </si>
  <si>
    <t>Vištiena (eko), kg.</t>
  </si>
  <si>
    <t>Vištienos (tradic), kg.</t>
  </si>
  <si>
    <t>Bulvės (eko), kg.</t>
  </si>
  <si>
    <t>Bulvės (tradic), kg.</t>
  </si>
  <si>
    <t>Sūris (eko), kg.</t>
  </si>
  <si>
    <t>Sūris (tradic), kg.</t>
  </si>
  <si>
    <t>Linų sėmenų aliejus (tradic), kg.</t>
  </si>
  <si>
    <t>Pienas (eko), kg.</t>
  </si>
  <si>
    <t>Pienas (tradic), kg.</t>
  </si>
  <si>
    <t>Daržovės (eko), kg.</t>
  </si>
  <si>
    <t>Daržovės (tradic), kg.</t>
  </si>
  <si>
    <t>Rapsų aliejus, kg.</t>
  </si>
  <si>
    <t>Jautiena (eko), kg.</t>
  </si>
  <si>
    <t>Jautiena (tradic), kg.</t>
  </si>
  <si>
    <t>Cukrus, cukranendrių (tradic), kg.</t>
  </si>
  <si>
    <t>Cukrus, cukrinių runkelių (tradic), kg.</t>
  </si>
  <si>
    <t>Kumpis (tradic), kg.</t>
  </si>
  <si>
    <t>Kiauliena (eko), kg.</t>
  </si>
  <si>
    <t>Kiauliena (tradic), kg.</t>
  </si>
  <si>
    <t>Bandelės (eko), vnt.</t>
  </si>
  <si>
    <t>Bandelės (tradic), vnt.</t>
  </si>
  <si>
    <t>Bandelės (tradic), kg..</t>
  </si>
  <si>
    <t>Sojos miltai (tradic), kg.</t>
  </si>
  <si>
    <t>Sojos aliejus (eko), kg.</t>
  </si>
  <si>
    <t>Sojos aliejus (tradic), kg.</t>
  </si>
  <si>
    <t>Saulėgražų aliejus (tradic), kg.</t>
  </si>
  <si>
    <t>Makaronai (eko), kg.</t>
  </si>
  <si>
    <t>Makaronai (tradic), kg.</t>
  </si>
  <si>
    <t>Varškės sūrėlis (eko), kg.</t>
  </si>
  <si>
    <t>Varškės sūrėlis (tradic), kg.</t>
  </si>
  <si>
    <t>Pomidorai (eko), kg.</t>
  </si>
  <si>
    <t>Pomidorai (tradic), kg.</t>
  </si>
  <si>
    <t>Pomidorų padažas (eko), kg.</t>
  </si>
  <si>
    <t>Pomidorų padažas (tradic), kg.</t>
  </si>
  <si>
    <t>Varškė (eko), kg.</t>
  </si>
  <si>
    <t>Varškė (tradic), kg.</t>
  </si>
  <si>
    <t>Vynuogės (tradic), kg.</t>
  </si>
  <si>
    <t>Vynas (tradic), ltr.</t>
  </si>
  <si>
    <t>Miltai kvietiniai (eko), kg.</t>
  </si>
  <si>
    <t>Miltai kvietiniai (tradic), kg.</t>
  </si>
  <si>
    <t>Jogurtas (eko), kg.</t>
  </si>
  <si>
    <t>Jogurtas (tradic), kg.</t>
  </si>
  <si>
    <t>Maisto produktai</t>
  </si>
  <si>
    <t>Obuolių pyragas (štrudelis) (tradic.)</t>
  </si>
  <si>
    <t>keptas viščiukas (bio)</t>
  </si>
  <si>
    <t>keptas viščiukas (tradic)</t>
  </si>
  <si>
    <t>Vyniotinis (tradic)</t>
  </si>
  <si>
    <t>Lazanija (su mėsa) (bio)</t>
  </si>
  <si>
    <t>Lazanija (su mėsa) (tradic)</t>
  </si>
  <si>
    <t>Lazanija (daržovių) (bio)</t>
  </si>
  <si>
    <t>Lazanija (daržovių) (tradic)</t>
  </si>
  <si>
    <t>Pica (be mėsos) (tradic)</t>
  </si>
  <si>
    <t>Pica (be mėsos) (bio)</t>
  </si>
  <si>
    <t>Hamburgeris (mėsainis) (bio)</t>
  </si>
  <si>
    <t>Hamburgeris (mėsainis) (tradic)</t>
  </si>
  <si>
    <t xml:space="preserve">Bandelė (su sūriu) (bio) </t>
  </si>
  <si>
    <t xml:space="preserve">Bandelė (su sūriu) (tradic) </t>
  </si>
  <si>
    <t>Lietiniai (blynai) (bio)</t>
  </si>
  <si>
    <t>Lietiniai (blynai) (tradic)</t>
  </si>
  <si>
    <t>Blyneliai su braškių uogiene (tradic)</t>
  </si>
  <si>
    <t>Obuoliai (bio)</t>
  </si>
  <si>
    <t>Obuoliai (tradic)</t>
  </si>
  <si>
    <t>Virta jautiena (bio)</t>
  </si>
  <si>
    <t>Virta jautiena (tradic)</t>
  </si>
  <si>
    <t>Skrudintos bulvės (bio)</t>
  </si>
  <si>
    <t>Skrudintos bulvės (tradic)</t>
  </si>
  <si>
    <t>Sumuštinis su mėsa (tradic)</t>
  </si>
  <si>
    <t>Sumuštinis su mėsa (bio)</t>
  </si>
  <si>
    <t>Šnicelis (tradic)</t>
  </si>
  <si>
    <t>Kiaulienos kepsnys (bio)</t>
  </si>
  <si>
    <t>Kiaulienos kepsnys (tradic)</t>
  </si>
  <si>
    <t>Kiaulienos šonkauliai (bio)</t>
  </si>
  <si>
    <t>Kiaulienos šonkauliai (tradic)</t>
  </si>
  <si>
    <t>Spagečiai su pomidorų padažu (bio)</t>
  </si>
  <si>
    <t>Spagečiai su pomidorų padažu (tradic)</t>
  </si>
  <si>
    <t>Jautienos kepsnys (bio)</t>
  </si>
  <si>
    <t>Jautienos kepsnys (tradic)</t>
  </si>
  <si>
    <t>Vienos šnicelis (bio)</t>
  </si>
  <si>
    <t>Vienos šnicelis (tradic)</t>
  </si>
  <si>
    <t>m2</t>
  </si>
  <si>
    <t>Kompiuteris (laptopas, 15'')</t>
  </si>
  <si>
    <t>m3</t>
  </si>
  <si>
    <t>Mato vnt.</t>
  </si>
  <si>
    <t>kg/vnt.</t>
  </si>
  <si>
    <t>vnt</t>
  </si>
  <si>
    <t>Kiekis</t>
  </si>
  <si>
    <t>Įvesties duomenys</t>
  </si>
  <si>
    <t>Rezultatų sklitis</t>
  </si>
  <si>
    <t>CO2 kiekis</t>
  </si>
  <si>
    <t>Bendras ekologinis pėdsakas</t>
  </si>
  <si>
    <t>Bendras CO2 kiekis</t>
  </si>
  <si>
    <t>Poveikis ekosistemai (procentais)</t>
  </si>
  <si>
    <t>kWh, ktm, m3, ltr</t>
  </si>
  <si>
    <t>kwh, MJ, ktm, m3, ltr</t>
  </si>
  <si>
    <t>m²/vnt</t>
  </si>
  <si>
    <t>m2/vnt</t>
  </si>
  <si>
    <t>Buitinės atliekos</t>
  </si>
  <si>
    <t>Popierius/kartonas</t>
  </si>
  <si>
    <t>Stiklas (skaidrus)</t>
  </si>
  <si>
    <t>Stiklas (spalvotas)</t>
  </si>
  <si>
    <t>Metalai</t>
  </si>
  <si>
    <t>Pakavimo dėžės</t>
  </si>
  <si>
    <t>Suįrančios atliekos</t>
  </si>
  <si>
    <t>ltr</t>
  </si>
  <si>
    <t>Vandens suvartojimas</t>
  </si>
  <si>
    <t>Ofiso-biuro reikmenys</t>
  </si>
  <si>
    <t>Popieriaus spausdinimui ir kt. sunaudojimas</t>
  </si>
  <si>
    <t>kg/metus</t>
  </si>
  <si>
    <t>Virtuvinis popierius</t>
  </si>
  <si>
    <t>Tualetinis popierius</t>
  </si>
  <si>
    <t>Buitiniai valikliai</t>
  </si>
  <si>
    <t>Aliuminis (kt. lengvesni metalai)</t>
  </si>
  <si>
    <t>Keramika</t>
  </si>
  <si>
    <t>Plastikas</t>
  </si>
  <si>
    <t>Dažai, lakai</t>
  </si>
  <si>
    <t>Alyvos, tepalai</t>
  </si>
  <si>
    <t>Mediena</t>
  </si>
  <si>
    <t>Organinė buitinė chemija</t>
  </si>
  <si>
    <t>Dujos</t>
  </si>
  <si>
    <t>Rūgštys</t>
  </si>
  <si>
    <t>Akalis</t>
  </si>
  <si>
    <t>Tirpikliai</t>
  </si>
  <si>
    <t>Druskos</t>
  </si>
  <si>
    <t>Šarminė buitinė chemija</t>
  </si>
  <si>
    <t>area</t>
  </si>
  <si>
    <t>non renewable</t>
  </si>
  <si>
    <t>fossil C</t>
  </si>
  <si>
    <t>renewable</t>
  </si>
  <si>
    <t>air</t>
  </si>
  <si>
    <t>water</t>
  </si>
  <si>
    <t>soil</t>
  </si>
  <si>
    <t xml:space="preserve">Impact to the ecosystem </t>
  </si>
  <si>
    <t>Unit</t>
  </si>
  <si>
    <t>Quantity</t>
  </si>
  <si>
    <t>The value of the ecological footprint</t>
  </si>
  <si>
    <t>Ecological footprint</t>
  </si>
  <si>
    <t>CO2 emission</t>
  </si>
  <si>
    <t>Vertimas į anlgų k.</t>
  </si>
  <si>
    <t>Total ecological footprint</t>
  </si>
  <si>
    <t>Total CO2 emissions</t>
  </si>
  <si>
    <t>Area</t>
  </si>
  <si>
    <t>Non renewable resources</t>
  </si>
  <si>
    <t>Fossil coal (organic)</t>
  </si>
  <si>
    <t>Renewable resources</t>
  </si>
  <si>
    <t>Air pollution</t>
  </si>
  <si>
    <t>Water pollution</t>
  </si>
  <si>
    <t>Soil pollution</t>
  </si>
  <si>
    <t>Impact to e ecosystem (in percent)</t>
  </si>
  <si>
    <t>Electricity</t>
  </si>
  <si>
    <t>Hydroenergy</t>
  </si>
  <si>
    <t>Biofule (Organic Renkin Cycle - ORC)</t>
  </si>
  <si>
    <t>Wind generators</t>
  </si>
  <si>
    <t>Biofuel (wood chips)</t>
  </si>
  <si>
    <t>Goethermal energy</t>
  </si>
  <si>
    <t>Biogas</t>
  </si>
  <si>
    <t>Biofuel (wood pallets)</t>
  </si>
  <si>
    <t>Solar PV (thin film PV elements)</t>
  </si>
  <si>
    <t>Solar PV elements (policrystal, mix)</t>
  </si>
  <si>
    <t>Input data</t>
  </si>
  <si>
    <t>Production technologie</t>
  </si>
  <si>
    <t>Coal</t>
  </si>
  <si>
    <t>Oil products</t>
  </si>
  <si>
    <t>Nuclear energy</t>
  </si>
  <si>
    <t>UCTE-mix</t>
  </si>
  <si>
    <t>Natural gas</t>
  </si>
  <si>
    <t>Biogas (sludge wastewater)</t>
  </si>
  <si>
    <t>Biogas (fuel cells)</t>
  </si>
  <si>
    <t>Solar PV elements (polycrystal)</t>
  </si>
  <si>
    <t>m²/Nm³ (m²/m³)</t>
  </si>
  <si>
    <t>Kiti suvartojimai</t>
  </si>
  <si>
    <t>WC vandens suvartojimas (1 WC/ per dieną)</t>
  </si>
  <si>
    <t>Ekologinio pėdsako vertė (metinė vertė)</t>
  </si>
  <si>
    <t>Dušo naudojimas (1 dušas 1 kart per dieną)</t>
  </si>
  <si>
    <t>Plautuvės vonioje naudojimas (1 vnt. 1 lart per dieną)</t>
  </si>
  <si>
    <t>vnt.</t>
  </si>
  <si>
    <t>Lauko baseinas (1 vnt. 10m3)</t>
  </si>
  <si>
    <t>Atliekos</t>
  </si>
  <si>
    <t>Stiklas</t>
  </si>
  <si>
    <t>ltr.</t>
  </si>
  <si>
    <t>Metalas</t>
  </si>
  <si>
    <t>Kt.lengvos atliekos</t>
  </si>
  <si>
    <t>Organinės (biodegreduojančios) atlekos</t>
  </si>
  <si>
    <t>Per mėnesį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</si>
</sst>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0.0"/>
  </numFmts>
  <fonts count="1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 "/>
    </font>
    <font>
      <sz val="10"/>
      <color indexed="8"/>
      <name val="Arial"/>
      <family val="2"/>
      <charset val="186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164" fontId="11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2" fontId="4" fillId="0" borderId="0" xfId="0" applyNumberFormat="1" applyFont="1" applyAlignment="1">
      <alignment horizontal="left" vertical="top" wrapText="1"/>
    </xf>
    <xf numFmtId="2" fontId="4" fillId="0" borderId="0" xfId="0" applyNumberFormat="1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2" fontId="6" fillId="0" borderId="0" xfId="0" applyNumberFormat="1" applyFont="1" applyFill="1" applyAlignment="1">
      <alignment horizontal="left" vertical="top" wrapText="1"/>
    </xf>
    <xf numFmtId="2" fontId="4" fillId="0" borderId="0" xfId="0" applyNumberFormat="1" applyFont="1" applyBorder="1" applyAlignment="1">
      <alignment horizontal="left" vertical="top" wrapText="1"/>
    </xf>
    <xf numFmtId="0" fontId="1" fillId="0" borderId="0" xfId="0" applyFont="1"/>
    <xf numFmtId="2" fontId="0" fillId="0" borderId="0" xfId="0" applyNumberFormat="1"/>
    <xf numFmtId="0" fontId="1" fillId="0" borderId="0" xfId="0" applyFont="1" applyFill="1"/>
    <xf numFmtId="2" fontId="0" fillId="0" borderId="0" xfId="0" applyNumberFormat="1" applyFill="1"/>
    <xf numFmtId="0" fontId="1" fillId="0" borderId="0" xfId="0" applyFont="1" applyFill="1" applyBorder="1"/>
    <xf numFmtId="2" fontId="2" fillId="0" borderId="0" xfId="0" applyNumberFormat="1" applyFont="1" applyFill="1" applyBorder="1" applyAlignment="1"/>
    <xf numFmtId="2" fontId="2" fillId="0" borderId="0" xfId="0" applyNumberFormat="1" applyFont="1" applyFill="1" applyAlignment="1"/>
    <xf numFmtId="2" fontId="2" fillId="0" borderId="0" xfId="0" quotePrefix="1" applyNumberFormat="1" applyFont="1" applyFill="1" applyAlignment="1"/>
    <xf numFmtId="2" fontId="2" fillId="0" borderId="0" xfId="0" applyNumberFormat="1" applyFont="1" applyFill="1"/>
    <xf numFmtId="0" fontId="0" fillId="2" borderId="0" xfId="0" applyFill="1"/>
    <xf numFmtId="0" fontId="0" fillId="2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9" fillId="0" borderId="0" xfId="0" applyFont="1" applyAlignment="1" applyProtection="1">
      <alignment horizontal="left" vertical="top" wrapText="1"/>
    </xf>
    <xf numFmtId="165" fontId="9" fillId="0" borderId="0" xfId="0" applyNumberFormat="1" applyFont="1" applyFill="1" applyAlignment="1" applyProtection="1">
      <alignment horizontal="left" vertical="top" wrapText="1"/>
    </xf>
    <xf numFmtId="165" fontId="9" fillId="0" borderId="0" xfId="0" applyNumberFormat="1" applyFont="1" applyFill="1" applyAlignment="1">
      <alignment horizontal="left" vertical="top" wrapText="1"/>
    </xf>
    <xf numFmtId="165" fontId="2" fillId="0" borderId="0" xfId="0" applyNumberFormat="1" applyFont="1" applyFill="1" applyAlignment="1"/>
    <xf numFmtId="165" fontId="2" fillId="0" borderId="0" xfId="0" applyNumberFormat="1" applyFont="1" applyFill="1" applyAlignment="1" applyProtection="1"/>
    <xf numFmtId="2" fontId="2" fillId="0" borderId="0" xfId="0" applyNumberFormat="1" applyFont="1" applyFill="1" applyAlignment="1" applyProtection="1"/>
    <xf numFmtId="0" fontId="7" fillId="0" borderId="0" xfId="0" applyFont="1" applyProtection="1"/>
    <xf numFmtId="2" fontId="7" fillId="0" borderId="0" xfId="0" applyNumberFormat="1" applyFont="1" applyProtection="1"/>
    <xf numFmtId="2" fontId="7" fillId="0" borderId="0" xfId="0" applyNumberFormat="1" applyFont="1"/>
    <xf numFmtId="2" fontId="2" fillId="0" borderId="0" xfId="0" applyNumberFormat="1" applyFont="1" applyProtection="1"/>
    <xf numFmtId="0" fontId="1" fillId="3" borderId="0" xfId="0" applyFont="1" applyFill="1" applyAlignment="1">
      <alignment horizontal="left" vertical="top" wrapText="1"/>
    </xf>
    <xf numFmtId="2" fontId="4" fillId="3" borderId="0" xfId="0" applyNumberFormat="1" applyFont="1" applyFill="1" applyAlignment="1">
      <alignment horizontal="left" vertical="top" wrapText="1"/>
    </xf>
    <xf numFmtId="2" fontId="7" fillId="0" borderId="0" xfId="0" applyNumberFormat="1" applyFont="1" applyAlignment="1" applyProtection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0" applyNumberFormat="1" applyFont="1" applyFill="1" applyAlignment="1" applyProtection="1">
      <alignment horizontal="left" vertical="top"/>
    </xf>
    <xf numFmtId="2" fontId="2" fillId="0" borderId="0" xfId="0" applyNumberFormat="1" applyFont="1" applyAlignment="1" applyProtection="1">
      <alignment horizontal="left" vertical="top"/>
    </xf>
    <xf numFmtId="164" fontId="9" fillId="0" borderId="0" xfId="2" applyFont="1" applyAlignment="1">
      <alignment vertical="top" wrapText="1"/>
    </xf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166" fontId="4" fillId="0" borderId="0" xfId="0" applyNumberFormat="1" applyFont="1" applyBorder="1" applyAlignment="1">
      <alignment horizontal="left" vertical="top"/>
    </xf>
    <xf numFmtId="165" fontId="2" fillId="6" borderId="3" xfId="0" applyNumberFormat="1" applyFont="1" applyFill="1" applyBorder="1" applyAlignment="1" applyProtection="1"/>
    <xf numFmtId="165" fontId="2" fillId="7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 applyProtection="1"/>
    <xf numFmtId="165" fontId="2" fillId="9" borderId="3" xfId="0" applyNumberFormat="1" applyFont="1" applyFill="1" applyBorder="1" applyAlignment="1" applyProtection="1"/>
    <xf numFmtId="165" fontId="2" fillId="10" borderId="3" xfId="0" applyNumberFormat="1" applyFont="1" applyFill="1" applyBorder="1" applyAlignment="1" applyProtection="1"/>
    <xf numFmtId="165" fontId="2" fillId="11" borderId="3" xfId="0" applyNumberFormat="1" applyFont="1" applyFill="1" applyBorder="1" applyAlignment="1" applyProtection="1"/>
    <xf numFmtId="165" fontId="2" fillId="12" borderId="3" xfId="0" applyNumberFormat="1" applyFont="1" applyFill="1" applyBorder="1" applyAlignment="1" applyProtection="1"/>
    <xf numFmtId="0" fontId="4" fillId="13" borderId="0" xfId="0" applyFont="1" applyFill="1" applyAlignment="1">
      <alignment horizontal="left" vertical="top"/>
    </xf>
    <xf numFmtId="0" fontId="13" fillId="2" borderId="0" xfId="0" applyFont="1" applyFill="1"/>
    <xf numFmtId="0" fontId="12" fillId="4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</cellXfs>
  <cellStyles count="3">
    <cellStyle name="Įprastas" xfId="0" builtinId="0"/>
    <cellStyle name="Kablelis" xfId="2" builtinId="3"/>
    <cellStyle name="Standard_Tabelle1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46"/>
  <sheetViews>
    <sheetView tabSelected="1" zoomScale="25" zoomScaleNormal="25" workbookViewId="0">
      <selection activeCell="F148" sqref="F148"/>
    </sheetView>
  </sheetViews>
  <sheetFormatPr defaultRowHeight="13.8"/>
  <cols>
    <col min="1" max="1" width="8.88671875" style="7"/>
    <col min="2" max="2" width="57.6640625" style="7" customWidth="1"/>
    <col min="3" max="3" width="10.44140625" style="7" customWidth="1"/>
    <col min="4" max="4" width="7.109375" style="7" customWidth="1"/>
    <col min="5" max="5" width="16.109375" style="7" customWidth="1"/>
    <col min="6" max="6" width="15.33203125" style="7" customWidth="1"/>
    <col min="7" max="7" width="9" style="7" customWidth="1"/>
    <col min="8" max="8" width="19.5546875" style="7" customWidth="1"/>
    <col min="9" max="14" width="9.44140625" style="7" customWidth="1"/>
    <col min="15" max="15" width="15.33203125" style="7" customWidth="1"/>
    <col min="16" max="16" width="8.88671875" style="7"/>
    <col min="17" max="23" width="10" style="7" customWidth="1"/>
    <col min="24" max="16384" width="8.88671875" style="7"/>
  </cols>
  <sheetData>
    <row r="2" spans="2:23">
      <c r="H2" s="45" t="s">
        <v>222</v>
      </c>
    </row>
    <row r="3" spans="2:23" ht="27.6" customHeight="1">
      <c r="B3" s="69" t="s">
        <v>245</v>
      </c>
      <c r="C3" s="69"/>
      <c r="D3" s="69"/>
    </row>
    <row r="4" spans="2:23" ht="29.4" customHeight="1">
      <c r="B4" s="44" t="s">
        <v>246</v>
      </c>
      <c r="C4" s="45" t="s">
        <v>219</v>
      </c>
      <c r="D4" s="45" t="s">
        <v>220</v>
      </c>
      <c r="E4" s="45" t="s">
        <v>221</v>
      </c>
      <c r="F4" s="45"/>
      <c r="G4" s="45" t="s">
        <v>223</v>
      </c>
      <c r="H4" s="71" t="s">
        <v>218</v>
      </c>
      <c r="I4" s="71"/>
      <c r="J4" s="71"/>
      <c r="K4" s="71"/>
      <c r="L4" s="71"/>
      <c r="M4" s="71"/>
      <c r="N4" s="71"/>
      <c r="O4" s="48" t="s">
        <v>225</v>
      </c>
      <c r="P4" s="49" t="s">
        <v>226</v>
      </c>
      <c r="Q4" s="70" t="s">
        <v>234</v>
      </c>
      <c r="R4" s="70"/>
      <c r="S4" s="70"/>
      <c r="T4" s="70"/>
      <c r="U4" s="70"/>
      <c r="V4" s="70"/>
      <c r="W4" s="70"/>
    </row>
    <row r="5" spans="2:23" ht="45" customHeight="1">
      <c r="B5" s="6" t="s">
        <v>235</v>
      </c>
      <c r="C5" s="45" t="s">
        <v>179</v>
      </c>
      <c r="D5" s="45"/>
      <c r="E5" s="45" t="s">
        <v>182</v>
      </c>
      <c r="F5" s="45"/>
      <c r="G5" s="45" t="s">
        <v>170</v>
      </c>
      <c r="H5" s="57" t="s">
        <v>211</v>
      </c>
      <c r="I5" s="58" t="s">
        <v>212</v>
      </c>
      <c r="J5" s="59" t="s">
        <v>213</v>
      </c>
      <c r="K5" s="60" t="s">
        <v>214</v>
      </c>
      <c r="L5" s="61" t="s">
        <v>215</v>
      </c>
      <c r="M5" s="62" t="s">
        <v>216</v>
      </c>
      <c r="N5" s="63" t="s">
        <v>217</v>
      </c>
      <c r="O5" s="50" t="s">
        <v>166</v>
      </c>
      <c r="P5" s="51" t="s">
        <v>19</v>
      </c>
      <c r="Q5" s="52" t="s">
        <v>227</v>
      </c>
      <c r="R5" s="52" t="s">
        <v>228</v>
      </c>
      <c r="S5" s="52" t="s">
        <v>229</v>
      </c>
      <c r="T5" s="52" t="s">
        <v>230</v>
      </c>
      <c r="U5" s="52" t="s">
        <v>231</v>
      </c>
      <c r="V5" s="52" t="s">
        <v>232</v>
      </c>
      <c r="W5" s="52" t="s">
        <v>233</v>
      </c>
    </row>
    <row r="6" spans="2:23" ht="13.2" customHeight="1">
      <c r="B6" s="43" t="s">
        <v>236</v>
      </c>
      <c r="C6" s="7" t="s">
        <v>22</v>
      </c>
      <c r="D6" s="7">
        <v>1</v>
      </c>
      <c r="E6" s="8">
        <v>1.397</v>
      </c>
      <c r="F6" s="8"/>
      <c r="G6" s="8">
        <v>1</v>
      </c>
      <c r="H6" s="8">
        <v>0.36</v>
      </c>
      <c r="I6" s="8">
        <v>0</v>
      </c>
      <c r="J6" s="8">
        <v>46.25</v>
      </c>
      <c r="K6" s="8">
        <v>0</v>
      </c>
      <c r="L6" s="8">
        <v>10.7</v>
      </c>
      <c r="M6" s="8">
        <v>42.58</v>
      </c>
      <c r="N6" s="8">
        <v>0.11</v>
      </c>
      <c r="O6" s="53">
        <f>D6*E6</f>
        <v>1.397</v>
      </c>
      <c r="P6" s="54">
        <f>F6*D6</f>
        <v>0</v>
      </c>
      <c r="Q6" s="13">
        <f>H6*D6</f>
        <v>0.36</v>
      </c>
      <c r="R6" s="13">
        <f>I6*E6</f>
        <v>0</v>
      </c>
      <c r="S6" s="13">
        <f>J6*F6</f>
        <v>0</v>
      </c>
      <c r="T6" s="13">
        <f t="shared" ref="T6:W21" si="0">K6*H6</f>
        <v>0</v>
      </c>
      <c r="U6" s="13">
        <f t="shared" si="0"/>
        <v>0</v>
      </c>
      <c r="V6" s="13">
        <f t="shared" si="0"/>
        <v>1969.3249999999998</v>
      </c>
      <c r="W6" s="13">
        <f t="shared" si="0"/>
        <v>0</v>
      </c>
    </row>
    <row r="7" spans="2:23" ht="13.2" customHeight="1">
      <c r="B7" s="1" t="s">
        <v>237</v>
      </c>
      <c r="C7" s="7" t="s">
        <v>22</v>
      </c>
      <c r="D7" s="7">
        <v>1</v>
      </c>
      <c r="E7" s="8">
        <v>9.968</v>
      </c>
      <c r="F7" s="8"/>
      <c r="G7" s="8"/>
      <c r="H7" s="8">
        <v>0.01</v>
      </c>
      <c r="I7" s="8">
        <v>0</v>
      </c>
      <c r="J7" s="8">
        <v>36.07</v>
      </c>
      <c r="K7" s="8">
        <v>2.5099999999999998</v>
      </c>
      <c r="L7" s="8">
        <v>10.29</v>
      </c>
      <c r="M7" s="8">
        <v>51.08</v>
      </c>
      <c r="N7" s="8">
        <v>0.04</v>
      </c>
      <c r="O7" s="53">
        <f t="shared" ref="O7:O25" si="1">D7*E7</f>
        <v>9.968</v>
      </c>
      <c r="P7" s="54">
        <f t="shared" ref="P7:P25" si="2">F7*D7</f>
        <v>0</v>
      </c>
      <c r="Q7" s="13">
        <f t="shared" ref="Q7:S25" si="3">H7*D7</f>
        <v>0.01</v>
      </c>
      <c r="R7" s="13">
        <f t="shared" si="3"/>
        <v>0</v>
      </c>
      <c r="S7" s="13">
        <f t="shared" si="3"/>
        <v>0</v>
      </c>
      <c r="T7" s="13">
        <f t="shared" si="0"/>
        <v>2.5099999999999997E-2</v>
      </c>
      <c r="U7" s="13">
        <f t="shared" si="0"/>
        <v>0</v>
      </c>
      <c r="V7" s="13">
        <f t="shared" si="0"/>
        <v>1842.4556</v>
      </c>
      <c r="W7" s="13">
        <f t="shared" si="0"/>
        <v>0.10039999999999999</v>
      </c>
    </row>
    <row r="8" spans="2:23" ht="13.2" customHeight="1">
      <c r="B8" s="1" t="s">
        <v>238</v>
      </c>
      <c r="C8" s="7" t="s">
        <v>22</v>
      </c>
      <c r="D8" s="7">
        <v>1</v>
      </c>
      <c r="E8" s="8">
        <v>11.3</v>
      </c>
      <c r="F8" s="8"/>
      <c r="G8" s="8"/>
      <c r="H8" s="8">
        <v>0.01</v>
      </c>
      <c r="I8" s="8">
        <v>0</v>
      </c>
      <c r="J8" s="8">
        <v>38.54</v>
      </c>
      <c r="K8" s="8">
        <v>0.01</v>
      </c>
      <c r="L8" s="8">
        <v>5.48</v>
      </c>
      <c r="M8" s="8">
        <v>55.89</v>
      </c>
      <c r="N8" s="8">
        <v>7.0000000000000007E-2</v>
      </c>
      <c r="O8" s="53">
        <f t="shared" si="1"/>
        <v>11.3</v>
      </c>
      <c r="P8" s="54">
        <f t="shared" si="2"/>
        <v>0</v>
      </c>
      <c r="Q8" s="13">
        <f t="shared" si="3"/>
        <v>0.01</v>
      </c>
      <c r="R8" s="13">
        <f t="shared" si="3"/>
        <v>0</v>
      </c>
      <c r="S8" s="13">
        <f t="shared" si="3"/>
        <v>0</v>
      </c>
      <c r="T8" s="13">
        <f t="shared" si="0"/>
        <v>1E-4</v>
      </c>
      <c r="U8" s="13">
        <f t="shared" si="0"/>
        <v>0</v>
      </c>
      <c r="V8" s="13">
        <f t="shared" si="0"/>
        <v>2154.0005999999998</v>
      </c>
      <c r="W8" s="13">
        <f t="shared" si="0"/>
        <v>7.000000000000001E-4</v>
      </c>
    </row>
    <row r="9" spans="2:23" ht="13.2" customHeight="1">
      <c r="B9" s="1" t="s">
        <v>239</v>
      </c>
      <c r="C9" s="7" t="s">
        <v>22</v>
      </c>
      <c r="D9" s="7">
        <v>1</v>
      </c>
      <c r="E9" s="8">
        <v>12.87</v>
      </c>
      <c r="F9" s="8"/>
      <c r="G9" s="8"/>
      <c r="H9" s="8">
        <v>0.02</v>
      </c>
      <c r="I9" s="8">
        <v>0</v>
      </c>
      <c r="J9" s="8">
        <v>24.48</v>
      </c>
      <c r="K9" s="8">
        <v>0.01</v>
      </c>
      <c r="L9" s="8">
        <v>27.49</v>
      </c>
      <c r="M9" s="8">
        <v>47.95</v>
      </c>
      <c r="N9" s="8">
        <v>0.05</v>
      </c>
      <c r="O9" s="53">
        <f t="shared" si="1"/>
        <v>12.87</v>
      </c>
      <c r="P9" s="54">
        <f t="shared" si="2"/>
        <v>0</v>
      </c>
      <c r="Q9" s="13">
        <f t="shared" si="3"/>
        <v>0.02</v>
      </c>
      <c r="R9" s="13">
        <f t="shared" si="3"/>
        <v>0</v>
      </c>
      <c r="S9" s="13">
        <f t="shared" si="3"/>
        <v>0</v>
      </c>
      <c r="T9" s="13">
        <f t="shared" si="0"/>
        <v>2.0000000000000001E-4</v>
      </c>
      <c r="U9" s="13">
        <f t="shared" si="0"/>
        <v>0</v>
      </c>
      <c r="V9" s="13">
        <f t="shared" si="0"/>
        <v>1173.816</v>
      </c>
      <c r="W9" s="13">
        <f t="shared" si="0"/>
        <v>5.0000000000000001E-4</v>
      </c>
    </row>
    <row r="10" spans="2:23" ht="13.2" customHeight="1">
      <c r="B10" s="1" t="s">
        <v>240</v>
      </c>
      <c r="C10" s="7" t="s">
        <v>22</v>
      </c>
      <c r="D10" s="7">
        <v>1</v>
      </c>
      <c r="E10" s="8">
        <v>14.05</v>
      </c>
      <c r="F10" s="8"/>
      <c r="G10" s="8"/>
      <c r="H10" s="8">
        <v>0</v>
      </c>
      <c r="I10" s="8">
        <v>0</v>
      </c>
      <c r="J10" s="8">
        <v>11.31</v>
      </c>
      <c r="K10" s="8">
        <v>0</v>
      </c>
      <c r="L10" s="8">
        <v>81.78</v>
      </c>
      <c r="M10" s="8">
        <v>6.87</v>
      </c>
      <c r="N10" s="8">
        <v>0.04</v>
      </c>
      <c r="O10" s="53">
        <f t="shared" si="1"/>
        <v>14.05</v>
      </c>
      <c r="P10" s="54">
        <f t="shared" si="2"/>
        <v>0</v>
      </c>
      <c r="Q10" s="13">
        <f t="shared" si="3"/>
        <v>0</v>
      </c>
      <c r="R10" s="13">
        <f t="shared" si="3"/>
        <v>0</v>
      </c>
      <c r="S10" s="13">
        <f t="shared" si="3"/>
        <v>0</v>
      </c>
      <c r="T10" s="13">
        <f t="shared" si="0"/>
        <v>0</v>
      </c>
      <c r="U10" s="13">
        <f t="shared" si="0"/>
        <v>0</v>
      </c>
      <c r="V10" s="13">
        <f t="shared" si="0"/>
        <v>77.699700000000007</v>
      </c>
      <c r="W10" s="13">
        <f t="shared" si="0"/>
        <v>0</v>
      </c>
    </row>
    <row r="11" spans="2:23" ht="13.2" customHeight="1">
      <c r="B11" s="1" t="s">
        <v>241</v>
      </c>
      <c r="C11" s="7" t="s">
        <v>22</v>
      </c>
      <c r="D11" s="7">
        <v>1</v>
      </c>
      <c r="E11" s="8">
        <v>12.91</v>
      </c>
      <c r="F11" s="8"/>
      <c r="G11" s="8"/>
      <c r="H11" s="8">
        <v>3.7970000000000002</v>
      </c>
      <c r="I11" s="8">
        <v>0.03</v>
      </c>
      <c r="J11" s="8">
        <v>54.561</v>
      </c>
      <c r="K11" s="8">
        <v>2E-3</v>
      </c>
      <c r="L11" s="8">
        <v>25.73</v>
      </c>
      <c r="M11" s="8">
        <v>15.269</v>
      </c>
      <c r="N11" s="8">
        <v>0.61</v>
      </c>
      <c r="O11" s="53">
        <f t="shared" si="1"/>
        <v>12.91</v>
      </c>
      <c r="P11" s="54">
        <f t="shared" si="2"/>
        <v>0</v>
      </c>
      <c r="Q11" s="13">
        <f t="shared" si="3"/>
        <v>3.7970000000000002</v>
      </c>
      <c r="R11" s="13">
        <f t="shared" si="3"/>
        <v>0.38729999999999998</v>
      </c>
      <c r="S11" s="13">
        <f t="shared" si="3"/>
        <v>0</v>
      </c>
      <c r="T11" s="13">
        <f t="shared" si="0"/>
        <v>7.5940000000000001E-3</v>
      </c>
      <c r="U11" s="13">
        <f t="shared" si="0"/>
        <v>0.77190000000000003</v>
      </c>
      <c r="V11" s="13">
        <f t="shared" si="0"/>
        <v>833.09190899999999</v>
      </c>
      <c r="W11" s="13">
        <f t="shared" si="0"/>
        <v>1.2199999999999999E-3</v>
      </c>
    </row>
    <row r="12" spans="2:23" ht="13.2" customHeight="1">
      <c r="B12" s="1" t="s">
        <v>242</v>
      </c>
      <c r="C12" s="7" t="s">
        <v>22</v>
      </c>
      <c r="D12" s="7">
        <v>1</v>
      </c>
      <c r="E12" s="8">
        <v>23.009</v>
      </c>
      <c r="F12" s="8"/>
      <c r="G12" s="8"/>
      <c r="H12" s="8">
        <v>0.01</v>
      </c>
      <c r="I12" s="8">
        <v>0</v>
      </c>
      <c r="J12" s="8">
        <v>37.369999999999997</v>
      </c>
      <c r="K12" s="8">
        <v>0.34</v>
      </c>
      <c r="L12" s="8">
        <v>17.079999999999998</v>
      </c>
      <c r="M12" s="8">
        <v>45.13</v>
      </c>
      <c r="N12" s="8">
        <v>7.0000000000000007E-2</v>
      </c>
      <c r="O12" s="53">
        <f t="shared" si="1"/>
        <v>23.009</v>
      </c>
      <c r="P12" s="54">
        <f t="shared" si="2"/>
        <v>0</v>
      </c>
      <c r="Q12" s="13">
        <f t="shared" si="3"/>
        <v>0.01</v>
      </c>
      <c r="R12" s="13">
        <f t="shared" si="3"/>
        <v>0</v>
      </c>
      <c r="S12" s="13">
        <f t="shared" si="3"/>
        <v>0</v>
      </c>
      <c r="T12" s="13">
        <f t="shared" si="0"/>
        <v>3.4000000000000002E-3</v>
      </c>
      <c r="U12" s="13">
        <f t="shared" si="0"/>
        <v>0</v>
      </c>
      <c r="V12" s="13">
        <f t="shared" si="0"/>
        <v>1686.5081</v>
      </c>
      <c r="W12" s="13">
        <f t="shared" si="0"/>
        <v>2.3800000000000005E-2</v>
      </c>
    </row>
    <row r="13" spans="2:23" ht="13.2" customHeight="1">
      <c r="B13" s="36" t="s">
        <v>243</v>
      </c>
      <c r="C13" s="7" t="s">
        <v>22</v>
      </c>
      <c r="D13" s="7">
        <v>1</v>
      </c>
      <c r="E13" s="37">
        <v>47.68</v>
      </c>
      <c r="F13" s="37"/>
      <c r="G13" s="37"/>
      <c r="H13" s="8">
        <v>7.0000000000000001E-3</v>
      </c>
      <c r="I13" s="8">
        <v>1.4E-2</v>
      </c>
      <c r="J13" s="8">
        <v>33.273000000000003</v>
      </c>
      <c r="K13" s="8">
        <v>7.0000000000000001E-3</v>
      </c>
      <c r="L13" s="8">
        <v>9.298</v>
      </c>
      <c r="M13" s="8">
        <v>57.35</v>
      </c>
      <c r="N13" s="8">
        <v>5.5E-2</v>
      </c>
      <c r="O13" s="53">
        <f t="shared" si="1"/>
        <v>47.68</v>
      </c>
      <c r="P13" s="54">
        <f t="shared" si="2"/>
        <v>0</v>
      </c>
      <c r="Q13" s="13">
        <f t="shared" si="3"/>
        <v>7.0000000000000001E-3</v>
      </c>
      <c r="R13" s="13">
        <f t="shared" si="3"/>
        <v>0.66752</v>
      </c>
      <c r="S13" s="13">
        <f t="shared" si="3"/>
        <v>0</v>
      </c>
      <c r="T13" s="13">
        <f t="shared" si="0"/>
        <v>4.9000000000000005E-5</v>
      </c>
      <c r="U13" s="13">
        <f t="shared" si="0"/>
        <v>0.13017200000000001</v>
      </c>
      <c r="V13" s="13">
        <f t="shared" si="0"/>
        <v>1908.2065500000003</v>
      </c>
      <c r="W13" s="13">
        <f t="shared" si="0"/>
        <v>3.8500000000000003E-4</v>
      </c>
    </row>
    <row r="14" spans="2:23" ht="13.2" customHeight="1">
      <c r="B14" s="36" t="s">
        <v>244</v>
      </c>
      <c r="C14" s="7" t="s">
        <v>22</v>
      </c>
      <c r="D14" s="7">
        <v>1</v>
      </c>
      <c r="E14" s="37">
        <v>60.89</v>
      </c>
      <c r="F14" s="37"/>
      <c r="G14" s="37"/>
      <c r="H14" s="8">
        <v>6.333333333333334E-3</v>
      </c>
      <c r="I14" s="8">
        <v>0.249</v>
      </c>
      <c r="J14" s="8">
        <v>41.781333333333336</v>
      </c>
      <c r="K14" s="8">
        <v>1.2333333333333335E-2</v>
      </c>
      <c r="L14" s="8">
        <v>8.5923333333333343</v>
      </c>
      <c r="M14" s="8">
        <v>49.313333333333333</v>
      </c>
      <c r="N14" s="8">
        <v>4.6333333333333337E-2</v>
      </c>
      <c r="O14" s="53">
        <f t="shared" si="1"/>
        <v>60.89</v>
      </c>
      <c r="P14" s="54">
        <f t="shared" si="2"/>
        <v>0</v>
      </c>
      <c r="Q14" s="13">
        <f t="shared" si="3"/>
        <v>6.333333333333334E-3</v>
      </c>
      <c r="R14" s="13">
        <f t="shared" si="3"/>
        <v>15.16161</v>
      </c>
      <c r="S14" s="13">
        <f t="shared" si="3"/>
        <v>0</v>
      </c>
      <c r="T14" s="13">
        <f t="shared" si="0"/>
        <v>7.8111111111111127E-5</v>
      </c>
      <c r="U14" s="13">
        <f t="shared" si="0"/>
        <v>2.139491</v>
      </c>
      <c r="V14" s="13">
        <f t="shared" si="0"/>
        <v>2060.3768177777779</v>
      </c>
      <c r="W14" s="13">
        <f t="shared" si="0"/>
        <v>5.7144444444444463E-4</v>
      </c>
    </row>
    <row r="15" spans="2:23" ht="13.2" customHeight="1">
      <c r="B15" s="36" t="s">
        <v>254</v>
      </c>
      <c r="C15" s="7" t="s">
        <v>22</v>
      </c>
      <c r="D15" s="7">
        <v>1</v>
      </c>
      <c r="E15" s="37">
        <v>63.23</v>
      </c>
      <c r="F15" s="37"/>
      <c r="G15" s="37"/>
      <c r="H15" s="8">
        <v>6.0000000000000001E-3</v>
      </c>
      <c r="I15" s="8">
        <v>0.73199999999999998</v>
      </c>
      <c r="J15" s="8">
        <v>47.526000000000003</v>
      </c>
      <c r="K15" s="8">
        <v>1.2999999999999999E-2</v>
      </c>
      <c r="L15" s="8">
        <v>8.484</v>
      </c>
      <c r="M15" s="8">
        <v>43.195999999999998</v>
      </c>
      <c r="N15" s="8">
        <v>4.2999999999999997E-2</v>
      </c>
      <c r="O15" s="53">
        <f t="shared" si="1"/>
        <v>63.23</v>
      </c>
      <c r="P15" s="54">
        <f t="shared" si="2"/>
        <v>0</v>
      </c>
      <c r="Q15" s="13">
        <f t="shared" si="3"/>
        <v>6.0000000000000001E-3</v>
      </c>
      <c r="R15" s="13">
        <f t="shared" si="3"/>
        <v>46.28436</v>
      </c>
      <c r="S15" s="13">
        <f t="shared" si="3"/>
        <v>0</v>
      </c>
      <c r="T15" s="13">
        <f t="shared" si="0"/>
        <v>7.7999999999999999E-5</v>
      </c>
      <c r="U15" s="13">
        <f t="shared" si="0"/>
        <v>6.2102880000000003</v>
      </c>
      <c r="V15" s="13">
        <f t="shared" si="0"/>
        <v>2052.9330960000002</v>
      </c>
      <c r="W15" s="13">
        <f t="shared" si="0"/>
        <v>5.5899999999999993E-4</v>
      </c>
    </row>
    <row r="16" spans="2:23" ht="13.2" customHeight="1">
      <c r="B16" s="1" t="s">
        <v>253</v>
      </c>
      <c r="C16" s="7" t="s">
        <v>22</v>
      </c>
      <c r="D16" s="7">
        <v>1</v>
      </c>
      <c r="E16" s="8">
        <v>71.290000000000006</v>
      </c>
      <c r="F16" s="8"/>
      <c r="G16" s="8"/>
      <c r="H16" s="8">
        <v>0.623</v>
      </c>
      <c r="I16" s="8">
        <v>5.0000000000000001E-3</v>
      </c>
      <c r="J16" s="8">
        <v>37.084000000000003</v>
      </c>
      <c r="K16" s="8">
        <v>7.0000000000000001E-3</v>
      </c>
      <c r="L16" s="8">
        <v>8.4179999999999993</v>
      </c>
      <c r="M16" s="8">
        <v>53.728999999999999</v>
      </c>
      <c r="N16" s="8">
        <v>0.13400000000000001</v>
      </c>
      <c r="O16" s="53">
        <f t="shared" si="1"/>
        <v>71.290000000000006</v>
      </c>
      <c r="P16" s="54">
        <f t="shared" si="2"/>
        <v>0</v>
      </c>
      <c r="Q16" s="13">
        <f t="shared" si="3"/>
        <v>0.623</v>
      </c>
      <c r="R16" s="13">
        <f t="shared" si="3"/>
        <v>0.35645000000000004</v>
      </c>
      <c r="S16" s="13">
        <f t="shared" si="3"/>
        <v>0</v>
      </c>
      <c r="T16" s="13">
        <f t="shared" si="0"/>
        <v>4.3610000000000003E-3</v>
      </c>
      <c r="U16" s="13">
        <f t="shared" si="0"/>
        <v>4.2089999999999995E-2</v>
      </c>
      <c r="V16" s="13">
        <f t="shared" si="0"/>
        <v>1992.4862360000002</v>
      </c>
      <c r="W16" s="13">
        <f t="shared" si="0"/>
        <v>9.3800000000000003E-4</v>
      </c>
    </row>
    <row r="17" spans="2:23" ht="13.2" customHeight="1">
      <c r="B17" s="1" t="s">
        <v>2</v>
      </c>
      <c r="C17" s="7" t="s">
        <v>22</v>
      </c>
      <c r="D17" s="7">
        <v>1</v>
      </c>
      <c r="E17" s="8">
        <v>71.77</v>
      </c>
      <c r="F17" s="8"/>
      <c r="G17" s="8"/>
      <c r="H17" s="8">
        <v>6.0000000000000001E-3</v>
      </c>
      <c r="I17" s="8">
        <v>1E-3</v>
      </c>
      <c r="J17" s="8">
        <v>44.545000000000002</v>
      </c>
      <c r="K17" s="8">
        <v>1.7000000000000001E-2</v>
      </c>
      <c r="L17" s="8">
        <v>7.9950000000000001</v>
      </c>
      <c r="M17" s="8">
        <v>47.393999999999998</v>
      </c>
      <c r="N17" s="8">
        <v>4.1000000000000002E-2</v>
      </c>
      <c r="O17" s="53">
        <f t="shared" si="1"/>
        <v>71.77</v>
      </c>
      <c r="P17" s="54">
        <f t="shared" si="2"/>
        <v>0</v>
      </c>
      <c r="Q17" s="13">
        <f t="shared" si="3"/>
        <v>6.0000000000000001E-3</v>
      </c>
      <c r="R17" s="13">
        <f t="shared" si="3"/>
        <v>7.177E-2</v>
      </c>
      <c r="S17" s="13">
        <f t="shared" si="3"/>
        <v>0</v>
      </c>
      <c r="T17" s="13">
        <f t="shared" si="0"/>
        <v>1.0200000000000001E-4</v>
      </c>
      <c r="U17" s="13">
        <f t="shared" si="0"/>
        <v>7.9950000000000004E-3</v>
      </c>
      <c r="V17" s="13">
        <f t="shared" si="0"/>
        <v>2111.1657300000002</v>
      </c>
      <c r="W17" s="13">
        <f t="shared" si="0"/>
        <v>6.9700000000000003E-4</v>
      </c>
    </row>
    <row r="18" spans="2:23" ht="13.2" customHeight="1">
      <c r="B18" s="1" t="s">
        <v>252</v>
      </c>
      <c r="C18" s="7" t="s">
        <v>22</v>
      </c>
      <c r="D18" s="7">
        <v>1</v>
      </c>
      <c r="E18" s="8">
        <v>74.150000000000006</v>
      </c>
      <c r="F18" s="8"/>
      <c r="G18" s="8"/>
      <c r="H18" s="8">
        <v>5.0000000000000001E-3</v>
      </c>
      <c r="I18" s="8">
        <v>0</v>
      </c>
      <c r="J18" s="8">
        <v>73.480999999999995</v>
      </c>
      <c r="K18" s="8">
        <v>4.0000000000000001E-3</v>
      </c>
      <c r="L18" s="8">
        <v>4.2140000000000004</v>
      </c>
      <c r="M18" s="8">
        <v>22.271000000000001</v>
      </c>
      <c r="N18" s="8">
        <v>2.5000000000000001E-2</v>
      </c>
      <c r="O18" s="53">
        <f t="shared" si="1"/>
        <v>74.150000000000006</v>
      </c>
      <c r="P18" s="54">
        <f t="shared" si="2"/>
        <v>0</v>
      </c>
      <c r="Q18" s="13">
        <f t="shared" si="3"/>
        <v>5.0000000000000001E-3</v>
      </c>
      <c r="R18" s="13">
        <f t="shared" si="3"/>
        <v>0</v>
      </c>
      <c r="S18" s="13">
        <f t="shared" si="3"/>
        <v>0</v>
      </c>
      <c r="T18" s="13">
        <f t="shared" si="0"/>
        <v>2.0000000000000002E-5</v>
      </c>
      <c r="U18" s="13">
        <f t="shared" si="0"/>
        <v>0</v>
      </c>
      <c r="V18" s="13">
        <f t="shared" si="0"/>
        <v>1636.495351</v>
      </c>
      <c r="W18" s="13">
        <f t="shared" si="0"/>
        <v>1E-4</v>
      </c>
    </row>
    <row r="19" spans="2:23" ht="13.2" customHeight="1">
      <c r="B19" s="1" t="s">
        <v>251</v>
      </c>
      <c r="C19" s="7" t="s">
        <v>22</v>
      </c>
      <c r="D19" s="7">
        <v>1</v>
      </c>
      <c r="E19" s="8">
        <v>199.51</v>
      </c>
      <c r="F19" s="8"/>
      <c r="G19" s="8"/>
      <c r="H19" s="8">
        <v>3.0000000000000001E-3</v>
      </c>
      <c r="I19" s="8">
        <v>0</v>
      </c>
      <c r="J19" s="8">
        <v>88.561999999999998</v>
      </c>
      <c r="K19" s="8">
        <v>4.0000000000000001E-3</v>
      </c>
      <c r="L19" s="8">
        <v>5.9850000000000003</v>
      </c>
      <c r="M19" s="8">
        <v>5.4379999999999997</v>
      </c>
      <c r="N19" s="8">
        <v>7.0000000000000001E-3</v>
      </c>
      <c r="O19" s="53">
        <f t="shared" si="1"/>
        <v>199.51</v>
      </c>
      <c r="P19" s="54">
        <f t="shared" si="2"/>
        <v>0</v>
      </c>
      <c r="Q19" s="13">
        <f t="shared" si="3"/>
        <v>3.0000000000000001E-3</v>
      </c>
      <c r="R19" s="13">
        <f t="shared" si="3"/>
        <v>0</v>
      </c>
      <c r="S19" s="13">
        <f t="shared" si="3"/>
        <v>0</v>
      </c>
      <c r="T19" s="13">
        <f t="shared" si="0"/>
        <v>1.2E-5</v>
      </c>
      <c r="U19" s="13">
        <f t="shared" si="0"/>
        <v>0</v>
      </c>
      <c r="V19" s="13">
        <f t="shared" si="0"/>
        <v>481.60015599999997</v>
      </c>
      <c r="W19" s="13">
        <f t="shared" si="0"/>
        <v>2.8E-5</v>
      </c>
    </row>
    <row r="20" spans="2:23" ht="13.2" customHeight="1">
      <c r="B20" s="1" t="s">
        <v>247</v>
      </c>
      <c r="C20" s="7" t="s">
        <v>22</v>
      </c>
      <c r="D20" s="7">
        <v>1</v>
      </c>
      <c r="E20" s="8">
        <v>406.24</v>
      </c>
      <c r="F20" s="8"/>
      <c r="G20" s="8"/>
      <c r="H20" s="8">
        <v>3.0000000000000001E-3</v>
      </c>
      <c r="I20" s="8">
        <v>0</v>
      </c>
      <c r="J20" s="8">
        <v>93.087000000000003</v>
      </c>
      <c r="K20" s="8">
        <v>1.2E-2</v>
      </c>
      <c r="L20" s="8">
        <v>1.3640000000000001</v>
      </c>
      <c r="M20" s="8">
        <v>5.5250000000000004</v>
      </c>
      <c r="N20" s="8">
        <v>8.9999999999999993E-3</v>
      </c>
      <c r="O20" s="53">
        <f t="shared" si="1"/>
        <v>406.24</v>
      </c>
      <c r="P20" s="54">
        <f t="shared" si="2"/>
        <v>0</v>
      </c>
      <c r="Q20" s="13">
        <f t="shared" si="3"/>
        <v>3.0000000000000001E-3</v>
      </c>
      <c r="R20" s="13">
        <f t="shared" si="3"/>
        <v>0</v>
      </c>
      <c r="S20" s="13">
        <f t="shared" si="3"/>
        <v>0</v>
      </c>
      <c r="T20" s="13">
        <f t="shared" si="0"/>
        <v>3.6000000000000001E-5</v>
      </c>
      <c r="U20" s="13">
        <f t="shared" si="0"/>
        <v>0</v>
      </c>
      <c r="V20" s="13">
        <f t="shared" si="0"/>
        <v>514.30567500000006</v>
      </c>
      <c r="W20" s="13">
        <f t="shared" si="0"/>
        <v>1.08E-4</v>
      </c>
    </row>
    <row r="21" spans="2:23" ht="13.2" customHeight="1">
      <c r="B21" s="1" t="s">
        <v>248</v>
      </c>
      <c r="C21" s="7" t="s">
        <v>22</v>
      </c>
      <c r="D21" s="7">
        <v>1</v>
      </c>
      <c r="E21" s="8">
        <v>406.28300000000002</v>
      </c>
      <c r="F21" s="8"/>
      <c r="G21" s="8"/>
      <c r="H21" s="8">
        <v>3.0000000000000001E-3</v>
      </c>
      <c r="I21" s="8">
        <v>0</v>
      </c>
      <c r="J21" s="8">
        <v>93.087000000000003</v>
      </c>
      <c r="K21" s="8">
        <v>1.2E-2</v>
      </c>
      <c r="L21" s="8">
        <v>1.3640000000000001</v>
      </c>
      <c r="M21" s="8">
        <v>5.5250000000000004</v>
      </c>
      <c r="N21" s="8">
        <v>8.9999999999999993E-3</v>
      </c>
      <c r="O21" s="53">
        <f t="shared" si="1"/>
        <v>406.28300000000002</v>
      </c>
      <c r="P21" s="54">
        <f t="shared" si="2"/>
        <v>0</v>
      </c>
      <c r="Q21" s="13">
        <f t="shared" si="3"/>
        <v>3.0000000000000001E-3</v>
      </c>
      <c r="R21" s="13">
        <f t="shared" si="3"/>
        <v>0</v>
      </c>
      <c r="S21" s="13">
        <f t="shared" si="3"/>
        <v>0</v>
      </c>
      <c r="T21" s="13">
        <f t="shared" si="0"/>
        <v>3.6000000000000001E-5</v>
      </c>
      <c r="U21" s="13">
        <f t="shared" si="0"/>
        <v>0</v>
      </c>
      <c r="V21" s="13">
        <f t="shared" si="0"/>
        <v>514.30567500000006</v>
      </c>
      <c r="W21" s="13">
        <f t="shared" si="0"/>
        <v>1.08E-4</v>
      </c>
    </row>
    <row r="22" spans="2:23" ht="13.2" customHeight="1">
      <c r="B22" s="2" t="s">
        <v>249</v>
      </c>
      <c r="C22" s="7" t="s">
        <v>22</v>
      </c>
      <c r="D22" s="7">
        <v>1</v>
      </c>
      <c r="E22" s="9">
        <v>1112.8800000000001</v>
      </c>
      <c r="F22" s="9"/>
      <c r="G22" s="9"/>
      <c r="H22" s="8">
        <v>0.01</v>
      </c>
      <c r="I22" s="8">
        <v>0</v>
      </c>
      <c r="J22" s="8">
        <v>1.363</v>
      </c>
      <c r="K22" s="8">
        <v>3.0000000000000001E-3</v>
      </c>
      <c r="L22" s="8">
        <v>4.8689999999999998</v>
      </c>
      <c r="M22" s="8">
        <v>93.754000000000005</v>
      </c>
      <c r="N22" s="8">
        <v>1E-3</v>
      </c>
      <c r="O22" s="53">
        <f t="shared" si="1"/>
        <v>1112.8800000000001</v>
      </c>
      <c r="P22" s="54">
        <f t="shared" si="2"/>
        <v>0</v>
      </c>
      <c r="Q22" s="13">
        <f t="shared" si="3"/>
        <v>0.01</v>
      </c>
      <c r="R22" s="13">
        <f t="shared" si="3"/>
        <v>0</v>
      </c>
      <c r="S22" s="13">
        <f t="shared" si="3"/>
        <v>0</v>
      </c>
      <c r="T22" s="13">
        <f t="shared" ref="T22:W25" si="4">K22*H22</f>
        <v>3.0000000000000001E-5</v>
      </c>
      <c r="U22" s="13">
        <f t="shared" si="4"/>
        <v>0</v>
      </c>
      <c r="V22" s="13">
        <f t="shared" si="4"/>
        <v>127.78670200000001</v>
      </c>
      <c r="W22" s="13">
        <f t="shared" si="4"/>
        <v>3.0000000000000001E-6</v>
      </c>
    </row>
    <row r="23" spans="2:23" ht="13.2" customHeight="1">
      <c r="B23" s="2" t="s">
        <v>250</v>
      </c>
      <c r="C23" s="7" t="s">
        <v>22</v>
      </c>
      <c r="D23" s="7">
        <v>1</v>
      </c>
      <c r="E23" s="9">
        <f>E6*0.166+E21*0.543+E22*0.211</f>
        <v>455.66125100000005</v>
      </c>
      <c r="F23" s="9"/>
      <c r="G23" s="9"/>
      <c r="H23" s="8"/>
      <c r="I23" s="8"/>
      <c r="J23" s="8"/>
      <c r="K23" s="8"/>
      <c r="L23" s="8"/>
      <c r="M23" s="8"/>
      <c r="N23" s="8"/>
      <c r="O23" s="53">
        <f t="shared" si="1"/>
        <v>455.66125100000005</v>
      </c>
      <c r="P23" s="54">
        <f t="shared" si="2"/>
        <v>0</v>
      </c>
      <c r="Q23" s="13">
        <f t="shared" si="3"/>
        <v>0</v>
      </c>
      <c r="R23" s="13">
        <f t="shared" si="3"/>
        <v>0</v>
      </c>
      <c r="S23" s="13">
        <f t="shared" si="3"/>
        <v>0</v>
      </c>
      <c r="T23" s="13">
        <f t="shared" si="4"/>
        <v>0</v>
      </c>
      <c r="U23" s="13">
        <f t="shared" si="4"/>
        <v>0</v>
      </c>
      <c r="V23" s="13">
        <f t="shared" si="4"/>
        <v>0</v>
      </c>
      <c r="W23" s="13">
        <f t="shared" si="4"/>
        <v>0</v>
      </c>
    </row>
    <row r="24" spans="2:23" ht="13.2" customHeight="1">
      <c r="B24" s="1" t="s">
        <v>5</v>
      </c>
      <c r="C24" s="7" t="s">
        <v>22</v>
      </c>
      <c r="D24" s="7">
        <v>1</v>
      </c>
      <c r="E24" s="9">
        <v>195.54</v>
      </c>
      <c r="F24" s="9"/>
      <c r="G24" s="9"/>
      <c r="H24" s="8">
        <v>6.0000000000000001E-3</v>
      </c>
      <c r="I24" s="8">
        <v>0</v>
      </c>
      <c r="J24" s="8">
        <v>57.326000000000001</v>
      </c>
      <c r="K24" s="8">
        <v>8.0000000000000002E-3</v>
      </c>
      <c r="L24" s="8">
        <v>3.8919999999999999</v>
      </c>
      <c r="M24" s="8">
        <v>38.720999999999997</v>
      </c>
      <c r="N24" s="8">
        <v>4.5999999999999999E-2</v>
      </c>
      <c r="O24" s="53">
        <f t="shared" si="1"/>
        <v>195.54</v>
      </c>
      <c r="P24" s="54">
        <f t="shared" si="2"/>
        <v>0</v>
      </c>
      <c r="Q24" s="13">
        <f t="shared" si="3"/>
        <v>6.0000000000000001E-3</v>
      </c>
      <c r="R24" s="13">
        <f t="shared" si="3"/>
        <v>0</v>
      </c>
      <c r="S24" s="13">
        <f t="shared" si="3"/>
        <v>0</v>
      </c>
      <c r="T24" s="13">
        <f t="shared" si="4"/>
        <v>4.8000000000000001E-5</v>
      </c>
      <c r="U24" s="13">
        <f t="shared" si="4"/>
        <v>0</v>
      </c>
      <c r="V24" s="13">
        <f t="shared" si="4"/>
        <v>2219.7200459999999</v>
      </c>
      <c r="W24" s="13">
        <f t="shared" si="4"/>
        <v>3.68E-4</v>
      </c>
    </row>
    <row r="25" spans="2:23" ht="13.2" customHeight="1">
      <c r="B25" s="1" t="s">
        <v>14</v>
      </c>
      <c r="C25" s="7" t="s">
        <v>22</v>
      </c>
      <c r="D25" s="7">
        <v>1</v>
      </c>
      <c r="E25" s="47">
        <v>235</v>
      </c>
      <c r="H25" s="8">
        <v>6.0000000000000001E-3</v>
      </c>
      <c r="I25" s="8">
        <v>0</v>
      </c>
      <c r="J25" s="8">
        <v>57.326000000000001</v>
      </c>
      <c r="K25" s="8">
        <v>8.0000000000000002E-3</v>
      </c>
      <c r="L25" s="8">
        <v>3.8919999999999999</v>
      </c>
      <c r="M25" s="8">
        <v>38.720999999999997</v>
      </c>
      <c r="N25" s="8">
        <v>4.5999999999999999E-2</v>
      </c>
      <c r="O25" s="55">
        <f t="shared" si="1"/>
        <v>235</v>
      </c>
      <c r="P25" s="54">
        <f t="shared" si="2"/>
        <v>0</v>
      </c>
      <c r="Q25" s="13">
        <f t="shared" si="3"/>
        <v>6.0000000000000001E-3</v>
      </c>
      <c r="R25" s="13">
        <f t="shared" si="3"/>
        <v>0</v>
      </c>
      <c r="S25" s="13">
        <f t="shared" si="3"/>
        <v>0</v>
      </c>
      <c r="T25" s="13">
        <f t="shared" si="4"/>
        <v>4.8000000000000001E-5</v>
      </c>
      <c r="U25" s="13">
        <f t="shared" si="4"/>
        <v>0</v>
      </c>
      <c r="V25" s="13">
        <f t="shared" si="4"/>
        <v>2219.7200459999999</v>
      </c>
      <c r="W25" s="13">
        <f t="shared" si="4"/>
        <v>3.68E-4</v>
      </c>
    </row>
    <row r="26" spans="2:23">
      <c r="O26" s="55"/>
      <c r="P26" s="54"/>
      <c r="Q26" s="54"/>
      <c r="R26" s="54"/>
      <c r="S26" s="54"/>
      <c r="T26" s="54"/>
      <c r="U26" s="54"/>
      <c r="V26" s="54"/>
      <c r="W26" s="54"/>
    </row>
    <row r="27" spans="2:23">
      <c r="O27" s="55"/>
      <c r="P27" s="54"/>
      <c r="Q27" s="54"/>
      <c r="R27" s="54"/>
      <c r="S27" s="54"/>
      <c r="T27" s="54"/>
      <c r="U27" s="54"/>
      <c r="V27" s="54"/>
      <c r="W27" s="54"/>
    </row>
    <row r="28" spans="2:23">
      <c r="B28" s="66" t="s">
        <v>173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 t="s">
        <v>174</v>
      </c>
      <c r="P28" s="68"/>
      <c r="Q28" s="68"/>
      <c r="R28" s="68"/>
      <c r="S28" s="68"/>
      <c r="T28" s="68"/>
      <c r="U28" s="68"/>
      <c r="V28" s="68"/>
      <c r="W28" s="68"/>
    </row>
    <row r="29" spans="2:23" ht="41.4">
      <c r="B29" s="44" t="s">
        <v>0</v>
      </c>
      <c r="C29" s="45" t="s">
        <v>169</v>
      </c>
      <c r="D29" s="45" t="s">
        <v>172</v>
      </c>
      <c r="E29" s="45" t="s">
        <v>6</v>
      </c>
      <c r="F29" s="45" t="s">
        <v>31</v>
      </c>
      <c r="G29" s="45" t="s">
        <v>175</v>
      </c>
      <c r="H29" s="71" t="s">
        <v>32</v>
      </c>
      <c r="I29" s="71"/>
      <c r="J29" s="71"/>
      <c r="K29" s="71"/>
      <c r="L29" s="71"/>
      <c r="M29" s="71"/>
      <c r="N29" s="71"/>
      <c r="O29" s="48" t="s">
        <v>176</v>
      </c>
      <c r="P29" s="49" t="s">
        <v>177</v>
      </c>
      <c r="Q29" s="70" t="s">
        <v>178</v>
      </c>
      <c r="R29" s="70"/>
      <c r="S29" s="70"/>
      <c r="T29" s="70"/>
      <c r="U29" s="70"/>
      <c r="V29" s="70"/>
      <c r="W29" s="70"/>
    </row>
    <row r="30" spans="2:23" ht="41.4">
      <c r="B30" s="6" t="s">
        <v>30</v>
      </c>
      <c r="C30" s="45" t="s">
        <v>180</v>
      </c>
      <c r="D30" s="45"/>
      <c r="E30" s="10" t="s">
        <v>33</v>
      </c>
      <c r="F30" s="10" t="s">
        <v>15</v>
      </c>
      <c r="G30" s="45" t="s">
        <v>170</v>
      </c>
      <c r="H30" s="45" t="s">
        <v>7</v>
      </c>
      <c r="I30" s="45" t="s">
        <v>8</v>
      </c>
      <c r="J30" s="45" t="s">
        <v>9</v>
      </c>
      <c r="K30" s="45" t="s">
        <v>10</v>
      </c>
      <c r="L30" s="45" t="s">
        <v>11</v>
      </c>
      <c r="M30" s="45" t="s">
        <v>12</v>
      </c>
      <c r="N30" s="45" t="s">
        <v>13</v>
      </c>
      <c r="O30" s="50" t="s">
        <v>166</v>
      </c>
      <c r="P30" s="51" t="s">
        <v>19</v>
      </c>
      <c r="Q30" s="52" t="s">
        <v>7</v>
      </c>
      <c r="R30" s="52" t="s">
        <v>8</v>
      </c>
      <c r="S30" s="52" t="s">
        <v>9</v>
      </c>
      <c r="T30" s="52" t="s">
        <v>10</v>
      </c>
      <c r="U30" s="52" t="s">
        <v>11</v>
      </c>
      <c r="V30" s="52" t="s">
        <v>12</v>
      </c>
      <c r="W30" s="52" t="s">
        <v>13</v>
      </c>
    </row>
    <row r="31" spans="2:23">
      <c r="B31" s="11" t="s">
        <v>16</v>
      </c>
      <c r="C31" s="7" t="s">
        <v>22</v>
      </c>
      <c r="D31" s="7">
        <v>1</v>
      </c>
      <c r="E31" s="8">
        <f>F31/3.6</f>
        <v>3.4910327173445275</v>
      </c>
      <c r="F31" s="8">
        <v>12.567717782440299</v>
      </c>
      <c r="G31" s="8">
        <v>25.6</v>
      </c>
      <c r="H31" s="8">
        <v>0.01</v>
      </c>
      <c r="I31" s="8">
        <v>0</v>
      </c>
      <c r="J31" s="8">
        <v>29.8</v>
      </c>
      <c r="K31" s="8">
        <v>2.63</v>
      </c>
      <c r="L31" s="8">
        <v>50.47</v>
      </c>
      <c r="M31" s="8">
        <v>17.05</v>
      </c>
      <c r="N31" s="8">
        <v>0.04</v>
      </c>
      <c r="O31" s="53">
        <f t="shared" ref="O31:O46" si="5">D31*E31</f>
        <v>3.4910327173445275</v>
      </c>
      <c r="P31" s="56">
        <f t="shared" ref="P31:P46" si="6">F31*D31</f>
        <v>12.567717782440299</v>
      </c>
      <c r="Q31" s="13">
        <f t="shared" ref="Q31:S46" si="7">H31*D31</f>
        <v>0.01</v>
      </c>
      <c r="R31" s="13">
        <f t="shared" si="7"/>
        <v>0</v>
      </c>
      <c r="S31" s="13">
        <f t="shared" si="7"/>
        <v>374.51798991672092</v>
      </c>
      <c r="T31" s="13">
        <f t="shared" ref="T31:W46" si="8">K31*H31</f>
        <v>2.63E-2</v>
      </c>
      <c r="U31" s="13">
        <f t="shared" si="8"/>
        <v>0</v>
      </c>
      <c r="V31" s="13">
        <f t="shared" si="8"/>
        <v>508.09000000000003</v>
      </c>
      <c r="W31" s="13">
        <f t="shared" si="8"/>
        <v>0.1052</v>
      </c>
    </row>
    <row r="32" spans="2:23">
      <c r="B32" s="11" t="s">
        <v>17</v>
      </c>
      <c r="C32" s="7" t="s">
        <v>22</v>
      </c>
      <c r="D32" s="7">
        <v>1</v>
      </c>
      <c r="E32" s="9">
        <f>F32/3.6</f>
        <v>4.148879483879111</v>
      </c>
      <c r="F32" s="9">
        <v>14.9359661419648</v>
      </c>
      <c r="G32" s="9">
        <v>6.9</v>
      </c>
      <c r="H32" s="8">
        <v>0.01</v>
      </c>
      <c r="I32" s="9">
        <v>0</v>
      </c>
      <c r="J32" s="8">
        <v>30.67</v>
      </c>
      <c r="K32" s="8">
        <v>1.5</v>
      </c>
      <c r="L32" s="8">
        <v>30.53</v>
      </c>
      <c r="M32" s="8">
        <v>37.26</v>
      </c>
      <c r="N32" s="8">
        <v>0.03</v>
      </c>
      <c r="O32" s="53">
        <f t="shared" si="5"/>
        <v>4.148879483879111</v>
      </c>
      <c r="P32" s="56">
        <f t="shared" si="6"/>
        <v>14.9359661419648</v>
      </c>
      <c r="Q32" s="13">
        <f t="shared" si="7"/>
        <v>0.01</v>
      </c>
      <c r="R32" s="13">
        <f t="shared" si="7"/>
        <v>0</v>
      </c>
      <c r="S32" s="13">
        <f t="shared" si="7"/>
        <v>458.08608157406042</v>
      </c>
      <c r="T32" s="13">
        <f t="shared" si="8"/>
        <v>1.4999999999999999E-2</v>
      </c>
      <c r="U32" s="13">
        <f t="shared" si="8"/>
        <v>0</v>
      </c>
      <c r="V32" s="13">
        <f t="shared" si="8"/>
        <v>1142.7642000000001</v>
      </c>
      <c r="W32" s="13">
        <f t="shared" si="8"/>
        <v>4.4999999999999998E-2</v>
      </c>
    </row>
    <row r="33" spans="2:23">
      <c r="B33" s="11" t="s">
        <v>18</v>
      </c>
      <c r="C33" s="7" t="s">
        <v>22</v>
      </c>
      <c r="D33" s="7">
        <v>1</v>
      </c>
      <c r="E33" s="11">
        <v>2.81</v>
      </c>
      <c r="F33" s="8">
        <f>E33*$A$3</f>
        <v>0</v>
      </c>
      <c r="H33" s="8">
        <v>7.0000000000000001E-3</v>
      </c>
      <c r="I33" s="8">
        <v>1E-3</v>
      </c>
      <c r="J33" s="8">
        <v>25.661000000000001</v>
      </c>
      <c r="K33" s="8">
        <v>5.0000000000000001E-3</v>
      </c>
      <c r="L33" s="8">
        <v>32.582000000000001</v>
      </c>
      <c r="M33" s="8">
        <v>41.707999999999998</v>
      </c>
      <c r="N33" s="8">
        <v>3.5999999999999997E-2</v>
      </c>
      <c r="O33" s="53">
        <f t="shared" si="5"/>
        <v>2.81</v>
      </c>
      <c r="P33" s="56">
        <f t="shared" si="6"/>
        <v>0</v>
      </c>
      <c r="Q33" s="13">
        <f t="shared" si="7"/>
        <v>7.0000000000000001E-3</v>
      </c>
      <c r="R33" s="13">
        <f t="shared" si="7"/>
        <v>2.81E-3</v>
      </c>
      <c r="S33" s="13">
        <f t="shared" si="7"/>
        <v>0</v>
      </c>
      <c r="T33" s="13">
        <f t="shared" si="8"/>
        <v>3.5000000000000004E-5</v>
      </c>
      <c r="U33" s="13">
        <f t="shared" si="8"/>
        <v>3.2582E-2</v>
      </c>
      <c r="V33" s="13">
        <f t="shared" si="8"/>
        <v>1070.268988</v>
      </c>
      <c r="W33" s="13">
        <f t="shared" si="8"/>
        <v>1.7999999999999998E-4</v>
      </c>
    </row>
    <row r="34" spans="2:23">
      <c r="B34" s="11" t="s">
        <v>20</v>
      </c>
      <c r="C34" s="7" t="s">
        <v>22</v>
      </c>
      <c r="D34" s="7">
        <v>1</v>
      </c>
      <c r="E34" s="8">
        <v>4.82</v>
      </c>
      <c r="F34" s="8">
        <f t="shared" ref="F34:F46" si="9">E34*$A$3</f>
        <v>0</v>
      </c>
      <c r="G34" s="8">
        <v>1.3</v>
      </c>
      <c r="H34" s="8">
        <v>1.4999999999999999E-2</v>
      </c>
      <c r="I34" s="8">
        <v>2E-3</v>
      </c>
      <c r="J34" s="8">
        <v>42.432000000000002</v>
      </c>
      <c r="K34" s="8">
        <v>0.29899999999999999</v>
      </c>
      <c r="L34" s="8">
        <v>9.3840000000000003</v>
      </c>
      <c r="M34" s="8">
        <v>47.811</v>
      </c>
      <c r="N34" s="8">
        <v>6.8000000000000005E-2</v>
      </c>
      <c r="O34" s="53">
        <f t="shared" si="5"/>
        <v>4.82</v>
      </c>
      <c r="P34" s="56">
        <f t="shared" si="6"/>
        <v>0</v>
      </c>
      <c r="Q34" s="13">
        <f t="shared" si="7"/>
        <v>1.4999999999999999E-2</v>
      </c>
      <c r="R34" s="13">
        <f t="shared" si="7"/>
        <v>9.640000000000001E-3</v>
      </c>
      <c r="S34" s="13">
        <f t="shared" si="7"/>
        <v>0</v>
      </c>
      <c r="T34" s="13">
        <f t="shared" si="8"/>
        <v>4.4849999999999994E-3</v>
      </c>
      <c r="U34" s="13">
        <f t="shared" si="8"/>
        <v>1.8768E-2</v>
      </c>
      <c r="V34" s="13">
        <f t="shared" si="8"/>
        <v>2028.7163520000001</v>
      </c>
      <c r="W34" s="13">
        <f t="shared" si="8"/>
        <v>2.0331999999999999E-2</v>
      </c>
    </row>
    <row r="35" spans="2:23">
      <c r="B35" s="11" t="s">
        <v>21</v>
      </c>
      <c r="C35" s="7" t="s">
        <v>22</v>
      </c>
      <c r="D35" s="7">
        <v>1</v>
      </c>
      <c r="E35" s="8">
        <v>6.6989999999999998</v>
      </c>
      <c r="F35" s="8">
        <f>E35*3.6</f>
        <v>24.116399999999999</v>
      </c>
      <c r="G35" s="8"/>
      <c r="H35" s="45">
        <v>6.0000000000000001E-3</v>
      </c>
      <c r="I35" s="45">
        <v>0</v>
      </c>
      <c r="J35" s="8">
        <v>53.582000000000001</v>
      </c>
      <c r="K35" s="45">
        <v>8.9999999999999993E-3</v>
      </c>
      <c r="L35" s="45">
        <v>10.17</v>
      </c>
      <c r="M35" s="45">
        <v>36.189</v>
      </c>
      <c r="N35" s="45">
        <v>4.4999999999999998E-2</v>
      </c>
      <c r="O35" s="53">
        <f t="shared" si="5"/>
        <v>6.6989999999999998</v>
      </c>
      <c r="P35" s="56">
        <f t="shared" si="6"/>
        <v>24.116399999999999</v>
      </c>
      <c r="Q35" s="13">
        <f t="shared" si="7"/>
        <v>6.0000000000000001E-3</v>
      </c>
      <c r="R35" s="13">
        <f t="shared" si="7"/>
        <v>0</v>
      </c>
      <c r="S35" s="13">
        <f t="shared" si="7"/>
        <v>1292.2049448</v>
      </c>
      <c r="T35" s="13">
        <f t="shared" si="8"/>
        <v>5.3999999999999998E-5</v>
      </c>
      <c r="U35" s="13">
        <f t="shared" si="8"/>
        <v>0</v>
      </c>
      <c r="V35" s="13">
        <f t="shared" si="8"/>
        <v>1939.078998</v>
      </c>
      <c r="W35" s="13">
        <f t="shared" si="8"/>
        <v>4.0499999999999998E-4</v>
      </c>
    </row>
    <row r="36" spans="2:23">
      <c r="B36" s="11" t="s">
        <v>23</v>
      </c>
      <c r="C36" s="7" t="s">
        <v>22</v>
      </c>
      <c r="D36" s="7">
        <v>1</v>
      </c>
      <c r="E36" s="8">
        <v>7.17</v>
      </c>
      <c r="F36" s="8">
        <f t="shared" si="9"/>
        <v>0</v>
      </c>
      <c r="G36" s="8">
        <v>45.8</v>
      </c>
      <c r="H36" s="8">
        <v>7.0000000000000001E-3</v>
      </c>
      <c r="I36" s="8">
        <v>1E-3</v>
      </c>
      <c r="J36" s="8">
        <v>47.09</v>
      </c>
      <c r="K36" s="8">
        <v>6.0000000000000001E-3</v>
      </c>
      <c r="L36" s="8">
        <v>9.8290000000000006</v>
      </c>
      <c r="M36" s="8">
        <v>42.976999999999997</v>
      </c>
      <c r="N36" s="8">
        <v>0.09</v>
      </c>
      <c r="O36" s="53">
        <f t="shared" si="5"/>
        <v>7.17</v>
      </c>
      <c r="P36" s="56">
        <f t="shared" si="6"/>
        <v>0</v>
      </c>
      <c r="Q36" s="13">
        <f t="shared" si="7"/>
        <v>7.0000000000000001E-3</v>
      </c>
      <c r="R36" s="13">
        <f t="shared" si="7"/>
        <v>7.1700000000000002E-3</v>
      </c>
      <c r="S36" s="13">
        <f t="shared" si="7"/>
        <v>0</v>
      </c>
      <c r="T36" s="13">
        <f t="shared" si="8"/>
        <v>4.2000000000000004E-5</v>
      </c>
      <c r="U36" s="13">
        <f t="shared" si="8"/>
        <v>9.8290000000000009E-3</v>
      </c>
      <c r="V36" s="13">
        <f t="shared" si="8"/>
        <v>2023.78693</v>
      </c>
      <c r="W36" s="13">
        <f t="shared" si="8"/>
        <v>5.4000000000000001E-4</v>
      </c>
    </row>
    <row r="37" spans="2:23">
      <c r="B37" s="11" t="s">
        <v>24</v>
      </c>
      <c r="C37" s="7" t="s">
        <v>22</v>
      </c>
      <c r="D37" s="7">
        <v>1</v>
      </c>
      <c r="E37" s="8">
        <v>10.23</v>
      </c>
      <c r="F37" s="8">
        <f t="shared" si="9"/>
        <v>0</v>
      </c>
      <c r="G37" s="8"/>
      <c r="H37" s="8">
        <v>7.0000000000000001E-3</v>
      </c>
      <c r="I37" s="8">
        <v>1E-3</v>
      </c>
      <c r="J37" s="8">
        <v>38.085999999999999</v>
      </c>
      <c r="K37" s="8">
        <v>7.0000000000000001E-3</v>
      </c>
      <c r="L37" s="8">
        <v>8.4329999999999998</v>
      </c>
      <c r="M37" s="8">
        <v>53.395000000000003</v>
      </c>
      <c r="N37" s="8">
        <v>7.0999999999999994E-2</v>
      </c>
      <c r="O37" s="53">
        <f t="shared" si="5"/>
        <v>10.23</v>
      </c>
      <c r="P37" s="56">
        <f t="shared" si="6"/>
        <v>0</v>
      </c>
      <c r="Q37" s="13">
        <f t="shared" si="7"/>
        <v>7.0000000000000001E-3</v>
      </c>
      <c r="R37" s="13">
        <f t="shared" si="7"/>
        <v>1.0230000000000001E-2</v>
      </c>
      <c r="S37" s="13">
        <f t="shared" si="7"/>
        <v>0</v>
      </c>
      <c r="T37" s="13">
        <f t="shared" si="8"/>
        <v>4.9000000000000005E-5</v>
      </c>
      <c r="U37" s="13">
        <f t="shared" si="8"/>
        <v>8.4329999999999995E-3</v>
      </c>
      <c r="V37" s="13">
        <f t="shared" si="8"/>
        <v>2033.6019699999999</v>
      </c>
      <c r="W37" s="13">
        <f t="shared" si="8"/>
        <v>4.9699999999999994E-4</v>
      </c>
    </row>
    <row r="38" spans="2:23">
      <c r="B38" s="11" t="s">
        <v>25</v>
      </c>
      <c r="C38" s="7" t="s">
        <v>22</v>
      </c>
      <c r="D38" s="7">
        <v>1</v>
      </c>
      <c r="E38" s="8">
        <v>10.81</v>
      </c>
      <c r="F38" s="8">
        <f t="shared" si="9"/>
        <v>0</v>
      </c>
      <c r="G38" s="8"/>
      <c r="H38" s="12">
        <v>7.0000000000000001E-3</v>
      </c>
      <c r="I38" s="12">
        <v>1E-3</v>
      </c>
      <c r="J38" s="12">
        <v>47.427999999999997</v>
      </c>
      <c r="K38" s="12">
        <v>6.0000000000000001E-3</v>
      </c>
      <c r="L38" s="12">
        <v>9.2360000000000007</v>
      </c>
      <c r="M38" s="12">
        <v>43.24</v>
      </c>
      <c r="N38" s="12">
        <v>8.2000000000000003E-2</v>
      </c>
      <c r="O38" s="53">
        <f t="shared" si="5"/>
        <v>10.81</v>
      </c>
      <c r="P38" s="56">
        <f t="shared" si="6"/>
        <v>0</v>
      </c>
      <c r="Q38" s="13">
        <f t="shared" si="7"/>
        <v>7.0000000000000001E-3</v>
      </c>
      <c r="R38" s="13">
        <f t="shared" si="7"/>
        <v>1.081E-2</v>
      </c>
      <c r="S38" s="13">
        <f t="shared" si="7"/>
        <v>0</v>
      </c>
      <c r="T38" s="13">
        <f t="shared" si="8"/>
        <v>4.2000000000000004E-5</v>
      </c>
      <c r="U38" s="13">
        <f t="shared" si="8"/>
        <v>9.2360000000000012E-3</v>
      </c>
      <c r="V38" s="13">
        <f t="shared" si="8"/>
        <v>2050.7867200000001</v>
      </c>
      <c r="W38" s="13">
        <f t="shared" si="8"/>
        <v>4.9200000000000003E-4</v>
      </c>
    </row>
    <row r="39" spans="2:23">
      <c r="B39" s="11" t="s">
        <v>1</v>
      </c>
      <c r="C39" s="7" t="s">
        <v>22</v>
      </c>
      <c r="D39" s="7">
        <v>1</v>
      </c>
      <c r="E39" s="8">
        <v>15.78</v>
      </c>
      <c r="F39" s="8">
        <v>55.28</v>
      </c>
      <c r="G39" s="8"/>
      <c r="H39" s="8">
        <v>6.0000000000000001E-3</v>
      </c>
      <c r="I39" s="8">
        <v>0</v>
      </c>
      <c r="J39" s="8">
        <v>56.726999999999997</v>
      </c>
      <c r="K39" s="8">
        <v>8.0000000000000002E-3</v>
      </c>
      <c r="L39" s="8">
        <v>4.6459999999999999</v>
      </c>
      <c r="M39" s="8">
        <v>38.566000000000003</v>
      </c>
      <c r="N39" s="8">
        <v>4.8000000000000001E-2</v>
      </c>
      <c r="O39" s="53">
        <f t="shared" si="5"/>
        <v>15.78</v>
      </c>
      <c r="P39" s="56">
        <f t="shared" si="6"/>
        <v>55.28</v>
      </c>
      <c r="Q39" s="13">
        <f t="shared" si="7"/>
        <v>6.0000000000000001E-3</v>
      </c>
      <c r="R39" s="13">
        <f t="shared" si="7"/>
        <v>0</v>
      </c>
      <c r="S39" s="13">
        <f t="shared" si="7"/>
        <v>3135.8685599999999</v>
      </c>
      <c r="T39" s="13">
        <f t="shared" si="8"/>
        <v>4.8000000000000001E-5</v>
      </c>
      <c r="U39" s="13">
        <f t="shared" si="8"/>
        <v>0</v>
      </c>
      <c r="V39" s="13">
        <f t="shared" si="8"/>
        <v>2187.7334820000001</v>
      </c>
      <c r="W39" s="13">
        <f t="shared" si="8"/>
        <v>3.8400000000000001E-4</v>
      </c>
    </row>
    <row r="40" spans="2:23">
      <c r="B40" s="11" t="s">
        <v>24</v>
      </c>
      <c r="C40" s="7" t="s">
        <v>22</v>
      </c>
      <c r="D40" s="7">
        <v>1</v>
      </c>
      <c r="E40" s="8">
        <v>16.47</v>
      </c>
      <c r="F40" s="8">
        <f t="shared" si="9"/>
        <v>0</v>
      </c>
      <c r="G40" s="8"/>
      <c r="H40" s="8">
        <v>7.0000000000000001E-3</v>
      </c>
      <c r="I40" s="8">
        <v>1E-3</v>
      </c>
      <c r="J40" s="8">
        <v>36.957000000000001</v>
      </c>
      <c r="K40" s="8">
        <v>0</v>
      </c>
      <c r="L40" s="8">
        <v>7.835</v>
      </c>
      <c r="M40" s="8">
        <v>55.13</v>
      </c>
      <c r="N40" s="8">
        <v>6.4000000000000001E-2</v>
      </c>
      <c r="O40" s="53">
        <f t="shared" si="5"/>
        <v>16.47</v>
      </c>
      <c r="P40" s="56">
        <f t="shared" si="6"/>
        <v>0</v>
      </c>
      <c r="Q40" s="13">
        <f t="shared" si="7"/>
        <v>7.0000000000000001E-3</v>
      </c>
      <c r="R40" s="13">
        <f t="shared" si="7"/>
        <v>1.6469999999999999E-2</v>
      </c>
      <c r="S40" s="13">
        <f t="shared" si="7"/>
        <v>0</v>
      </c>
      <c r="T40" s="13">
        <f t="shared" si="8"/>
        <v>0</v>
      </c>
      <c r="U40" s="13">
        <f t="shared" si="8"/>
        <v>7.835E-3</v>
      </c>
      <c r="V40" s="13">
        <f t="shared" si="8"/>
        <v>2037.4394100000002</v>
      </c>
      <c r="W40" s="13">
        <f t="shared" si="8"/>
        <v>0</v>
      </c>
    </row>
    <row r="41" spans="2:23">
      <c r="B41" s="11" t="s">
        <v>4</v>
      </c>
      <c r="C41" s="7" t="s">
        <v>22</v>
      </c>
      <c r="D41" s="7">
        <v>1</v>
      </c>
      <c r="E41" s="8">
        <v>17.021000000000001</v>
      </c>
      <c r="F41" s="8">
        <f>E41*3.6</f>
        <v>61.275600000000004</v>
      </c>
      <c r="G41" s="8"/>
      <c r="H41" s="8">
        <v>1.4999999999999999E-2</v>
      </c>
      <c r="I41" s="8">
        <v>4.2999999999999997E-2</v>
      </c>
      <c r="J41" s="8">
        <v>81.935000000000002</v>
      </c>
      <c r="K41" s="8">
        <v>3.0000000000000001E-3</v>
      </c>
      <c r="L41" s="8">
        <v>5.093</v>
      </c>
      <c r="M41" s="8">
        <v>12.879</v>
      </c>
      <c r="N41" s="8">
        <v>3.3000000000000002E-2</v>
      </c>
      <c r="O41" s="53">
        <f t="shared" si="5"/>
        <v>17.021000000000001</v>
      </c>
      <c r="P41" s="56">
        <f t="shared" si="6"/>
        <v>61.275600000000004</v>
      </c>
      <c r="Q41" s="13">
        <f t="shared" si="7"/>
        <v>1.4999999999999999E-2</v>
      </c>
      <c r="R41" s="13">
        <f t="shared" si="7"/>
        <v>0.73190299999999997</v>
      </c>
      <c r="S41" s="13">
        <f t="shared" si="7"/>
        <v>5020.6162860000004</v>
      </c>
      <c r="T41" s="13">
        <f t="shared" si="8"/>
        <v>4.4999999999999996E-5</v>
      </c>
      <c r="U41" s="13">
        <f t="shared" si="8"/>
        <v>0.21899899999999997</v>
      </c>
      <c r="V41" s="13">
        <f t="shared" si="8"/>
        <v>1055.240865</v>
      </c>
      <c r="W41" s="13">
        <f t="shared" si="8"/>
        <v>9.9000000000000008E-5</v>
      </c>
    </row>
    <row r="42" spans="2:23">
      <c r="B42" s="11" t="s">
        <v>3</v>
      </c>
      <c r="C42" s="7" t="s">
        <v>22</v>
      </c>
      <c r="D42" s="7">
        <v>1</v>
      </c>
      <c r="E42" s="8">
        <v>19.550999999999998</v>
      </c>
      <c r="F42" s="8">
        <f>E42*3.6</f>
        <v>70.383600000000001</v>
      </c>
      <c r="G42" s="7">
        <v>4.4000000000000004</v>
      </c>
      <c r="H42" s="13">
        <v>7.0000000000000001E-3</v>
      </c>
      <c r="I42" s="8">
        <v>0.25900000000000001</v>
      </c>
      <c r="J42" s="8">
        <v>87.796000000000006</v>
      </c>
      <c r="K42" s="8">
        <v>1E-3</v>
      </c>
      <c r="L42" s="8">
        <v>6.3410000000000002</v>
      </c>
      <c r="M42" s="8">
        <v>5.5739999999999998</v>
      </c>
      <c r="N42" s="8">
        <v>2.3E-2</v>
      </c>
      <c r="O42" s="53">
        <f t="shared" si="5"/>
        <v>19.550999999999998</v>
      </c>
      <c r="P42" s="56">
        <f t="shared" si="6"/>
        <v>70.383600000000001</v>
      </c>
      <c r="Q42" s="13">
        <f t="shared" si="7"/>
        <v>7.0000000000000001E-3</v>
      </c>
      <c r="R42" s="13">
        <f t="shared" si="7"/>
        <v>5.0637089999999993</v>
      </c>
      <c r="S42" s="13">
        <f t="shared" si="7"/>
        <v>6179.3985456000009</v>
      </c>
      <c r="T42" s="13">
        <f t="shared" si="8"/>
        <v>6.9999999999999999E-6</v>
      </c>
      <c r="U42" s="13">
        <f t="shared" si="8"/>
        <v>1.6423190000000001</v>
      </c>
      <c r="V42" s="13">
        <f t="shared" si="8"/>
        <v>489.37490400000002</v>
      </c>
      <c r="W42" s="13">
        <f t="shared" si="8"/>
        <v>2.3E-5</v>
      </c>
    </row>
    <row r="43" spans="2:23" ht="13.2" customHeight="1">
      <c r="B43" s="11" t="s">
        <v>26</v>
      </c>
      <c r="C43" s="7" t="s">
        <v>22</v>
      </c>
      <c r="D43" s="7">
        <v>1</v>
      </c>
      <c r="E43" s="8">
        <v>21.707000000000001</v>
      </c>
      <c r="F43" s="8">
        <f>E43*3.6</f>
        <v>78.145200000000003</v>
      </c>
      <c r="G43" s="8"/>
      <c r="H43" s="45">
        <v>1.2999999999999999E-2</v>
      </c>
      <c r="I43" s="45">
        <v>3.6999999999999998E-2</v>
      </c>
      <c r="J43" s="8">
        <v>78.382999999999996</v>
      </c>
      <c r="K43" s="45">
        <v>3.0000000000000001E-3</v>
      </c>
      <c r="L43" s="45">
        <v>5.1130000000000004</v>
      </c>
      <c r="M43" s="45">
        <v>16.416</v>
      </c>
      <c r="N43" s="45">
        <v>3.5000000000000003E-2</v>
      </c>
      <c r="O43" s="53">
        <f t="shared" si="5"/>
        <v>21.707000000000001</v>
      </c>
      <c r="P43" s="56">
        <f t="shared" si="6"/>
        <v>78.145200000000003</v>
      </c>
      <c r="Q43" s="13">
        <f t="shared" si="7"/>
        <v>1.2999999999999999E-2</v>
      </c>
      <c r="R43" s="13">
        <f t="shared" si="7"/>
        <v>0.80315899999999996</v>
      </c>
      <c r="S43" s="13">
        <f t="shared" si="7"/>
        <v>6125.2552115999997</v>
      </c>
      <c r="T43" s="13">
        <f t="shared" si="8"/>
        <v>3.8999999999999999E-5</v>
      </c>
      <c r="U43" s="13">
        <f t="shared" si="8"/>
        <v>0.18918100000000002</v>
      </c>
      <c r="V43" s="13">
        <f t="shared" si="8"/>
        <v>1286.735328</v>
      </c>
      <c r="W43" s="13">
        <f t="shared" si="8"/>
        <v>1.0500000000000002E-4</v>
      </c>
    </row>
    <row r="44" spans="2:23">
      <c r="B44" s="11" t="s">
        <v>27</v>
      </c>
      <c r="C44" s="7" t="s">
        <v>22</v>
      </c>
      <c r="D44" s="7">
        <v>1</v>
      </c>
      <c r="E44" s="8">
        <v>44.45</v>
      </c>
      <c r="F44" s="8">
        <v>254.7</v>
      </c>
      <c r="G44" s="8"/>
      <c r="H44" s="8">
        <v>2E-3</v>
      </c>
      <c r="I44" s="8">
        <v>0</v>
      </c>
      <c r="J44" s="8">
        <v>84.35</v>
      </c>
      <c r="K44" s="8">
        <v>2E-3</v>
      </c>
      <c r="L44" s="8">
        <v>7.0519999999999996</v>
      </c>
      <c r="M44" s="8">
        <v>8.3149999999999995</v>
      </c>
      <c r="N44" s="8">
        <v>0.27800000000000002</v>
      </c>
      <c r="O44" s="53">
        <f t="shared" si="5"/>
        <v>44.45</v>
      </c>
      <c r="P44" s="56">
        <f t="shared" si="6"/>
        <v>254.7</v>
      </c>
      <c r="Q44" s="13">
        <f t="shared" si="7"/>
        <v>2E-3</v>
      </c>
      <c r="R44" s="13">
        <f t="shared" si="7"/>
        <v>0</v>
      </c>
      <c r="S44" s="13">
        <f t="shared" si="7"/>
        <v>21483.944999999996</v>
      </c>
      <c r="T44" s="13">
        <f t="shared" si="8"/>
        <v>3.9999999999999998E-6</v>
      </c>
      <c r="U44" s="13">
        <f t="shared" si="8"/>
        <v>0</v>
      </c>
      <c r="V44" s="13">
        <f t="shared" si="8"/>
        <v>701.37024999999994</v>
      </c>
      <c r="W44" s="13">
        <f t="shared" si="8"/>
        <v>5.5600000000000007E-4</v>
      </c>
    </row>
    <row r="45" spans="2:23">
      <c r="B45" s="11" t="s">
        <v>28</v>
      </c>
      <c r="C45" s="7" t="s">
        <v>22</v>
      </c>
      <c r="D45" s="7">
        <v>1</v>
      </c>
      <c r="E45" s="8">
        <v>59.68</v>
      </c>
      <c r="F45" s="8">
        <v>195.54</v>
      </c>
      <c r="G45" s="8">
        <v>0.9</v>
      </c>
      <c r="H45" s="8">
        <v>6.0000000000000001E-3</v>
      </c>
      <c r="I45" s="8">
        <v>0</v>
      </c>
      <c r="J45" s="8">
        <v>57.326000000000001</v>
      </c>
      <c r="K45" s="8">
        <v>8.0000000000000002E-3</v>
      </c>
      <c r="L45" s="8">
        <v>3.8919999999999999</v>
      </c>
      <c r="M45" s="8">
        <v>38.720999999999997</v>
      </c>
      <c r="N45" s="8">
        <v>4.5999999999999999E-2</v>
      </c>
      <c r="O45" s="53">
        <f t="shared" si="5"/>
        <v>59.68</v>
      </c>
      <c r="P45" s="56">
        <f t="shared" si="6"/>
        <v>195.54</v>
      </c>
      <c r="Q45" s="13">
        <f t="shared" si="7"/>
        <v>6.0000000000000001E-3</v>
      </c>
      <c r="R45" s="13">
        <f t="shared" si="7"/>
        <v>0</v>
      </c>
      <c r="S45" s="13">
        <f t="shared" si="7"/>
        <v>11209.526039999999</v>
      </c>
      <c r="T45" s="13">
        <f t="shared" si="8"/>
        <v>4.8000000000000001E-5</v>
      </c>
      <c r="U45" s="13">
        <f t="shared" si="8"/>
        <v>0</v>
      </c>
      <c r="V45" s="13">
        <f t="shared" si="8"/>
        <v>2219.7200459999999</v>
      </c>
      <c r="W45" s="13">
        <f t="shared" si="8"/>
        <v>3.68E-4</v>
      </c>
    </row>
    <row r="46" spans="2:23">
      <c r="B46" s="11" t="s">
        <v>29</v>
      </c>
      <c r="C46" s="7" t="s">
        <v>22</v>
      </c>
      <c r="D46" s="7">
        <v>1</v>
      </c>
      <c r="E46" s="8">
        <v>121.43</v>
      </c>
      <c r="F46" s="8">
        <f t="shared" si="9"/>
        <v>0</v>
      </c>
      <c r="G46" s="8"/>
      <c r="H46" s="8">
        <v>2E-3</v>
      </c>
      <c r="I46" s="8">
        <v>0</v>
      </c>
      <c r="J46" s="8">
        <v>91.343999999999994</v>
      </c>
      <c r="K46" s="8">
        <v>3.0000000000000001E-3</v>
      </c>
      <c r="L46" s="8">
        <v>4.2190000000000003</v>
      </c>
      <c r="M46" s="8">
        <v>4.431</v>
      </c>
      <c r="N46" s="8">
        <v>2E-3</v>
      </c>
      <c r="O46" s="53">
        <f t="shared" si="5"/>
        <v>121.43</v>
      </c>
      <c r="P46" s="56">
        <f t="shared" si="6"/>
        <v>0</v>
      </c>
      <c r="Q46" s="13">
        <f t="shared" si="7"/>
        <v>2E-3</v>
      </c>
      <c r="R46" s="13">
        <f t="shared" si="7"/>
        <v>0</v>
      </c>
      <c r="S46" s="13">
        <f t="shared" si="7"/>
        <v>0</v>
      </c>
      <c r="T46" s="13">
        <f t="shared" si="8"/>
        <v>6.0000000000000002E-6</v>
      </c>
      <c r="U46" s="13">
        <f t="shared" si="8"/>
        <v>0</v>
      </c>
      <c r="V46" s="13">
        <f t="shared" si="8"/>
        <v>404.74526399999996</v>
      </c>
      <c r="W46" s="13">
        <f t="shared" si="8"/>
        <v>6.0000000000000002E-6</v>
      </c>
    </row>
    <row r="47" spans="2:23">
      <c r="B47" s="7" t="s">
        <v>69</v>
      </c>
      <c r="C47" s="11" t="s">
        <v>22</v>
      </c>
      <c r="D47" s="8">
        <v>1</v>
      </c>
      <c r="F47" s="8">
        <v>249</v>
      </c>
      <c r="G47" s="8">
        <v>1</v>
      </c>
      <c r="O47" s="55"/>
      <c r="P47" s="54"/>
      <c r="Q47" s="54"/>
      <c r="R47" s="54"/>
      <c r="S47" s="54"/>
      <c r="T47" s="54"/>
      <c r="U47" s="54"/>
      <c r="V47" s="54"/>
      <c r="W47" s="54"/>
    </row>
    <row r="48" spans="2:23">
      <c r="G48" s="9"/>
      <c r="O48" s="55"/>
      <c r="P48" s="54"/>
      <c r="Q48" s="54"/>
      <c r="R48" s="54"/>
      <c r="S48" s="54"/>
      <c r="T48" s="54"/>
      <c r="U48" s="54"/>
      <c r="V48" s="54"/>
      <c r="W48" s="54"/>
    </row>
    <row r="49" spans="2:23">
      <c r="B49" s="66" t="s">
        <v>173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7" t="s">
        <v>174</v>
      </c>
      <c r="P49" s="68"/>
      <c r="Q49" s="68"/>
      <c r="R49" s="68"/>
      <c r="S49" s="68"/>
      <c r="T49" s="68"/>
      <c r="U49" s="68"/>
      <c r="V49" s="68"/>
      <c r="W49" s="68"/>
    </row>
    <row r="50" spans="2:23" ht="41.4">
      <c r="B50" s="44" t="s">
        <v>0</v>
      </c>
      <c r="C50" s="45" t="s">
        <v>169</v>
      </c>
      <c r="D50" s="45" t="s">
        <v>172</v>
      </c>
      <c r="E50" s="45" t="s">
        <v>6</v>
      </c>
      <c r="F50" s="45" t="s">
        <v>31</v>
      </c>
      <c r="G50" s="45" t="s">
        <v>175</v>
      </c>
      <c r="H50" s="71" t="s">
        <v>32</v>
      </c>
      <c r="I50" s="71"/>
      <c r="J50" s="71"/>
      <c r="K50" s="71"/>
      <c r="L50" s="71"/>
      <c r="M50" s="71"/>
      <c r="N50" s="71"/>
      <c r="O50" s="48" t="s">
        <v>176</v>
      </c>
      <c r="P50" s="49" t="s">
        <v>177</v>
      </c>
      <c r="Q50" s="70" t="s">
        <v>178</v>
      </c>
      <c r="R50" s="70"/>
      <c r="S50" s="70"/>
      <c r="T50" s="70"/>
      <c r="U50" s="70"/>
      <c r="V50" s="70"/>
      <c r="W50" s="70"/>
    </row>
    <row r="51" spans="2:23" ht="41.4" customHeight="1">
      <c r="B51" s="23" t="s">
        <v>35</v>
      </c>
      <c r="C51" s="45" t="s">
        <v>180</v>
      </c>
      <c r="D51" s="45"/>
      <c r="E51" s="10" t="s">
        <v>181</v>
      </c>
      <c r="F51" s="10" t="s">
        <v>181</v>
      </c>
      <c r="G51" s="45" t="s">
        <v>170</v>
      </c>
      <c r="H51" s="45" t="s">
        <v>7</v>
      </c>
      <c r="I51" s="45" t="s">
        <v>8</v>
      </c>
      <c r="J51" s="45" t="s">
        <v>9</v>
      </c>
      <c r="K51" s="45" t="s">
        <v>10</v>
      </c>
      <c r="L51" s="45" t="s">
        <v>11</v>
      </c>
      <c r="M51" s="45" t="s">
        <v>12</v>
      </c>
      <c r="N51" s="45" t="s">
        <v>13</v>
      </c>
      <c r="O51" s="50" t="s">
        <v>166</v>
      </c>
      <c r="P51" s="51" t="s">
        <v>19</v>
      </c>
      <c r="Q51" s="52" t="s">
        <v>7</v>
      </c>
      <c r="R51" s="52" t="s">
        <v>8</v>
      </c>
      <c r="S51" s="52" t="s">
        <v>9</v>
      </c>
      <c r="T51" s="52" t="s">
        <v>10</v>
      </c>
      <c r="U51" s="52" t="s">
        <v>11</v>
      </c>
      <c r="V51" s="52" t="s">
        <v>12</v>
      </c>
      <c r="W51" s="52" t="s">
        <v>13</v>
      </c>
    </row>
    <row r="52" spans="2:23" ht="14.4">
      <c r="B52" s="24" t="s">
        <v>36</v>
      </c>
      <c r="O52" s="55"/>
      <c r="P52" s="54"/>
      <c r="Q52" s="54"/>
      <c r="R52" s="54"/>
      <c r="S52" s="54"/>
      <c r="T52" s="54"/>
      <c r="U52" s="54"/>
      <c r="V52" s="54"/>
      <c r="W52" s="54"/>
    </row>
    <row r="53" spans="2:23" ht="14.4">
      <c r="B53" s="14" t="s">
        <v>38</v>
      </c>
      <c r="D53" s="7">
        <v>1</v>
      </c>
      <c r="F53" s="15">
        <v>1.4</v>
      </c>
      <c r="H53" s="15">
        <v>2.5999999999999999E-2</v>
      </c>
      <c r="I53" s="15">
        <v>0.01</v>
      </c>
      <c r="J53" s="15">
        <v>69.628</v>
      </c>
      <c r="K53" s="15">
        <v>4.0000000000000001E-3</v>
      </c>
      <c r="L53" s="15">
        <v>7.2329999999999997</v>
      </c>
      <c r="M53" s="15">
        <v>23.061</v>
      </c>
      <c r="N53" s="15">
        <v>3.7999999999999999E-2</v>
      </c>
      <c r="O53" s="53">
        <f>D53*F53</f>
        <v>1.4</v>
      </c>
      <c r="P53" s="56">
        <f t="shared" ref="P53:P83" si="10">F53*D53</f>
        <v>1.4</v>
      </c>
      <c r="Q53" s="13">
        <f t="shared" ref="Q53:S67" si="11">H53*D53</f>
        <v>2.5999999999999999E-2</v>
      </c>
      <c r="R53" s="13">
        <f t="shared" si="11"/>
        <v>0</v>
      </c>
      <c r="S53" s="13">
        <f t="shared" si="11"/>
        <v>97.479199999999992</v>
      </c>
      <c r="T53" s="13">
        <f t="shared" ref="T53:W67" si="12">K53*H53</f>
        <v>1.0399999999999999E-4</v>
      </c>
      <c r="U53" s="13">
        <f t="shared" si="12"/>
        <v>7.2329999999999992E-2</v>
      </c>
      <c r="V53" s="13">
        <f t="shared" si="12"/>
        <v>1605.6913079999999</v>
      </c>
      <c r="W53" s="13">
        <f t="shared" si="12"/>
        <v>1.5200000000000001E-4</v>
      </c>
    </row>
    <row r="54" spans="2:23" ht="14.4">
      <c r="B54" s="16" t="s">
        <v>39</v>
      </c>
      <c r="D54" s="7">
        <v>1</v>
      </c>
      <c r="F54" s="17">
        <v>1.5</v>
      </c>
      <c r="H54" s="17">
        <v>6.0000000000000001E-3</v>
      </c>
      <c r="I54" s="17">
        <v>1E-3</v>
      </c>
      <c r="J54" s="17">
        <v>41.115000000000002</v>
      </c>
      <c r="K54" s="17">
        <v>6.0000000000000001E-3</v>
      </c>
      <c r="L54" s="17">
        <v>14.06</v>
      </c>
      <c r="M54" s="17">
        <v>44.686999999999998</v>
      </c>
      <c r="N54" s="17">
        <v>0.125</v>
      </c>
      <c r="O54" s="53">
        <f t="shared" ref="O54:O83" si="13">D54*E54</f>
        <v>0</v>
      </c>
      <c r="P54" s="56">
        <f t="shared" si="10"/>
        <v>1.5</v>
      </c>
      <c r="Q54" s="13">
        <f t="shared" si="11"/>
        <v>6.0000000000000001E-3</v>
      </c>
      <c r="R54" s="13">
        <f t="shared" si="11"/>
        <v>0</v>
      </c>
      <c r="S54" s="13">
        <f t="shared" si="11"/>
        <v>61.672499999999999</v>
      </c>
      <c r="T54" s="13">
        <f t="shared" si="12"/>
        <v>3.6000000000000001E-5</v>
      </c>
      <c r="U54" s="13">
        <f t="shared" si="12"/>
        <v>1.4060000000000001E-2</v>
      </c>
      <c r="V54" s="13">
        <f t="shared" si="12"/>
        <v>1837.3060049999999</v>
      </c>
      <c r="W54" s="13">
        <f t="shared" si="12"/>
        <v>7.5000000000000002E-4</v>
      </c>
    </row>
    <row r="55" spans="2:23" ht="14.4">
      <c r="B55" s="14" t="s">
        <v>60</v>
      </c>
      <c r="D55" s="7">
        <v>1</v>
      </c>
      <c r="F55" s="15">
        <v>10.61</v>
      </c>
      <c r="H55" s="15">
        <v>1.7213536365869291E-2</v>
      </c>
      <c r="I55" s="15">
        <v>3.7734582395104856E-3</v>
      </c>
      <c r="J55" s="15">
        <v>44.86285018043634</v>
      </c>
      <c r="K55" s="15">
        <v>5.0204747988833948E-3</v>
      </c>
      <c r="L55" s="15">
        <v>18.566756603971811</v>
      </c>
      <c r="M55" s="15">
        <v>36.480654360410142</v>
      </c>
      <c r="N55" s="15">
        <v>6.3731385777440586E-2</v>
      </c>
      <c r="O55" s="53">
        <f t="shared" si="13"/>
        <v>0</v>
      </c>
      <c r="P55" s="56">
        <f t="shared" si="10"/>
        <v>10.61</v>
      </c>
      <c r="Q55" s="13">
        <f t="shared" si="11"/>
        <v>1.7213536365869291E-2</v>
      </c>
      <c r="R55" s="13">
        <f t="shared" si="11"/>
        <v>0</v>
      </c>
      <c r="S55" s="13">
        <f t="shared" si="11"/>
        <v>475.99484041442952</v>
      </c>
      <c r="T55" s="13">
        <f t="shared" si="12"/>
        <v>8.6420125524509626E-5</v>
      </c>
      <c r="U55" s="13">
        <f t="shared" si="12"/>
        <v>7.0060880688243149E-2</v>
      </c>
      <c r="V55" s="13">
        <f t="shared" si="12"/>
        <v>1636.6261310553618</v>
      </c>
      <c r="W55" s="13">
        <f t="shared" si="12"/>
        <v>3.1996181619355605E-4</v>
      </c>
    </row>
    <row r="56" spans="2:23" ht="14.4">
      <c r="B56" s="14" t="s">
        <v>47</v>
      </c>
      <c r="D56" s="7">
        <v>1</v>
      </c>
      <c r="F56" s="15">
        <v>11.71</v>
      </c>
      <c r="H56" s="15">
        <v>8.108369815705501E-4</v>
      </c>
      <c r="I56" s="15">
        <v>1.255430232557643E-4</v>
      </c>
      <c r="J56" s="15">
        <v>4.3575648606941462</v>
      </c>
      <c r="K56" s="15">
        <v>8.0937353356907906E-4</v>
      </c>
      <c r="L56" s="15">
        <v>1.4629530817511325</v>
      </c>
      <c r="M56" s="15">
        <v>5.8791400602984982</v>
      </c>
      <c r="N56" s="15">
        <v>4.8095919873171441E-3</v>
      </c>
      <c r="O56" s="53">
        <f t="shared" si="13"/>
        <v>0</v>
      </c>
      <c r="P56" s="56">
        <f t="shared" si="10"/>
        <v>11.71</v>
      </c>
      <c r="Q56" s="13">
        <f t="shared" si="11"/>
        <v>8.108369815705501E-4</v>
      </c>
      <c r="R56" s="13">
        <f t="shared" si="11"/>
        <v>0</v>
      </c>
      <c r="S56" s="13">
        <f t="shared" si="11"/>
        <v>51.027084518728458</v>
      </c>
      <c r="T56" s="13">
        <f t="shared" si="12"/>
        <v>6.5626999292224234E-7</v>
      </c>
      <c r="U56" s="13">
        <f t="shared" si="12"/>
        <v>1.8366355276437448E-4</v>
      </c>
      <c r="V56" s="13">
        <f t="shared" si="12"/>
        <v>25.618734137855999</v>
      </c>
      <c r="W56" s="13">
        <f t="shared" si="12"/>
        <v>3.8927564618004061E-6</v>
      </c>
    </row>
    <row r="57" spans="2:23" ht="14.4">
      <c r="B57" s="14" t="s">
        <v>40</v>
      </c>
      <c r="D57" s="7">
        <v>1</v>
      </c>
      <c r="F57" s="15">
        <v>34.1</v>
      </c>
      <c r="H57" s="15">
        <v>1.0999999999999999E-2</v>
      </c>
      <c r="I57" s="15">
        <v>8.0000000000000002E-3</v>
      </c>
      <c r="J57" s="15">
        <v>56.319000000000003</v>
      </c>
      <c r="K57" s="15">
        <v>3.0000000000000001E-3</v>
      </c>
      <c r="L57" s="15">
        <v>23.117999999999999</v>
      </c>
      <c r="M57" s="15">
        <v>20.509</v>
      </c>
      <c r="N57" s="15">
        <v>3.2000000000000001E-2</v>
      </c>
      <c r="O57" s="53">
        <f t="shared" si="13"/>
        <v>0</v>
      </c>
      <c r="P57" s="56">
        <f t="shared" si="10"/>
        <v>34.1</v>
      </c>
      <c r="Q57" s="13">
        <f t="shared" si="11"/>
        <v>1.0999999999999999E-2</v>
      </c>
      <c r="R57" s="13">
        <f t="shared" si="11"/>
        <v>0</v>
      </c>
      <c r="S57" s="13">
        <f t="shared" si="11"/>
        <v>1920.4779000000001</v>
      </c>
      <c r="T57" s="13">
        <f t="shared" si="12"/>
        <v>3.2999999999999996E-5</v>
      </c>
      <c r="U57" s="13">
        <f t="shared" si="12"/>
        <v>0.184944</v>
      </c>
      <c r="V57" s="13">
        <f t="shared" si="12"/>
        <v>1155.0463710000001</v>
      </c>
      <c r="W57" s="13">
        <f t="shared" si="12"/>
        <v>9.6000000000000002E-5</v>
      </c>
    </row>
    <row r="58" spans="2:23" ht="14.4">
      <c r="B58" s="14" t="s">
        <v>41</v>
      </c>
      <c r="D58" s="7">
        <v>1</v>
      </c>
      <c r="F58" s="15">
        <v>80.42</v>
      </c>
      <c r="H58" s="15">
        <v>1.0999999999999999E-2</v>
      </c>
      <c r="I58" s="15">
        <v>8.0000000000000002E-3</v>
      </c>
      <c r="J58" s="15">
        <v>53.969000000000001</v>
      </c>
      <c r="K58" s="15">
        <v>3.0000000000000001E-3</v>
      </c>
      <c r="L58" s="15">
        <v>22.045999999999999</v>
      </c>
      <c r="M58" s="15">
        <v>23.931000000000001</v>
      </c>
      <c r="N58" s="15">
        <v>3.2000000000000001E-2</v>
      </c>
      <c r="O58" s="53">
        <f t="shared" si="13"/>
        <v>0</v>
      </c>
      <c r="P58" s="56">
        <f t="shared" si="10"/>
        <v>80.42</v>
      </c>
      <c r="Q58" s="13">
        <f t="shared" si="11"/>
        <v>1.0999999999999999E-2</v>
      </c>
      <c r="R58" s="13">
        <f t="shared" si="11"/>
        <v>0</v>
      </c>
      <c r="S58" s="13">
        <f t="shared" si="11"/>
        <v>4340.1869800000004</v>
      </c>
      <c r="T58" s="13">
        <f t="shared" si="12"/>
        <v>3.2999999999999996E-5</v>
      </c>
      <c r="U58" s="13">
        <f t="shared" si="12"/>
        <v>0.176368</v>
      </c>
      <c r="V58" s="13">
        <f t="shared" si="12"/>
        <v>1291.5321390000001</v>
      </c>
      <c r="W58" s="13">
        <f t="shared" si="12"/>
        <v>9.6000000000000002E-5</v>
      </c>
    </row>
    <row r="59" spans="2:23" ht="14.4">
      <c r="B59" s="18" t="s">
        <v>45</v>
      </c>
      <c r="D59" s="7">
        <v>1</v>
      </c>
      <c r="F59" s="19">
        <v>22.89</v>
      </c>
      <c r="H59" s="15">
        <v>1.2999999999999999E-2</v>
      </c>
      <c r="I59" s="15">
        <v>1.2E-2</v>
      </c>
      <c r="J59" s="15">
        <v>76.834000000000003</v>
      </c>
      <c r="K59" s="15">
        <v>3.0000000000000001E-3</v>
      </c>
      <c r="L59" s="15">
        <v>7.6219999999999999</v>
      </c>
      <c r="M59" s="15">
        <v>15.486000000000001</v>
      </c>
      <c r="N59" s="15">
        <v>0.03</v>
      </c>
      <c r="O59" s="53">
        <f t="shared" si="13"/>
        <v>0</v>
      </c>
      <c r="P59" s="56">
        <f t="shared" si="10"/>
        <v>22.89</v>
      </c>
      <c r="Q59" s="13">
        <f t="shared" si="11"/>
        <v>1.2999999999999999E-2</v>
      </c>
      <c r="R59" s="13">
        <f t="shared" si="11"/>
        <v>0</v>
      </c>
      <c r="S59" s="13">
        <f t="shared" si="11"/>
        <v>1758.73026</v>
      </c>
      <c r="T59" s="13">
        <f t="shared" si="12"/>
        <v>3.8999999999999999E-5</v>
      </c>
      <c r="U59" s="13">
        <f t="shared" si="12"/>
        <v>9.1464000000000004E-2</v>
      </c>
      <c r="V59" s="13">
        <f t="shared" si="12"/>
        <v>1189.8513240000002</v>
      </c>
      <c r="W59" s="13">
        <f t="shared" si="12"/>
        <v>8.9999999999999992E-5</v>
      </c>
    </row>
    <row r="60" spans="2:23" ht="14.4">
      <c r="B60" s="16" t="s">
        <v>42</v>
      </c>
      <c r="D60" s="7">
        <v>1</v>
      </c>
      <c r="F60" s="20">
        <v>40.98</v>
      </c>
      <c r="H60" s="15">
        <v>1.2E-2</v>
      </c>
      <c r="I60" s="15">
        <v>1.0999999999999999E-2</v>
      </c>
      <c r="J60" s="15">
        <v>66.765000000000001</v>
      </c>
      <c r="K60" s="15">
        <v>3.0000000000000001E-3</v>
      </c>
      <c r="L60" s="15">
        <v>19.004000000000001</v>
      </c>
      <c r="M60" s="15">
        <v>14.178000000000001</v>
      </c>
      <c r="N60" s="15">
        <v>2.7E-2</v>
      </c>
      <c r="O60" s="53">
        <f t="shared" si="13"/>
        <v>0</v>
      </c>
      <c r="P60" s="56">
        <f t="shared" si="10"/>
        <v>40.98</v>
      </c>
      <c r="Q60" s="13">
        <f t="shared" si="11"/>
        <v>1.2E-2</v>
      </c>
      <c r="R60" s="13">
        <f t="shared" si="11"/>
        <v>0</v>
      </c>
      <c r="S60" s="13">
        <f t="shared" si="11"/>
        <v>2736.0296999999996</v>
      </c>
      <c r="T60" s="13">
        <f t="shared" si="12"/>
        <v>3.6000000000000001E-5</v>
      </c>
      <c r="U60" s="13">
        <f t="shared" si="12"/>
        <v>0.20904400000000001</v>
      </c>
      <c r="V60" s="13">
        <f t="shared" si="12"/>
        <v>946.59417000000008</v>
      </c>
      <c r="W60" s="13">
        <f t="shared" si="12"/>
        <v>8.1000000000000004E-5</v>
      </c>
    </row>
    <row r="61" spans="2:23" ht="14.4">
      <c r="B61" s="14" t="s">
        <v>43</v>
      </c>
      <c r="D61" s="7">
        <v>1</v>
      </c>
      <c r="F61" s="15">
        <v>24.63</v>
      </c>
      <c r="H61" s="15">
        <v>1.4E-2</v>
      </c>
      <c r="I61" s="15">
        <v>0.01</v>
      </c>
      <c r="J61" s="15">
        <v>71.563999999999993</v>
      </c>
      <c r="K61" s="15">
        <v>4.0000000000000001E-3</v>
      </c>
      <c r="L61" s="15">
        <v>5.431</v>
      </c>
      <c r="M61" s="15">
        <v>22.939</v>
      </c>
      <c r="N61" s="15">
        <v>3.7999999999999999E-2</v>
      </c>
      <c r="O61" s="53">
        <f t="shared" si="13"/>
        <v>0</v>
      </c>
      <c r="P61" s="56">
        <f t="shared" si="10"/>
        <v>24.63</v>
      </c>
      <c r="Q61" s="13">
        <f t="shared" si="11"/>
        <v>1.4E-2</v>
      </c>
      <c r="R61" s="13">
        <f t="shared" si="11"/>
        <v>0</v>
      </c>
      <c r="S61" s="13">
        <f t="shared" si="11"/>
        <v>1762.6213199999997</v>
      </c>
      <c r="T61" s="13">
        <f t="shared" si="12"/>
        <v>5.5999999999999999E-5</v>
      </c>
      <c r="U61" s="13">
        <f t="shared" si="12"/>
        <v>5.4310000000000004E-2</v>
      </c>
      <c r="V61" s="13">
        <f t="shared" si="12"/>
        <v>1641.6065959999999</v>
      </c>
      <c r="W61" s="13">
        <f t="shared" si="12"/>
        <v>1.5200000000000001E-4</v>
      </c>
    </row>
    <row r="62" spans="2:23" ht="14.4">
      <c r="B62" s="14" t="s">
        <v>44</v>
      </c>
      <c r="D62" s="7">
        <v>1</v>
      </c>
      <c r="F62" s="20">
        <v>26.39</v>
      </c>
      <c r="H62" s="15">
        <v>1.4E-2</v>
      </c>
      <c r="I62" s="15">
        <v>1.2E-2</v>
      </c>
      <c r="J62" s="15">
        <v>77.406000000000006</v>
      </c>
      <c r="K62" s="15">
        <v>3.0000000000000001E-3</v>
      </c>
      <c r="L62" s="15">
        <v>7.6239999999999997</v>
      </c>
      <c r="M62" s="15">
        <v>14.911</v>
      </c>
      <c r="N62" s="15">
        <v>0.03</v>
      </c>
      <c r="O62" s="53">
        <f t="shared" si="13"/>
        <v>0</v>
      </c>
      <c r="P62" s="56">
        <f t="shared" si="10"/>
        <v>26.39</v>
      </c>
      <c r="Q62" s="13">
        <f t="shared" si="11"/>
        <v>1.4E-2</v>
      </c>
      <c r="R62" s="13">
        <f t="shared" si="11"/>
        <v>0</v>
      </c>
      <c r="S62" s="13">
        <f t="shared" si="11"/>
        <v>2042.7443400000002</v>
      </c>
      <c r="T62" s="13">
        <f t="shared" si="12"/>
        <v>4.2000000000000004E-5</v>
      </c>
      <c r="U62" s="13">
        <f t="shared" si="12"/>
        <v>9.1488E-2</v>
      </c>
      <c r="V62" s="13">
        <f t="shared" si="12"/>
        <v>1154.2008660000001</v>
      </c>
      <c r="W62" s="13">
        <f t="shared" si="12"/>
        <v>8.9999999999999992E-5</v>
      </c>
    </row>
    <row r="63" spans="2:23" ht="14.4">
      <c r="B63" s="14" t="s">
        <v>46</v>
      </c>
      <c r="D63" s="7">
        <v>1</v>
      </c>
      <c r="F63" s="20">
        <v>27.43</v>
      </c>
      <c r="H63" s="15">
        <v>1.2999999999999999E-2</v>
      </c>
      <c r="I63" s="15">
        <v>0.01</v>
      </c>
      <c r="J63" s="15">
        <v>68.322000000000003</v>
      </c>
      <c r="K63" s="15">
        <v>4.0000000000000001E-3</v>
      </c>
      <c r="L63" s="15">
        <v>5.415</v>
      </c>
      <c r="M63" s="15">
        <v>26.2</v>
      </c>
      <c r="N63" s="15">
        <v>3.6999999999999998E-2</v>
      </c>
      <c r="O63" s="53">
        <f t="shared" si="13"/>
        <v>0</v>
      </c>
      <c r="P63" s="56">
        <f t="shared" si="10"/>
        <v>27.43</v>
      </c>
      <c r="Q63" s="13">
        <f t="shared" si="11"/>
        <v>1.2999999999999999E-2</v>
      </c>
      <c r="R63" s="13">
        <f t="shared" si="11"/>
        <v>0</v>
      </c>
      <c r="S63" s="13">
        <f t="shared" si="11"/>
        <v>1874.0724600000001</v>
      </c>
      <c r="T63" s="13">
        <f t="shared" si="12"/>
        <v>5.1999999999999997E-5</v>
      </c>
      <c r="U63" s="13">
        <f t="shared" si="12"/>
        <v>5.4150000000000004E-2</v>
      </c>
      <c r="V63" s="13">
        <f t="shared" si="12"/>
        <v>1790.0364</v>
      </c>
      <c r="W63" s="13">
        <f t="shared" si="12"/>
        <v>1.4799999999999999E-4</v>
      </c>
    </row>
    <row r="64" spans="2:23" ht="14.4">
      <c r="B64" s="18" t="s">
        <v>48</v>
      </c>
      <c r="D64" s="7">
        <v>1</v>
      </c>
      <c r="F64" s="19">
        <v>32.9</v>
      </c>
      <c r="H64" s="15">
        <v>1.4E-2</v>
      </c>
      <c r="I64" s="15">
        <v>1.2999999999999999E-2</v>
      </c>
      <c r="J64" s="15">
        <v>80.902000000000001</v>
      </c>
      <c r="K64" s="15">
        <v>3.0000000000000001E-3</v>
      </c>
      <c r="L64" s="15">
        <v>6.3689999999999998</v>
      </c>
      <c r="M64" s="15">
        <v>12.667999999999999</v>
      </c>
      <c r="N64" s="15">
        <v>0.03</v>
      </c>
      <c r="O64" s="53">
        <f t="shared" si="13"/>
        <v>0</v>
      </c>
      <c r="P64" s="56">
        <f t="shared" si="10"/>
        <v>32.9</v>
      </c>
      <c r="Q64" s="13">
        <f t="shared" si="11"/>
        <v>1.4E-2</v>
      </c>
      <c r="R64" s="13">
        <f t="shared" si="11"/>
        <v>0</v>
      </c>
      <c r="S64" s="13">
        <f t="shared" si="11"/>
        <v>2661.6758</v>
      </c>
      <c r="T64" s="13">
        <f t="shared" si="12"/>
        <v>4.2000000000000004E-5</v>
      </c>
      <c r="U64" s="13">
        <f t="shared" si="12"/>
        <v>8.2796999999999996E-2</v>
      </c>
      <c r="V64" s="13">
        <f t="shared" si="12"/>
        <v>1024.866536</v>
      </c>
      <c r="W64" s="13">
        <f t="shared" si="12"/>
        <v>8.9999999999999992E-5</v>
      </c>
    </row>
    <row r="65" spans="2:24" ht="14.4">
      <c r="B65" s="14" t="s">
        <v>49</v>
      </c>
      <c r="D65" s="7">
        <v>1</v>
      </c>
      <c r="F65" s="20">
        <v>34.479999999999997</v>
      </c>
      <c r="H65" s="15">
        <v>1.4E-2</v>
      </c>
      <c r="I65" s="15">
        <v>2E-3</v>
      </c>
      <c r="J65" s="15">
        <v>53.377000000000002</v>
      </c>
      <c r="K65" s="15">
        <v>7.0000000000000001E-3</v>
      </c>
      <c r="L65" s="15">
        <v>7.3150000000000004</v>
      </c>
      <c r="M65" s="15">
        <v>39.228999999999999</v>
      </c>
      <c r="N65" s="15">
        <v>5.6000000000000001E-2</v>
      </c>
      <c r="O65" s="53">
        <f t="shared" si="13"/>
        <v>0</v>
      </c>
      <c r="P65" s="56">
        <f t="shared" si="10"/>
        <v>34.479999999999997</v>
      </c>
      <c r="Q65" s="13">
        <f t="shared" si="11"/>
        <v>1.4E-2</v>
      </c>
      <c r="R65" s="13">
        <f t="shared" si="11"/>
        <v>0</v>
      </c>
      <c r="S65" s="13">
        <f t="shared" si="11"/>
        <v>1840.43896</v>
      </c>
      <c r="T65" s="13">
        <f t="shared" si="12"/>
        <v>9.800000000000001E-5</v>
      </c>
      <c r="U65" s="13">
        <f t="shared" si="12"/>
        <v>1.4630000000000001E-2</v>
      </c>
      <c r="V65" s="13">
        <f t="shared" si="12"/>
        <v>2093.9263329999999</v>
      </c>
      <c r="W65" s="13">
        <f t="shared" si="12"/>
        <v>3.9200000000000004E-4</v>
      </c>
    </row>
    <row r="66" spans="2:24" ht="14.4">
      <c r="B66" s="14" t="s">
        <v>50</v>
      </c>
      <c r="D66" s="7">
        <v>1</v>
      </c>
      <c r="F66" s="15">
        <v>64.17</v>
      </c>
      <c r="H66" s="15">
        <v>8.9999999999999993E-3</v>
      </c>
      <c r="I66" s="15">
        <v>8.9999999999999993E-3</v>
      </c>
      <c r="J66" s="15">
        <v>82.558999999999997</v>
      </c>
      <c r="K66" s="15">
        <v>3.0000000000000001E-3</v>
      </c>
      <c r="L66" s="15">
        <v>6.0510000000000002</v>
      </c>
      <c r="M66" s="15">
        <v>11.348000000000001</v>
      </c>
      <c r="N66" s="15">
        <v>2.1000000000000001E-2</v>
      </c>
      <c r="O66" s="53">
        <f t="shared" si="13"/>
        <v>0</v>
      </c>
      <c r="P66" s="56">
        <f t="shared" si="10"/>
        <v>64.17</v>
      </c>
      <c r="Q66" s="13">
        <f t="shared" si="11"/>
        <v>8.9999999999999993E-3</v>
      </c>
      <c r="R66" s="13">
        <f t="shared" si="11"/>
        <v>0</v>
      </c>
      <c r="S66" s="13">
        <f t="shared" si="11"/>
        <v>5297.8110299999998</v>
      </c>
      <c r="T66" s="13">
        <f t="shared" si="12"/>
        <v>2.6999999999999999E-5</v>
      </c>
      <c r="U66" s="13">
        <f t="shared" si="12"/>
        <v>5.4459E-2</v>
      </c>
      <c r="V66" s="13">
        <f t="shared" si="12"/>
        <v>936.87953200000004</v>
      </c>
      <c r="W66" s="13">
        <f t="shared" si="12"/>
        <v>6.3E-5</v>
      </c>
    </row>
    <row r="67" spans="2:24" ht="14.4">
      <c r="B67" s="14" t="s">
        <v>51</v>
      </c>
      <c r="D67" s="7">
        <v>1</v>
      </c>
      <c r="F67" s="15">
        <v>69.209999999999994</v>
      </c>
      <c r="H67" s="15">
        <v>1.0999999999999999E-2</v>
      </c>
      <c r="I67" s="15">
        <v>1E-3</v>
      </c>
      <c r="J67" s="15">
        <v>35.112000000000002</v>
      </c>
      <c r="K67" s="15">
        <v>7.0000000000000001E-3</v>
      </c>
      <c r="L67" s="15">
        <v>6.234</v>
      </c>
      <c r="M67" s="15">
        <v>58.591999999999999</v>
      </c>
      <c r="N67" s="15">
        <v>4.2000000000000003E-2</v>
      </c>
      <c r="O67" s="53">
        <f t="shared" si="13"/>
        <v>0</v>
      </c>
      <c r="P67" s="56">
        <f t="shared" si="10"/>
        <v>69.209999999999994</v>
      </c>
      <c r="Q67" s="13">
        <f t="shared" si="11"/>
        <v>1.0999999999999999E-2</v>
      </c>
      <c r="R67" s="13">
        <f t="shared" si="11"/>
        <v>0</v>
      </c>
      <c r="S67" s="13">
        <f t="shared" si="11"/>
        <v>2430.1015199999997</v>
      </c>
      <c r="T67" s="13">
        <f t="shared" si="12"/>
        <v>7.7000000000000001E-5</v>
      </c>
      <c r="U67" s="13">
        <f t="shared" si="12"/>
        <v>6.234E-3</v>
      </c>
      <c r="V67" s="13">
        <f t="shared" si="12"/>
        <v>2057.2823039999998</v>
      </c>
      <c r="W67" s="13">
        <f t="shared" si="12"/>
        <v>2.9400000000000004E-4</v>
      </c>
    </row>
    <row r="68" spans="2:24" ht="14.4">
      <c r="B68"/>
      <c r="F68"/>
      <c r="H68"/>
      <c r="I68"/>
      <c r="J68"/>
      <c r="K68"/>
      <c r="L68"/>
      <c r="M68"/>
      <c r="N68"/>
      <c r="O68" s="53"/>
      <c r="P68" s="56"/>
      <c r="Q68" s="13"/>
      <c r="R68" s="13"/>
      <c r="S68" s="13"/>
      <c r="T68" s="13"/>
      <c r="U68" s="13"/>
      <c r="V68" s="13"/>
      <c r="W68" s="13"/>
    </row>
    <row r="69" spans="2:24" ht="14.4">
      <c r="B69" s="16" t="s">
        <v>52</v>
      </c>
      <c r="D69" s="7">
        <v>1</v>
      </c>
      <c r="F69" s="21">
        <v>56.34</v>
      </c>
      <c r="H69" s="15">
        <v>8.9999999999999993E-3</v>
      </c>
      <c r="I69" s="15">
        <v>8.9999999999999993E-3</v>
      </c>
      <c r="J69" s="15">
        <v>82.558999999999997</v>
      </c>
      <c r="K69" s="15">
        <v>3.0000000000000001E-3</v>
      </c>
      <c r="L69" s="15">
        <v>6.0510000000000002</v>
      </c>
      <c r="M69" s="15">
        <v>11.348000000000001</v>
      </c>
      <c r="N69" s="15">
        <v>2.1000000000000001E-2</v>
      </c>
      <c r="O69" s="53">
        <f t="shared" si="13"/>
        <v>0</v>
      </c>
      <c r="P69" s="56">
        <f t="shared" si="10"/>
        <v>56.34</v>
      </c>
      <c r="Q69" s="13">
        <f t="shared" ref="Q69:S83" si="14">H69*D69</f>
        <v>8.9999999999999993E-3</v>
      </c>
      <c r="R69" s="13">
        <f t="shared" si="14"/>
        <v>0</v>
      </c>
      <c r="S69" s="13">
        <f t="shared" si="14"/>
        <v>4651.3740600000001</v>
      </c>
      <c r="T69" s="13">
        <f t="shared" ref="T69:W83" si="15">K69*H69</f>
        <v>2.6999999999999999E-5</v>
      </c>
      <c r="U69" s="13">
        <f t="shared" si="15"/>
        <v>5.4459E-2</v>
      </c>
      <c r="V69" s="13">
        <f t="shared" si="15"/>
        <v>936.87953200000004</v>
      </c>
      <c r="W69" s="13">
        <f t="shared" si="15"/>
        <v>6.3E-5</v>
      </c>
    </row>
    <row r="70" spans="2:24" ht="14.4">
      <c r="B70" s="14" t="s">
        <v>53</v>
      </c>
      <c r="D70" s="7">
        <v>1</v>
      </c>
      <c r="F70" s="15">
        <v>54.4</v>
      </c>
      <c r="H70" s="15">
        <v>4.0160274337407752E-3</v>
      </c>
      <c r="I70" s="15">
        <v>9.5877380860357646E-4</v>
      </c>
      <c r="J70" s="15">
        <v>26.207509243722967</v>
      </c>
      <c r="K70" s="15">
        <v>4.1182315069879256E-3</v>
      </c>
      <c r="L70" s="15">
        <v>5.0820625333611282</v>
      </c>
      <c r="M70" s="15">
        <v>23.063981310295507</v>
      </c>
      <c r="N70" s="15">
        <v>3.5691836613375855E-2</v>
      </c>
      <c r="O70" s="53">
        <f t="shared" si="13"/>
        <v>0</v>
      </c>
      <c r="P70" s="56">
        <f t="shared" si="10"/>
        <v>54.4</v>
      </c>
      <c r="Q70" s="13">
        <f t="shared" si="14"/>
        <v>4.0160274337407752E-3</v>
      </c>
      <c r="R70" s="13">
        <f t="shared" si="14"/>
        <v>0</v>
      </c>
      <c r="S70" s="13">
        <f t="shared" si="14"/>
        <v>1425.6885028585293</v>
      </c>
      <c r="T70" s="13">
        <f t="shared" si="15"/>
        <v>1.6538930710559125E-5</v>
      </c>
      <c r="U70" s="13">
        <f t="shared" si="15"/>
        <v>4.8725484506721897E-3</v>
      </c>
      <c r="V70" s="13">
        <f t="shared" si="15"/>
        <v>604.44950338662329</v>
      </c>
      <c r="W70" s="13">
        <f t="shared" si="15"/>
        <v>1.4698724608346966E-4</v>
      </c>
    </row>
    <row r="71" spans="2:24" ht="14.4">
      <c r="B71" s="14" t="s">
        <v>54</v>
      </c>
      <c r="D71" s="7">
        <v>1</v>
      </c>
      <c r="F71" s="15">
        <v>41.91</v>
      </c>
      <c r="H71" s="15">
        <v>3.3540191700146535E-2</v>
      </c>
      <c r="I71" s="15">
        <v>1.8019478572852115E-3</v>
      </c>
      <c r="J71" s="15">
        <v>21.017011991737224</v>
      </c>
      <c r="K71" s="15">
        <v>2.2101582400275116E-3</v>
      </c>
      <c r="L71" s="15">
        <v>6.510649064799475</v>
      </c>
      <c r="M71" s="15">
        <v>14.291996278819378</v>
      </c>
      <c r="N71" s="15">
        <v>5.7058325358413056E-2</v>
      </c>
      <c r="O71" s="53">
        <f t="shared" si="13"/>
        <v>0</v>
      </c>
      <c r="P71" s="56">
        <f t="shared" si="10"/>
        <v>41.91</v>
      </c>
      <c r="Q71" s="13">
        <f t="shared" si="14"/>
        <v>3.3540191700146535E-2</v>
      </c>
      <c r="R71" s="13">
        <f t="shared" si="14"/>
        <v>0</v>
      </c>
      <c r="S71" s="13">
        <f t="shared" si="14"/>
        <v>880.82297257370703</v>
      </c>
      <c r="T71" s="13">
        <f t="shared" si="15"/>
        <v>7.4129131058181216E-5</v>
      </c>
      <c r="U71" s="13">
        <f t="shared" si="15"/>
        <v>1.1731850131851381E-2</v>
      </c>
      <c r="V71" s="13">
        <f t="shared" si="15"/>
        <v>300.37505717781062</v>
      </c>
      <c r="W71" s="13">
        <f t="shared" si="15"/>
        <v>1.2610792795306734E-4</v>
      </c>
    </row>
    <row r="72" spans="2:24" ht="14.4">
      <c r="B72" s="14" t="s">
        <v>56</v>
      </c>
      <c r="D72" s="7">
        <v>1</v>
      </c>
      <c r="F72" s="15">
        <v>64.63</v>
      </c>
      <c r="H72" s="15">
        <v>0.56200000000000006</v>
      </c>
      <c r="I72" s="15">
        <v>2E-3</v>
      </c>
      <c r="J72" s="15">
        <v>37.354999999999997</v>
      </c>
      <c r="K72" s="15">
        <v>5.0000000000000001E-3</v>
      </c>
      <c r="L72" s="15">
        <v>19.283999999999999</v>
      </c>
      <c r="M72" s="15">
        <v>42.054000000000002</v>
      </c>
      <c r="N72" s="15">
        <v>0.77300000000000002</v>
      </c>
      <c r="O72" s="53">
        <f t="shared" si="13"/>
        <v>0</v>
      </c>
      <c r="P72" s="56">
        <f t="shared" si="10"/>
        <v>64.63</v>
      </c>
      <c r="Q72" s="13">
        <f t="shared" si="14"/>
        <v>0.56200000000000006</v>
      </c>
      <c r="R72" s="13">
        <f t="shared" si="14"/>
        <v>0</v>
      </c>
      <c r="S72" s="13">
        <f t="shared" si="14"/>
        <v>2414.2536499999997</v>
      </c>
      <c r="T72" s="13">
        <f t="shared" si="15"/>
        <v>2.8100000000000004E-3</v>
      </c>
      <c r="U72" s="13">
        <f t="shared" si="15"/>
        <v>3.8567999999999998E-2</v>
      </c>
      <c r="V72" s="13">
        <f t="shared" si="15"/>
        <v>1570.9271699999999</v>
      </c>
      <c r="W72" s="13">
        <f t="shared" si="15"/>
        <v>3.8650000000000004E-3</v>
      </c>
    </row>
    <row r="73" spans="2:24" ht="14.4">
      <c r="B73" s="14" t="s">
        <v>55</v>
      </c>
      <c r="D73" s="7">
        <v>1</v>
      </c>
      <c r="F73" s="22">
        <v>66.180000000000007</v>
      </c>
      <c r="H73" s="15">
        <v>0.52200000000000002</v>
      </c>
      <c r="I73" s="15">
        <v>4.0000000000000001E-3</v>
      </c>
      <c r="J73" s="15">
        <v>38.067</v>
      </c>
      <c r="K73" s="15">
        <v>5.0000000000000001E-3</v>
      </c>
      <c r="L73" s="15">
        <v>18.728000000000002</v>
      </c>
      <c r="M73" s="15">
        <v>41.945</v>
      </c>
      <c r="N73" s="15">
        <v>0.73</v>
      </c>
      <c r="O73" s="53">
        <f t="shared" si="13"/>
        <v>0</v>
      </c>
      <c r="P73" s="56">
        <f t="shared" si="10"/>
        <v>66.180000000000007</v>
      </c>
      <c r="Q73" s="13">
        <f t="shared" si="14"/>
        <v>0.52200000000000002</v>
      </c>
      <c r="R73" s="13">
        <f t="shared" si="14"/>
        <v>0</v>
      </c>
      <c r="S73" s="13">
        <f t="shared" si="14"/>
        <v>2519.2740600000002</v>
      </c>
      <c r="T73" s="13">
        <f t="shared" si="15"/>
        <v>2.6100000000000003E-3</v>
      </c>
      <c r="U73" s="13">
        <f t="shared" si="15"/>
        <v>7.4912000000000006E-2</v>
      </c>
      <c r="V73" s="13">
        <f t="shared" si="15"/>
        <v>1596.720315</v>
      </c>
      <c r="W73" s="13">
        <f t="shared" si="15"/>
        <v>3.65E-3</v>
      </c>
    </row>
    <row r="74" spans="2:24" ht="14.4">
      <c r="B74" s="14" t="s">
        <v>59</v>
      </c>
      <c r="D74" s="7">
        <v>1</v>
      </c>
      <c r="F74" s="15">
        <v>71.2</v>
      </c>
      <c r="H74" s="15">
        <v>0.01</v>
      </c>
      <c r="I74" s="15">
        <v>6.0000000000000001E-3</v>
      </c>
      <c r="J74" s="15">
        <v>53.23</v>
      </c>
      <c r="K74" s="15">
        <v>5.0000000000000001E-3</v>
      </c>
      <c r="L74" s="15">
        <v>11.574</v>
      </c>
      <c r="M74" s="15">
        <v>35.118000000000002</v>
      </c>
      <c r="N74" s="15">
        <v>5.7000000000000002E-2</v>
      </c>
      <c r="O74" s="53">
        <f t="shared" si="13"/>
        <v>0</v>
      </c>
      <c r="P74" s="56">
        <f t="shared" si="10"/>
        <v>71.2</v>
      </c>
      <c r="Q74" s="13">
        <f t="shared" si="14"/>
        <v>0.01</v>
      </c>
      <c r="R74" s="13">
        <f t="shared" si="14"/>
        <v>0</v>
      </c>
      <c r="S74" s="13">
        <f t="shared" si="14"/>
        <v>3789.9760000000001</v>
      </c>
      <c r="T74" s="13">
        <f t="shared" si="15"/>
        <v>5.0000000000000002E-5</v>
      </c>
      <c r="U74" s="13">
        <f t="shared" si="15"/>
        <v>6.9444000000000006E-2</v>
      </c>
      <c r="V74" s="13">
        <f t="shared" si="15"/>
        <v>1869.33114</v>
      </c>
      <c r="W74" s="13">
        <f t="shared" si="15"/>
        <v>2.8500000000000004E-4</v>
      </c>
    </row>
    <row r="75" spans="2:24" ht="14.4">
      <c r="B75" s="14" t="s">
        <v>57</v>
      </c>
      <c r="D75" s="7">
        <v>1</v>
      </c>
      <c r="F75" s="15">
        <v>72.08</v>
      </c>
      <c r="H75" s="15"/>
      <c r="I75" s="15"/>
      <c r="J75" s="15"/>
      <c r="K75" s="15"/>
      <c r="L75" s="15"/>
      <c r="M75" s="15"/>
      <c r="N75" s="15"/>
      <c r="O75" s="53">
        <f t="shared" si="13"/>
        <v>0</v>
      </c>
      <c r="P75" s="56">
        <f t="shared" si="10"/>
        <v>72.08</v>
      </c>
      <c r="Q75" s="13">
        <f t="shared" si="14"/>
        <v>0</v>
      </c>
      <c r="R75" s="13">
        <f t="shared" si="14"/>
        <v>0</v>
      </c>
      <c r="S75" s="13">
        <f t="shared" si="14"/>
        <v>0</v>
      </c>
      <c r="T75" s="13">
        <f t="shared" si="15"/>
        <v>0</v>
      </c>
      <c r="U75" s="13">
        <f t="shared" si="15"/>
        <v>0</v>
      </c>
      <c r="V75" s="13">
        <f t="shared" si="15"/>
        <v>0</v>
      </c>
      <c r="W75" s="13">
        <f t="shared" si="15"/>
        <v>0</v>
      </c>
    </row>
    <row r="76" spans="2:24" ht="14.4">
      <c r="B76" s="16" t="s">
        <v>61</v>
      </c>
      <c r="D76" s="7">
        <v>1</v>
      </c>
      <c r="F76" s="22">
        <v>76.06</v>
      </c>
      <c r="H76" s="15">
        <v>0.01</v>
      </c>
      <c r="I76" s="15">
        <v>7.0000000000000001E-3</v>
      </c>
      <c r="J76" s="15">
        <v>56.631</v>
      </c>
      <c r="K76" s="15">
        <v>5.0000000000000001E-3</v>
      </c>
      <c r="L76" s="15">
        <v>8.3290000000000006</v>
      </c>
      <c r="M76" s="15">
        <v>34.962000000000003</v>
      </c>
      <c r="N76" s="15">
        <v>5.6000000000000001E-2</v>
      </c>
      <c r="O76" s="53">
        <f t="shared" si="13"/>
        <v>0</v>
      </c>
      <c r="P76" s="56">
        <f t="shared" si="10"/>
        <v>76.06</v>
      </c>
      <c r="Q76" s="13">
        <f t="shared" si="14"/>
        <v>0.01</v>
      </c>
      <c r="R76" s="13">
        <f t="shared" si="14"/>
        <v>0</v>
      </c>
      <c r="S76" s="13">
        <f t="shared" si="14"/>
        <v>4307.3538600000002</v>
      </c>
      <c r="T76" s="13">
        <f t="shared" si="15"/>
        <v>5.0000000000000002E-5</v>
      </c>
      <c r="U76" s="13">
        <f t="shared" si="15"/>
        <v>5.8303000000000008E-2</v>
      </c>
      <c r="V76" s="13">
        <f t="shared" si="15"/>
        <v>1979.9330220000002</v>
      </c>
      <c r="W76" s="13">
        <f t="shared" si="15"/>
        <v>2.8000000000000003E-4</v>
      </c>
    </row>
    <row r="77" spans="2:24" ht="14.4">
      <c r="B77" s="14" t="s">
        <v>58</v>
      </c>
      <c r="D77" s="7">
        <v>1</v>
      </c>
      <c r="F77">
        <v>86.41</v>
      </c>
      <c r="H77" s="15">
        <v>0.01</v>
      </c>
      <c r="I77" s="15">
        <v>8.0000000000000002E-3</v>
      </c>
      <c r="J77" s="15">
        <v>57.433999999999997</v>
      </c>
      <c r="K77" s="15">
        <v>5.0000000000000001E-3</v>
      </c>
      <c r="L77" s="15">
        <v>9.4550000000000001</v>
      </c>
      <c r="M77" s="15">
        <v>33.036000000000001</v>
      </c>
      <c r="N77" s="15">
        <v>5.2999999999999999E-2</v>
      </c>
      <c r="O77" s="53">
        <f t="shared" si="13"/>
        <v>0</v>
      </c>
      <c r="P77" s="56">
        <f t="shared" si="10"/>
        <v>86.41</v>
      </c>
      <c r="Q77" s="13">
        <f t="shared" si="14"/>
        <v>0.01</v>
      </c>
      <c r="R77" s="13">
        <f t="shared" si="14"/>
        <v>0</v>
      </c>
      <c r="S77" s="13">
        <f t="shared" si="14"/>
        <v>4962.87194</v>
      </c>
      <c r="T77" s="13">
        <f t="shared" si="15"/>
        <v>5.0000000000000002E-5</v>
      </c>
      <c r="U77" s="13">
        <f t="shared" si="15"/>
        <v>7.5639999999999999E-2</v>
      </c>
      <c r="V77" s="13">
        <f t="shared" si="15"/>
        <v>1897.3896239999999</v>
      </c>
      <c r="W77" s="13">
        <f t="shared" si="15"/>
        <v>2.6499999999999999E-4</v>
      </c>
    </row>
    <row r="78" spans="2:24">
      <c r="E78" s="25" t="s">
        <v>37</v>
      </c>
      <c r="F78" s="14" t="s">
        <v>34</v>
      </c>
      <c r="O78" s="53"/>
      <c r="P78" s="56"/>
      <c r="Q78" s="13"/>
      <c r="R78" s="13"/>
      <c r="S78" s="13"/>
      <c r="T78" s="13"/>
      <c r="U78" s="13"/>
      <c r="V78" s="13"/>
      <c r="W78" s="13"/>
    </row>
    <row r="79" spans="2:24" ht="14.4">
      <c r="B79" s="14" t="s">
        <v>62</v>
      </c>
      <c r="D79" s="7">
        <v>1</v>
      </c>
      <c r="E79" s="17">
        <f>335.01/0.785</f>
        <v>426.76433121019107</v>
      </c>
      <c r="F79">
        <v>55.3</v>
      </c>
      <c r="H79" s="15">
        <v>0.25</v>
      </c>
      <c r="I79" s="15">
        <v>8.9999999999999993E-3</v>
      </c>
      <c r="J79" s="15">
        <v>67.701999999999998</v>
      </c>
      <c r="K79" s="15">
        <v>4.0000000000000001E-3</v>
      </c>
      <c r="L79" s="15">
        <v>8.4809999999999999</v>
      </c>
      <c r="M79" s="15">
        <v>23.31</v>
      </c>
      <c r="N79" s="15">
        <v>0.24399999999999999</v>
      </c>
      <c r="O79" s="53">
        <f t="shared" si="13"/>
        <v>426.76433121019107</v>
      </c>
      <c r="P79" s="56">
        <f t="shared" si="10"/>
        <v>55.3</v>
      </c>
      <c r="Q79" s="13">
        <f t="shared" si="14"/>
        <v>0.25</v>
      </c>
      <c r="R79" s="13">
        <f t="shared" si="14"/>
        <v>3.8408789808917194</v>
      </c>
      <c r="S79" s="13">
        <f t="shared" si="14"/>
        <v>3743.9205999999999</v>
      </c>
      <c r="T79" s="13">
        <f t="shared" si="15"/>
        <v>1E-3</v>
      </c>
      <c r="U79" s="13">
        <f t="shared" si="15"/>
        <v>7.6328999999999994E-2</v>
      </c>
      <c r="V79" s="13">
        <f t="shared" si="15"/>
        <v>1578.1336199999998</v>
      </c>
      <c r="W79" s="13">
        <f t="shared" si="15"/>
        <v>9.7599999999999998E-4</v>
      </c>
      <c r="X79" t="s">
        <v>70</v>
      </c>
    </row>
    <row r="80" spans="2:24" ht="14.4">
      <c r="B80" s="14" t="s">
        <v>63</v>
      </c>
      <c r="D80" s="7">
        <v>1</v>
      </c>
      <c r="E80" s="17">
        <v>537.29999999999995</v>
      </c>
      <c r="F80">
        <v>64.63</v>
      </c>
      <c r="H80" s="15">
        <v>1.629</v>
      </c>
      <c r="I80" s="15">
        <v>3.0000000000000001E-3</v>
      </c>
      <c r="J80" s="15">
        <v>42.131</v>
      </c>
      <c r="K80" s="15">
        <v>3.0000000000000001E-3</v>
      </c>
      <c r="L80" s="15">
        <v>25.477</v>
      </c>
      <c r="M80" s="15">
        <v>28.497</v>
      </c>
      <c r="N80" s="15">
        <v>2.2599999999999998</v>
      </c>
      <c r="O80" s="53">
        <f t="shared" si="13"/>
        <v>537.29999999999995</v>
      </c>
      <c r="P80" s="56">
        <f t="shared" si="10"/>
        <v>64.63</v>
      </c>
      <c r="Q80" s="13">
        <f t="shared" si="14"/>
        <v>1.629</v>
      </c>
      <c r="R80" s="13">
        <f t="shared" si="14"/>
        <v>1.6118999999999999</v>
      </c>
      <c r="S80" s="13">
        <f t="shared" si="14"/>
        <v>2722.9265299999997</v>
      </c>
      <c r="T80" s="13">
        <f t="shared" si="15"/>
        <v>4.8869999999999999E-3</v>
      </c>
      <c r="U80" s="13">
        <f t="shared" si="15"/>
        <v>7.6430999999999999E-2</v>
      </c>
      <c r="V80" s="13">
        <f t="shared" si="15"/>
        <v>1200.607107</v>
      </c>
      <c r="W80" s="13">
        <f t="shared" si="15"/>
        <v>6.7799999999999996E-3</v>
      </c>
      <c r="X80" t="s">
        <v>71</v>
      </c>
    </row>
    <row r="81" spans="2:24" ht="14.4">
      <c r="B81" s="14" t="s">
        <v>65</v>
      </c>
      <c r="D81" s="7">
        <v>1</v>
      </c>
      <c r="E81" s="17">
        <v>704.7</v>
      </c>
      <c r="F81">
        <v>66.180000000000007</v>
      </c>
      <c r="H81" s="15">
        <v>1.538</v>
      </c>
      <c r="I81" s="15">
        <v>8.9999999999999993E-3</v>
      </c>
      <c r="J81" s="15">
        <v>43.914000000000001</v>
      </c>
      <c r="K81" s="15">
        <v>3.0000000000000001E-3</v>
      </c>
      <c r="L81" s="15">
        <v>23.39</v>
      </c>
      <c r="M81" s="15">
        <v>29.119</v>
      </c>
      <c r="N81" s="15">
        <v>2.028</v>
      </c>
      <c r="O81" s="53">
        <f t="shared" si="13"/>
        <v>704.7</v>
      </c>
      <c r="P81" s="56">
        <f t="shared" si="10"/>
        <v>66.180000000000007</v>
      </c>
      <c r="Q81" s="13">
        <f t="shared" si="14"/>
        <v>1.538</v>
      </c>
      <c r="R81" s="13">
        <f t="shared" si="14"/>
        <v>6.3422999999999998</v>
      </c>
      <c r="S81" s="13">
        <f t="shared" si="14"/>
        <v>2906.2285200000006</v>
      </c>
      <c r="T81" s="13">
        <f t="shared" si="15"/>
        <v>4.614E-3</v>
      </c>
      <c r="U81" s="13">
        <f t="shared" si="15"/>
        <v>0.21051</v>
      </c>
      <c r="V81" s="13">
        <f t="shared" si="15"/>
        <v>1278.7317660000001</v>
      </c>
      <c r="W81" s="13">
        <f t="shared" si="15"/>
        <v>6.084E-3</v>
      </c>
      <c r="X81" t="s">
        <v>72</v>
      </c>
    </row>
    <row r="82" spans="2:24" ht="14.4">
      <c r="B82" s="14" t="s">
        <v>66</v>
      </c>
      <c r="D82" s="7">
        <v>1</v>
      </c>
      <c r="E82" s="17">
        <v>862</v>
      </c>
      <c r="F82">
        <v>71.2</v>
      </c>
      <c r="H82" s="15">
        <v>1.4E-2</v>
      </c>
      <c r="I82" s="15">
        <v>1.2999999999999999E-2</v>
      </c>
      <c r="J82" s="15">
        <v>82.435000000000002</v>
      </c>
      <c r="K82" s="15">
        <v>3.0000000000000001E-3</v>
      </c>
      <c r="L82" s="15">
        <v>3.8519999999999999</v>
      </c>
      <c r="M82" s="15">
        <v>13.651</v>
      </c>
      <c r="N82" s="15">
        <v>3.1E-2</v>
      </c>
      <c r="O82" s="53">
        <f t="shared" si="13"/>
        <v>862</v>
      </c>
      <c r="P82" s="56">
        <f t="shared" si="10"/>
        <v>71.2</v>
      </c>
      <c r="Q82" s="13">
        <f t="shared" si="14"/>
        <v>1.4E-2</v>
      </c>
      <c r="R82" s="13">
        <f t="shared" si="14"/>
        <v>11.206</v>
      </c>
      <c r="S82" s="13">
        <f t="shared" si="14"/>
        <v>5869.3720000000003</v>
      </c>
      <c r="T82" s="13">
        <f t="shared" si="15"/>
        <v>4.2000000000000004E-5</v>
      </c>
      <c r="U82" s="13">
        <f t="shared" si="15"/>
        <v>5.0075999999999996E-2</v>
      </c>
      <c r="V82" s="13">
        <f t="shared" si="15"/>
        <v>1125.320185</v>
      </c>
      <c r="W82" s="13">
        <f t="shared" si="15"/>
        <v>9.2999999999999997E-5</v>
      </c>
      <c r="X82" t="s">
        <v>73</v>
      </c>
    </row>
    <row r="83" spans="2:24" ht="14.4">
      <c r="B83" s="14" t="s">
        <v>67</v>
      </c>
      <c r="D83" s="7">
        <v>1</v>
      </c>
      <c r="E83" s="17">
        <v>1552.7</v>
      </c>
      <c r="F83">
        <v>86.41</v>
      </c>
      <c r="H83" s="15">
        <v>1.4E-2</v>
      </c>
      <c r="I83" s="15">
        <v>1.2999999999999999E-2</v>
      </c>
      <c r="J83" s="15">
        <v>78.319999999999993</v>
      </c>
      <c r="K83" s="15">
        <v>4.0000000000000001E-3</v>
      </c>
      <c r="L83" s="15">
        <v>4.87</v>
      </c>
      <c r="M83" s="15">
        <v>16.631</v>
      </c>
      <c r="N83" s="15">
        <v>3.1E-2</v>
      </c>
      <c r="O83" s="53">
        <f t="shared" si="13"/>
        <v>1552.7</v>
      </c>
      <c r="P83" s="56">
        <f t="shared" si="10"/>
        <v>86.41</v>
      </c>
      <c r="Q83" s="13">
        <f t="shared" si="14"/>
        <v>1.4E-2</v>
      </c>
      <c r="R83" s="13">
        <f t="shared" si="14"/>
        <v>20.185099999999998</v>
      </c>
      <c r="S83" s="13">
        <f t="shared" si="14"/>
        <v>6767.6311999999989</v>
      </c>
      <c r="T83" s="13">
        <f t="shared" si="15"/>
        <v>5.5999999999999999E-5</v>
      </c>
      <c r="U83" s="13">
        <f t="shared" si="15"/>
        <v>6.3310000000000005E-2</v>
      </c>
      <c r="V83" s="13">
        <f t="shared" si="15"/>
        <v>1302.5399199999999</v>
      </c>
      <c r="W83" s="13">
        <f t="shared" si="15"/>
        <v>1.2400000000000001E-4</v>
      </c>
      <c r="X83" t="s">
        <v>74</v>
      </c>
    </row>
    <row r="84" spans="2:24" ht="14.4">
      <c r="B84" s="14"/>
      <c r="E84" s="17"/>
      <c r="F84"/>
      <c r="H84" s="15"/>
      <c r="I84" s="15"/>
      <c r="J84" s="15"/>
      <c r="K84" s="15"/>
      <c r="L84" s="15"/>
      <c r="M84" s="15"/>
      <c r="N84" s="15"/>
      <c r="O84" s="53"/>
      <c r="P84" s="56"/>
      <c r="Q84" s="13"/>
      <c r="R84" s="13"/>
      <c r="S84" s="13"/>
      <c r="T84" s="13"/>
      <c r="U84" s="13"/>
      <c r="V84" s="13"/>
      <c r="W84" s="13"/>
      <c r="X84"/>
    </row>
    <row r="85" spans="2:24" ht="14.4">
      <c r="B85" s="14" t="s">
        <v>64</v>
      </c>
      <c r="D85" s="7">
        <v>1</v>
      </c>
      <c r="E85" s="17">
        <v>548.65</v>
      </c>
      <c r="F85">
        <v>66.180000000000007</v>
      </c>
      <c r="O85" s="53">
        <f>D85*E85</f>
        <v>548.65</v>
      </c>
      <c r="P85" s="56">
        <f>F85*D85</f>
        <v>66.180000000000007</v>
      </c>
      <c r="Q85" s="13">
        <f>H85*D85</f>
        <v>0</v>
      </c>
      <c r="R85" s="13">
        <f>I85*E85</f>
        <v>0</v>
      </c>
      <c r="S85" s="13">
        <f>J85*F85</f>
        <v>0</v>
      </c>
      <c r="T85" s="13">
        <f>K85*H85</f>
        <v>0</v>
      </c>
      <c r="U85" s="13">
        <f>L85*I85</f>
        <v>0</v>
      </c>
      <c r="V85" s="13">
        <f>M85*J85</f>
        <v>0</v>
      </c>
      <c r="W85" s="13">
        <f>N85*K85</f>
        <v>0</v>
      </c>
      <c r="X85"/>
    </row>
    <row r="86" spans="2:24" ht="14.4">
      <c r="B86"/>
      <c r="D86" s="7">
        <v>1</v>
      </c>
      <c r="F86" s="14" t="s">
        <v>255</v>
      </c>
      <c r="O86" s="53"/>
      <c r="P86" s="56"/>
      <c r="Q86" s="13"/>
      <c r="R86" s="13"/>
      <c r="S86" s="13"/>
      <c r="T86" s="13"/>
      <c r="U86" s="13"/>
      <c r="V86" s="13"/>
      <c r="W86" s="13"/>
      <c r="X86"/>
    </row>
    <row r="87" spans="2:24" ht="14.4">
      <c r="B87" s="14" t="s">
        <v>68</v>
      </c>
      <c r="D87" s="7">
        <v>1</v>
      </c>
      <c r="F87" s="17">
        <v>953.5</v>
      </c>
      <c r="O87" s="53">
        <f>D87*E87</f>
        <v>0</v>
      </c>
      <c r="P87" s="56">
        <f>F87*D87</f>
        <v>953.5</v>
      </c>
      <c r="Q87" s="13">
        <f>H87*D87</f>
        <v>0</v>
      </c>
      <c r="R87" s="13">
        <f>I87*E87</f>
        <v>0</v>
      </c>
      <c r="S87" s="13">
        <f>J87*F87</f>
        <v>0</v>
      </c>
      <c r="T87" s="13">
        <f>K87*H87</f>
        <v>0</v>
      </c>
      <c r="U87" s="13">
        <f>L87*I87</f>
        <v>0</v>
      </c>
      <c r="V87" s="13">
        <f>M87*J87</f>
        <v>0</v>
      </c>
      <c r="W87" s="13">
        <f>N87*K87</f>
        <v>0</v>
      </c>
      <c r="X87"/>
    </row>
    <row r="88" spans="2:24" ht="14.4">
      <c r="B88" s="14"/>
      <c r="E88" s="17"/>
      <c r="F88"/>
      <c r="H88" s="15"/>
      <c r="I88" s="15"/>
      <c r="J88" s="15"/>
      <c r="K88" s="15"/>
      <c r="L88" s="15"/>
      <c r="M88" s="15"/>
      <c r="N88" s="15"/>
      <c r="O88" s="53"/>
      <c r="P88" s="56"/>
      <c r="Q88" s="13"/>
      <c r="R88" s="13"/>
      <c r="S88" s="13"/>
      <c r="T88" s="13"/>
      <c r="U88" s="13"/>
      <c r="V88" s="13"/>
      <c r="W88" s="13"/>
      <c r="X88"/>
    </row>
    <row r="89" spans="2:24" ht="14.4">
      <c r="B89" s="14"/>
      <c r="E89" s="17"/>
      <c r="F89"/>
      <c r="H89" s="15"/>
      <c r="I89" s="15"/>
      <c r="J89" s="15"/>
      <c r="K89" s="15"/>
      <c r="L89" s="15"/>
      <c r="M89" s="15"/>
      <c r="N89" s="15"/>
      <c r="O89" s="53"/>
      <c r="P89" s="56"/>
      <c r="Q89" s="13"/>
      <c r="R89" s="13"/>
      <c r="S89" s="13"/>
      <c r="T89" s="13"/>
      <c r="U89" s="13"/>
      <c r="V89" s="13"/>
      <c r="W89" s="13"/>
      <c r="X89"/>
    </row>
    <row r="90" spans="2:24">
      <c r="B90" s="66" t="s">
        <v>173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73"/>
      <c r="O90" s="67" t="s">
        <v>174</v>
      </c>
      <c r="P90" s="68"/>
      <c r="Q90" s="68"/>
      <c r="R90" s="68"/>
      <c r="S90" s="68"/>
      <c r="T90" s="68"/>
      <c r="U90" s="68"/>
      <c r="V90" s="68"/>
      <c r="W90" s="68"/>
    </row>
    <row r="91" spans="2:24" ht="36.6" customHeight="1">
      <c r="B91" s="45" t="s">
        <v>256</v>
      </c>
      <c r="C91" s="45" t="s">
        <v>169</v>
      </c>
      <c r="D91" s="45" t="s">
        <v>172</v>
      </c>
      <c r="E91" s="45" t="s">
        <v>258</v>
      </c>
      <c r="F91" s="45" t="s">
        <v>31</v>
      </c>
      <c r="G91" s="45" t="s">
        <v>175</v>
      </c>
      <c r="H91" s="71" t="s">
        <v>32</v>
      </c>
      <c r="I91" s="71"/>
      <c r="J91" s="71"/>
      <c r="K91" s="71"/>
      <c r="L91" s="71"/>
      <c r="M91" s="71"/>
      <c r="N91" s="72"/>
      <c r="O91" s="48" t="s">
        <v>176</v>
      </c>
      <c r="P91" s="49" t="s">
        <v>177</v>
      </c>
      <c r="Q91" s="70" t="s">
        <v>178</v>
      </c>
      <c r="R91" s="70"/>
      <c r="S91" s="70"/>
      <c r="T91" s="70"/>
      <c r="U91" s="70"/>
      <c r="V91" s="70"/>
      <c r="W91" s="70"/>
    </row>
    <row r="92" spans="2:24" ht="37.799999999999997" customHeight="1">
      <c r="B92" s="23"/>
      <c r="C92" s="45" t="s">
        <v>180</v>
      </c>
      <c r="D92" s="45"/>
      <c r="E92" s="10" t="s">
        <v>181</v>
      </c>
      <c r="F92" s="10" t="s">
        <v>181</v>
      </c>
      <c r="G92" s="45" t="s">
        <v>170</v>
      </c>
      <c r="H92" s="45" t="s">
        <v>7</v>
      </c>
      <c r="I92" s="45" t="s">
        <v>8</v>
      </c>
      <c r="J92" s="45" t="s">
        <v>9</v>
      </c>
      <c r="K92" s="45" t="s">
        <v>10</v>
      </c>
      <c r="L92" s="45" t="s">
        <v>11</v>
      </c>
      <c r="M92" s="45" t="s">
        <v>12</v>
      </c>
      <c r="N92" s="45" t="s">
        <v>13</v>
      </c>
      <c r="O92" s="50" t="s">
        <v>166</v>
      </c>
      <c r="P92" s="51" t="s">
        <v>19</v>
      </c>
      <c r="Q92" s="52" t="s">
        <v>7</v>
      </c>
      <c r="R92" s="52" t="s">
        <v>8</v>
      </c>
      <c r="S92" s="52" t="s">
        <v>9</v>
      </c>
      <c r="T92" s="52" t="s">
        <v>10</v>
      </c>
      <c r="U92" s="52" t="s">
        <v>11</v>
      </c>
      <c r="V92" s="52" t="s">
        <v>12</v>
      </c>
      <c r="W92" s="52" t="s">
        <v>13</v>
      </c>
    </row>
    <row r="93" spans="2:24" ht="14.4">
      <c r="B93" s="24"/>
      <c r="O93" s="55"/>
      <c r="P93" s="54"/>
      <c r="Q93" s="54"/>
      <c r="R93" s="54"/>
      <c r="S93" s="54"/>
      <c r="T93" s="54"/>
      <c r="U93" s="54"/>
      <c r="V93" s="54"/>
      <c r="W93" s="54"/>
    </row>
    <row r="94" spans="2:24" ht="13.8" customHeight="1">
      <c r="B94" s="26" t="s">
        <v>191</v>
      </c>
      <c r="C94" s="7" t="s">
        <v>168</v>
      </c>
      <c r="D94" s="7">
        <v>1</v>
      </c>
      <c r="E94" s="5">
        <v>547</v>
      </c>
      <c r="F94" s="5"/>
      <c r="H94" s="5">
        <v>0.25791470595578059</v>
      </c>
      <c r="I94" s="5">
        <v>6.5573650797100301E-3</v>
      </c>
      <c r="J94" s="5">
        <v>46.687026528030998</v>
      </c>
      <c r="K94" s="5">
        <v>2.0317414567794637E-3</v>
      </c>
      <c r="L94" s="5">
        <v>24.209661121488828</v>
      </c>
      <c r="M94" s="5">
        <v>14.434103521795226</v>
      </c>
      <c r="N94" s="5">
        <v>1.478503549728986</v>
      </c>
      <c r="O94" s="53">
        <f>D94*E94</f>
        <v>547</v>
      </c>
      <c r="P94" s="56">
        <f>F94*D94</f>
        <v>0</v>
      </c>
      <c r="Q94" s="13">
        <f t="shared" ref="Q94" si="16">H94*D94</f>
        <v>0.25791470595578059</v>
      </c>
      <c r="R94" s="13">
        <f t="shared" ref="R94" si="17">I94*E94</f>
        <v>3.5868786986013865</v>
      </c>
      <c r="S94" s="13">
        <f t="shared" ref="S94" si="18">J94*F94</f>
        <v>0</v>
      </c>
      <c r="T94" s="13">
        <f t="shared" ref="T94" si="19">K94*H94</f>
        <v>5.2401600040344473E-4</v>
      </c>
      <c r="U94" s="13">
        <f t="shared" ref="U94" si="20">L94*I94</f>
        <v>0.15875158642966442</v>
      </c>
      <c r="V94" s="13">
        <f t="shared" ref="V94" si="21">M94*J94</f>
        <v>673.88537403039936</v>
      </c>
      <c r="W94" s="13">
        <f>N94*K94</f>
        <v>3.0039369559799784E-3</v>
      </c>
    </row>
    <row r="95" spans="2:24" ht="17.399999999999999" customHeight="1">
      <c r="B95" s="26" t="s">
        <v>257</v>
      </c>
      <c r="C95" s="7" t="s">
        <v>261</v>
      </c>
      <c r="D95" s="7">
        <v>1</v>
      </c>
      <c r="E95" s="7">
        <v>1083</v>
      </c>
      <c r="F95" s="5"/>
      <c r="H95" s="5"/>
      <c r="I95" s="5"/>
      <c r="J95" s="5"/>
      <c r="K95" s="5"/>
      <c r="L95" s="5"/>
      <c r="M95" s="5"/>
      <c r="N95" s="5"/>
      <c r="O95" s="53"/>
      <c r="P95" s="56"/>
      <c r="Q95" s="13"/>
      <c r="R95" s="13"/>
      <c r="S95" s="13"/>
      <c r="T95" s="13"/>
      <c r="U95" s="13"/>
      <c r="V95" s="13"/>
      <c r="W95" s="13"/>
    </row>
    <row r="96" spans="2:24" ht="17.399999999999999" customHeight="1">
      <c r="B96" s="26" t="s">
        <v>259</v>
      </c>
      <c r="C96" s="7" t="s">
        <v>261</v>
      </c>
      <c r="D96" s="7">
        <v>1</v>
      </c>
      <c r="E96" s="7">
        <v>7225</v>
      </c>
      <c r="F96" s="5"/>
      <c r="H96" s="5"/>
      <c r="I96" s="5"/>
      <c r="J96" s="5"/>
      <c r="K96" s="5"/>
      <c r="L96" s="5"/>
      <c r="M96" s="5"/>
      <c r="N96" s="5"/>
      <c r="O96" s="53"/>
      <c r="P96" s="56"/>
      <c r="Q96" s="13"/>
      <c r="R96" s="13"/>
      <c r="S96" s="13"/>
      <c r="T96" s="13"/>
      <c r="U96" s="13"/>
      <c r="V96" s="13"/>
      <c r="W96" s="13"/>
    </row>
    <row r="97" spans="2:23" ht="17.399999999999999" customHeight="1">
      <c r="B97" s="26" t="s">
        <v>260</v>
      </c>
      <c r="C97" s="7" t="s">
        <v>261</v>
      </c>
      <c r="D97" s="7">
        <v>1</v>
      </c>
      <c r="E97" s="7">
        <v>240</v>
      </c>
      <c r="F97" s="5"/>
      <c r="H97" s="5"/>
      <c r="I97" s="5"/>
      <c r="J97" s="5"/>
      <c r="K97" s="5"/>
      <c r="L97" s="5"/>
      <c r="M97" s="5"/>
      <c r="N97" s="5"/>
      <c r="O97" s="53"/>
      <c r="P97" s="56"/>
      <c r="Q97" s="13"/>
      <c r="R97" s="13"/>
      <c r="S97" s="13"/>
      <c r="T97" s="13"/>
      <c r="U97" s="13"/>
      <c r="V97" s="13"/>
      <c r="W97" s="13"/>
    </row>
    <row r="98" spans="2:23" ht="17.399999999999999" customHeight="1">
      <c r="B98" s="26" t="s">
        <v>262</v>
      </c>
      <c r="C98" s="7" t="s">
        <v>261</v>
      </c>
      <c r="D98" s="7">
        <v>1</v>
      </c>
      <c r="E98" s="7">
        <v>5</v>
      </c>
      <c r="F98" s="5"/>
      <c r="H98" s="5"/>
      <c r="I98" s="5"/>
      <c r="J98" s="5"/>
      <c r="K98" s="5"/>
      <c r="L98" s="5"/>
      <c r="M98" s="5"/>
      <c r="N98" s="5"/>
      <c r="O98" s="53"/>
      <c r="P98" s="56"/>
      <c r="Q98" s="13"/>
      <c r="R98" s="13"/>
      <c r="S98" s="13"/>
      <c r="T98" s="13"/>
      <c r="U98" s="13"/>
      <c r="V98" s="13"/>
      <c r="W98" s="13"/>
    </row>
    <row r="99" spans="2:23" ht="17.399999999999999" customHeight="1">
      <c r="B99" s="26"/>
      <c r="F99" s="5"/>
      <c r="H99" s="5"/>
      <c r="I99" s="5"/>
      <c r="J99" s="5"/>
      <c r="K99" s="5"/>
      <c r="L99" s="5"/>
      <c r="M99" s="5"/>
      <c r="N99" s="5"/>
      <c r="O99" s="53"/>
      <c r="P99" s="56"/>
      <c r="Q99" s="13"/>
      <c r="R99" s="13"/>
      <c r="S99" s="13"/>
      <c r="T99" s="13"/>
      <c r="U99" s="13"/>
      <c r="V99" s="13"/>
      <c r="W99" s="13"/>
    </row>
    <row r="100" spans="2:23" ht="17.399999999999999" customHeight="1">
      <c r="B100" s="65" t="s">
        <v>263</v>
      </c>
      <c r="C100" s="7" t="s">
        <v>269</v>
      </c>
      <c r="H100" s="5"/>
      <c r="I100" s="5"/>
      <c r="J100" s="5"/>
      <c r="K100" s="5"/>
      <c r="L100" s="5"/>
      <c r="M100" s="5"/>
      <c r="N100" s="5"/>
      <c r="O100" s="53"/>
      <c r="P100" s="56"/>
      <c r="Q100" s="13"/>
      <c r="R100" s="13"/>
      <c r="S100" s="13"/>
      <c r="T100" s="13"/>
      <c r="U100" s="13"/>
      <c r="V100" s="13"/>
      <c r="W100" s="13"/>
    </row>
    <row r="101" spans="2:23" ht="17.399999999999999" customHeight="1">
      <c r="B101" s="26" t="s">
        <v>183</v>
      </c>
      <c r="C101" s="7" t="s">
        <v>190</v>
      </c>
      <c r="D101" s="7">
        <v>120</v>
      </c>
      <c r="E101" s="5">
        <v>1.96</v>
      </c>
      <c r="F101" s="7">
        <f>E101*D101</f>
        <v>235.2</v>
      </c>
      <c r="H101" s="5"/>
      <c r="I101" s="5"/>
      <c r="J101" s="5"/>
      <c r="K101" s="5"/>
      <c r="L101" s="5"/>
      <c r="M101" s="5"/>
      <c r="N101" s="5"/>
      <c r="O101" s="53"/>
      <c r="P101" s="56"/>
      <c r="Q101" s="13"/>
      <c r="R101" s="13"/>
      <c r="S101" s="13"/>
      <c r="T101" s="13"/>
      <c r="U101" s="13"/>
      <c r="V101" s="13"/>
      <c r="W101" s="13"/>
    </row>
    <row r="102" spans="2:23" ht="17.399999999999999" customHeight="1">
      <c r="B102" s="26" t="s">
        <v>183</v>
      </c>
      <c r="C102" s="7" t="s">
        <v>190</v>
      </c>
      <c r="D102" s="7">
        <v>240</v>
      </c>
      <c r="E102" s="5">
        <v>1.96</v>
      </c>
      <c r="F102" s="7">
        <f t="shared" ref="F102:F105" si="22">E102*D102</f>
        <v>470.4</v>
      </c>
      <c r="H102" s="5"/>
      <c r="I102" s="5"/>
      <c r="J102" s="5"/>
      <c r="K102" s="5"/>
      <c r="L102" s="5"/>
      <c r="M102" s="5"/>
      <c r="N102" s="5"/>
      <c r="O102" s="53"/>
      <c r="P102" s="56"/>
      <c r="Q102" s="13"/>
      <c r="R102" s="13"/>
      <c r="S102" s="13"/>
      <c r="T102" s="13"/>
      <c r="U102" s="13"/>
      <c r="V102" s="13"/>
      <c r="W102" s="13"/>
    </row>
    <row r="103" spans="2:23" ht="17.399999999999999" customHeight="1">
      <c r="B103" s="26" t="s">
        <v>183</v>
      </c>
      <c r="C103" s="7" t="s">
        <v>190</v>
      </c>
      <c r="D103" s="7">
        <v>750</v>
      </c>
      <c r="E103" s="5">
        <v>1.96</v>
      </c>
      <c r="F103" s="7">
        <f t="shared" si="22"/>
        <v>1470</v>
      </c>
      <c r="H103" s="5"/>
      <c r="I103" s="5"/>
      <c r="J103" s="5"/>
      <c r="K103" s="5"/>
      <c r="L103" s="5"/>
      <c r="M103" s="5"/>
      <c r="N103" s="5"/>
      <c r="O103" s="53"/>
      <c r="P103" s="56"/>
      <c r="Q103" s="13"/>
      <c r="R103" s="13"/>
      <c r="S103" s="13"/>
      <c r="T103" s="13"/>
      <c r="U103" s="13"/>
      <c r="V103" s="13"/>
      <c r="W103" s="13"/>
    </row>
    <row r="104" spans="2:23" ht="17.399999999999999" customHeight="1">
      <c r="B104" s="26" t="s">
        <v>183</v>
      </c>
      <c r="C104" s="7" t="s">
        <v>190</v>
      </c>
      <c r="D104" s="7">
        <v>1100</v>
      </c>
      <c r="E104" s="5">
        <v>1.96</v>
      </c>
      <c r="F104" s="7">
        <f t="shared" si="22"/>
        <v>2156</v>
      </c>
      <c r="H104" s="5"/>
      <c r="I104" s="5"/>
      <c r="J104" s="5"/>
      <c r="K104" s="5"/>
      <c r="L104" s="5"/>
      <c r="M104" s="5"/>
      <c r="N104" s="5"/>
      <c r="O104" s="53"/>
      <c r="P104" s="56"/>
      <c r="Q104" s="13"/>
      <c r="R104" s="13"/>
      <c r="S104" s="13"/>
      <c r="T104" s="13"/>
      <c r="U104" s="13"/>
      <c r="V104" s="13"/>
      <c r="W104" s="13"/>
    </row>
    <row r="105" spans="2:23" ht="17.399999999999999" customHeight="1">
      <c r="B105" s="26" t="s">
        <v>184</v>
      </c>
      <c r="C105" s="7" t="s">
        <v>190</v>
      </c>
      <c r="D105" s="7">
        <v>120</v>
      </c>
      <c r="E105" s="7">
        <v>1.25</v>
      </c>
      <c r="F105" s="7">
        <f t="shared" si="22"/>
        <v>150</v>
      </c>
      <c r="H105" s="5"/>
      <c r="I105" s="5"/>
      <c r="J105" s="5"/>
      <c r="K105" s="5"/>
      <c r="L105" s="5"/>
      <c r="M105" s="5"/>
      <c r="N105" s="5"/>
      <c r="O105" s="53"/>
      <c r="P105" s="56"/>
      <c r="Q105" s="13"/>
      <c r="R105" s="13"/>
      <c r="S105" s="13"/>
      <c r="T105" s="13"/>
      <c r="U105" s="13"/>
      <c r="V105" s="13"/>
      <c r="W105" s="13"/>
    </row>
    <row r="106" spans="2:23" ht="17.399999999999999" customHeight="1">
      <c r="B106" s="26" t="s">
        <v>264</v>
      </c>
      <c r="C106" s="7" t="s">
        <v>190</v>
      </c>
      <c r="D106" s="7">
        <v>120</v>
      </c>
      <c r="E106" s="7">
        <v>2.75</v>
      </c>
      <c r="F106" s="7">
        <f t="shared" ref="F106" si="23">E106*D106</f>
        <v>330</v>
      </c>
      <c r="H106" s="5"/>
      <c r="I106" s="5"/>
      <c r="J106" s="5"/>
      <c r="K106" s="5"/>
      <c r="L106" s="5"/>
      <c r="M106" s="5"/>
      <c r="N106" s="5"/>
      <c r="O106" s="53"/>
      <c r="P106" s="56"/>
      <c r="Q106" s="13"/>
      <c r="R106" s="13"/>
      <c r="S106" s="13"/>
      <c r="T106" s="13"/>
      <c r="U106" s="13"/>
      <c r="V106" s="13"/>
      <c r="W106" s="13"/>
    </row>
    <row r="107" spans="2:23" ht="17.399999999999999" customHeight="1">
      <c r="B107" s="26" t="s">
        <v>186</v>
      </c>
      <c r="C107" s="7" t="s">
        <v>265</v>
      </c>
      <c r="D107" s="7">
        <v>120</v>
      </c>
      <c r="E107" s="7">
        <v>2.75</v>
      </c>
      <c r="F107" s="7">
        <f t="shared" ref="F107" si="24">E107*D107</f>
        <v>330</v>
      </c>
      <c r="H107" s="5"/>
      <c r="I107" s="5"/>
      <c r="J107" s="5"/>
      <c r="K107" s="5"/>
      <c r="L107" s="5"/>
      <c r="M107" s="5"/>
      <c r="N107" s="5"/>
      <c r="O107" s="53"/>
      <c r="P107" s="56"/>
      <c r="Q107" s="13"/>
      <c r="R107" s="13"/>
      <c r="S107" s="13"/>
      <c r="T107" s="13"/>
      <c r="U107" s="13"/>
      <c r="V107" s="13"/>
      <c r="W107" s="13"/>
    </row>
    <row r="108" spans="2:23" ht="17.399999999999999" customHeight="1">
      <c r="B108" s="26" t="s">
        <v>266</v>
      </c>
      <c r="C108" s="7" t="s">
        <v>265</v>
      </c>
      <c r="D108" s="7">
        <v>120</v>
      </c>
      <c r="E108" s="7">
        <v>0.75</v>
      </c>
      <c r="F108" s="7">
        <f t="shared" ref="F108" si="25">E108*D108</f>
        <v>90</v>
      </c>
      <c r="H108" s="5"/>
      <c r="I108" s="5"/>
      <c r="J108" s="5"/>
      <c r="K108" s="5"/>
      <c r="L108" s="5"/>
      <c r="M108" s="5"/>
      <c r="N108" s="5"/>
      <c r="O108" s="53"/>
      <c r="P108" s="56"/>
      <c r="Q108" s="13"/>
      <c r="R108" s="13"/>
      <c r="S108" s="13"/>
      <c r="T108" s="13"/>
      <c r="U108" s="13"/>
      <c r="V108" s="13"/>
      <c r="W108" s="13"/>
    </row>
    <row r="109" spans="2:23" ht="17.399999999999999" customHeight="1">
      <c r="B109" s="26" t="s">
        <v>267</v>
      </c>
      <c r="C109" s="7" t="s">
        <v>265</v>
      </c>
      <c r="D109" s="7">
        <v>120</v>
      </c>
      <c r="E109" s="7">
        <v>0.55800000000000005</v>
      </c>
      <c r="F109" s="7">
        <f t="shared" ref="F109" si="26">E109*D109</f>
        <v>66.960000000000008</v>
      </c>
      <c r="H109" s="5"/>
      <c r="I109" s="5"/>
      <c r="J109" s="5"/>
      <c r="K109" s="5"/>
      <c r="L109" s="5"/>
      <c r="M109" s="5"/>
      <c r="N109" s="5"/>
      <c r="O109" s="53"/>
      <c r="P109" s="56"/>
      <c r="Q109" s="13"/>
      <c r="R109" s="13"/>
      <c r="S109" s="13"/>
      <c r="T109" s="13"/>
      <c r="U109" s="13"/>
      <c r="V109" s="13"/>
      <c r="W109" s="13"/>
    </row>
    <row r="110" spans="2:23" ht="17.399999999999999" customHeight="1">
      <c r="B110" s="26" t="s">
        <v>268</v>
      </c>
      <c r="C110" s="7" t="s">
        <v>265</v>
      </c>
      <c r="D110" s="7">
        <v>120</v>
      </c>
      <c r="E110" s="7">
        <v>2.5</v>
      </c>
      <c r="F110" s="7">
        <f t="shared" ref="F110" si="27">E110*D110</f>
        <v>300</v>
      </c>
      <c r="H110" s="5"/>
      <c r="I110" s="5"/>
      <c r="J110" s="5"/>
      <c r="K110" s="5"/>
      <c r="L110" s="5"/>
      <c r="M110" s="5"/>
      <c r="N110" s="5"/>
      <c r="O110" s="53"/>
      <c r="P110" s="56"/>
      <c r="Q110" s="13"/>
      <c r="R110" s="13"/>
      <c r="S110" s="13"/>
      <c r="T110" s="13"/>
      <c r="U110" s="13"/>
      <c r="V110" s="13"/>
      <c r="W110" s="13"/>
    </row>
    <row r="111" spans="2:23" ht="17.399999999999999" customHeight="1">
      <c r="H111" s="5"/>
      <c r="I111" s="5"/>
      <c r="J111" s="5"/>
      <c r="K111" s="5"/>
      <c r="L111" s="5"/>
      <c r="M111" s="5"/>
      <c r="N111" s="5"/>
      <c r="O111" s="53"/>
      <c r="P111" s="56"/>
      <c r="Q111" s="13"/>
      <c r="R111" s="13"/>
      <c r="S111" s="13"/>
      <c r="T111" s="13"/>
      <c r="U111" s="13"/>
      <c r="V111" s="13"/>
      <c r="W111" s="13"/>
    </row>
    <row r="112" spans="2:23" ht="17.399999999999999" customHeight="1">
      <c r="B112" s="26" t="s">
        <v>183</v>
      </c>
      <c r="C112" s="7" t="s">
        <v>19</v>
      </c>
      <c r="D112" s="7">
        <v>1</v>
      </c>
      <c r="E112" s="7">
        <v>19</v>
      </c>
      <c r="F112" s="7">
        <f t="shared" ref="F112:F118" si="28">E112*D112</f>
        <v>19</v>
      </c>
      <c r="H112" s="5"/>
      <c r="I112" s="5"/>
      <c r="J112" s="5"/>
      <c r="K112" s="5"/>
      <c r="L112" s="5"/>
      <c r="M112" s="5"/>
      <c r="N112" s="5"/>
      <c r="O112" s="53"/>
      <c r="P112" s="56"/>
      <c r="Q112" s="13"/>
      <c r="R112" s="13"/>
      <c r="S112" s="13"/>
      <c r="T112" s="13"/>
      <c r="U112" s="13"/>
      <c r="V112" s="13"/>
      <c r="W112" s="13"/>
    </row>
    <row r="113" spans="2:23" ht="17.399999999999999" customHeight="1">
      <c r="B113" s="26" t="s">
        <v>184</v>
      </c>
      <c r="C113" s="7" t="s">
        <v>19</v>
      </c>
      <c r="D113" s="7">
        <v>1</v>
      </c>
      <c r="E113" s="7">
        <v>12</v>
      </c>
      <c r="F113" s="7">
        <f t="shared" si="28"/>
        <v>12</v>
      </c>
      <c r="H113" s="5"/>
      <c r="I113" s="5"/>
      <c r="J113" s="5"/>
      <c r="K113" s="5"/>
      <c r="L113" s="5"/>
      <c r="M113" s="5"/>
      <c r="N113" s="5"/>
      <c r="O113" s="53"/>
      <c r="P113" s="56"/>
      <c r="Q113" s="13"/>
      <c r="R113" s="13"/>
      <c r="S113" s="13"/>
      <c r="T113" s="13"/>
      <c r="U113" s="13"/>
      <c r="V113" s="13"/>
      <c r="W113" s="13"/>
    </row>
    <row r="114" spans="2:23" ht="17.399999999999999" customHeight="1">
      <c r="B114" t="s">
        <v>185</v>
      </c>
      <c r="C114" s="7" t="s">
        <v>19</v>
      </c>
      <c r="D114" s="7">
        <v>1</v>
      </c>
      <c r="E114" s="7">
        <v>12</v>
      </c>
      <c r="F114" s="7">
        <f t="shared" si="28"/>
        <v>12</v>
      </c>
      <c r="H114" s="5"/>
      <c r="I114" s="5"/>
      <c r="J114" s="5"/>
      <c r="K114" s="5"/>
      <c r="L114" s="5"/>
      <c r="M114" s="5"/>
      <c r="N114" s="5"/>
      <c r="O114" s="53"/>
      <c r="P114" s="56"/>
      <c r="Q114" s="13"/>
      <c r="R114" s="13"/>
      <c r="S114" s="13"/>
      <c r="T114" s="13"/>
      <c r="U114" s="13"/>
      <c r="V114" s="13"/>
      <c r="W114" s="13"/>
    </row>
    <row r="115" spans="2:23" ht="17.399999999999999" customHeight="1">
      <c r="B115" t="s">
        <v>186</v>
      </c>
      <c r="C115" s="7" t="s">
        <v>19</v>
      </c>
      <c r="D115" s="7">
        <v>1</v>
      </c>
      <c r="E115" s="7">
        <v>12</v>
      </c>
      <c r="F115" s="7">
        <f t="shared" si="28"/>
        <v>12</v>
      </c>
      <c r="H115" s="5"/>
      <c r="I115" s="5"/>
      <c r="J115" s="5"/>
      <c r="K115" s="5"/>
      <c r="L115" s="5"/>
      <c r="M115" s="5"/>
      <c r="N115" s="5"/>
      <c r="O115" s="53"/>
      <c r="P115" s="56"/>
      <c r="Q115" s="13"/>
      <c r="R115" s="13"/>
      <c r="S115" s="13"/>
      <c r="T115" s="13"/>
      <c r="U115" s="13"/>
      <c r="V115" s="13"/>
      <c r="W115" s="13"/>
    </row>
    <row r="116" spans="2:23" ht="17.399999999999999" customHeight="1">
      <c r="B116" t="s">
        <v>187</v>
      </c>
      <c r="C116" s="7" t="s">
        <v>19</v>
      </c>
      <c r="D116" s="7">
        <v>1</v>
      </c>
      <c r="E116" s="7">
        <v>12</v>
      </c>
      <c r="F116" s="7">
        <f t="shared" si="28"/>
        <v>12</v>
      </c>
      <c r="H116" s="5"/>
      <c r="I116" s="5"/>
      <c r="J116" s="5"/>
      <c r="K116" s="5"/>
      <c r="L116" s="5"/>
      <c r="M116" s="5"/>
      <c r="N116" s="5"/>
      <c r="O116" s="53"/>
      <c r="P116" s="56"/>
      <c r="Q116" s="13"/>
      <c r="R116" s="13"/>
      <c r="S116" s="13"/>
      <c r="T116" s="13"/>
      <c r="U116" s="13"/>
      <c r="V116" s="13"/>
      <c r="W116" s="13"/>
    </row>
    <row r="117" spans="2:23" ht="17.399999999999999" customHeight="1">
      <c r="B117" t="s">
        <v>188</v>
      </c>
      <c r="C117" s="7" t="s">
        <v>19</v>
      </c>
      <c r="D117" s="7">
        <v>1</v>
      </c>
      <c r="E117" s="7">
        <v>18</v>
      </c>
      <c r="F117" s="7">
        <f t="shared" si="28"/>
        <v>18</v>
      </c>
      <c r="H117" s="5"/>
      <c r="I117" s="5"/>
      <c r="J117" s="5"/>
      <c r="K117" s="5"/>
      <c r="L117" s="5"/>
      <c r="M117" s="5"/>
      <c r="N117" s="5"/>
      <c r="O117" s="53"/>
      <c r="P117" s="56"/>
      <c r="Q117" s="13"/>
      <c r="R117" s="13"/>
      <c r="S117" s="13"/>
      <c r="T117" s="13"/>
      <c r="U117" s="13"/>
      <c r="V117" s="13"/>
      <c r="W117" s="13"/>
    </row>
    <row r="118" spans="2:23" ht="17.399999999999999" customHeight="1">
      <c r="B118" t="s">
        <v>189</v>
      </c>
      <c r="C118" s="7" t="s">
        <v>19</v>
      </c>
      <c r="D118" s="7">
        <v>1</v>
      </c>
      <c r="E118" s="7">
        <v>12</v>
      </c>
      <c r="F118" s="7">
        <f t="shared" si="28"/>
        <v>12</v>
      </c>
      <c r="H118" s="5"/>
      <c r="I118" s="5"/>
      <c r="J118" s="5"/>
      <c r="K118" s="5"/>
      <c r="L118" s="5"/>
      <c r="M118" s="5"/>
      <c r="N118" s="5"/>
      <c r="O118" s="53"/>
      <c r="P118" s="56"/>
      <c r="Q118" s="13"/>
      <c r="R118" s="13"/>
      <c r="S118" s="13"/>
      <c r="T118" s="13"/>
      <c r="U118" s="13"/>
      <c r="V118" s="13"/>
      <c r="W118" s="13"/>
    </row>
    <row r="119" spans="2:23" ht="17.399999999999999" customHeight="1">
      <c r="B119" s="26"/>
      <c r="H119" s="5"/>
      <c r="I119" s="5"/>
      <c r="J119" s="5"/>
      <c r="K119" s="5"/>
      <c r="L119" s="5"/>
      <c r="M119" s="5"/>
      <c r="N119" s="5"/>
      <c r="O119" s="53"/>
      <c r="P119" s="56"/>
      <c r="Q119" s="13"/>
      <c r="R119" s="13"/>
      <c r="S119" s="13"/>
      <c r="T119" s="13"/>
      <c r="U119" s="13"/>
      <c r="V119" s="13"/>
      <c r="W119" s="13"/>
    </row>
    <row r="120" spans="2:23" ht="17.399999999999999" customHeight="1">
      <c r="B120" s="26"/>
      <c r="H120" s="5"/>
      <c r="I120" s="5"/>
      <c r="J120" s="5"/>
      <c r="K120" s="5"/>
      <c r="L120" s="5"/>
      <c r="M120" s="5"/>
      <c r="N120" s="5"/>
      <c r="O120" s="53"/>
      <c r="P120" s="56"/>
      <c r="Q120" s="13"/>
      <c r="R120" s="13"/>
      <c r="S120" s="13"/>
      <c r="T120" s="13"/>
      <c r="U120" s="13"/>
      <c r="V120" s="13"/>
      <c r="W120" s="13"/>
    </row>
    <row r="121" spans="2:23" ht="17.399999999999999" customHeight="1">
      <c r="B121" s="46" t="s">
        <v>192</v>
      </c>
      <c r="C121" s="45" t="s">
        <v>180</v>
      </c>
      <c r="D121" s="45"/>
      <c r="E121" s="10" t="s">
        <v>181</v>
      </c>
      <c r="H121" s="5"/>
      <c r="I121" s="5"/>
      <c r="J121" s="5"/>
      <c r="K121" s="5"/>
      <c r="L121" s="5"/>
      <c r="M121" s="5"/>
      <c r="N121" s="5"/>
      <c r="O121" s="53"/>
      <c r="P121" s="56"/>
      <c r="Q121" s="13"/>
      <c r="R121" s="13"/>
      <c r="S121" s="13"/>
      <c r="T121" s="13"/>
      <c r="U121" s="13"/>
      <c r="V121" s="13"/>
      <c r="W121" s="13"/>
    </row>
    <row r="122" spans="2:23" ht="17.399999999999999" customHeight="1">
      <c r="B122" s="46"/>
      <c r="E122" s="7" t="s">
        <v>194</v>
      </c>
      <c r="H122" s="5"/>
      <c r="I122" s="5"/>
      <c r="J122" s="5"/>
      <c r="K122" s="5"/>
      <c r="L122" s="5"/>
      <c r="M122" s="5"/>
      <c r="N122" s="5"/>
      <c r="O122" s="53"/>
      <c r="P122" s="56"/>
      <c r="Q122" s="13"/>
      <c r="R122" s="13"/>
      <c r="S122" s="13"/>
      <c r="T122" s="13"/>
      <c r="U122" s="13"/>
      <c r="V122" s="13"/>
      <c r="W122" s="13"/>
    </row>
    <row r="123" spans="2:23" ht="17.399999999999999" customHeight="1">
      <c r="B123" s="26" t="s">
        <v>193</v>
      </c>
      <c r="C123" s="7" t="s">
        <v>19</v>
      </c>
      <c r="D123" s="7">
        <v>1</v>
      </c>
      <c r="E123" s="7">
        <v>619</v>
      </c>
      <c r="F123" s="7">
        <f t="shared" ref="F123:F142" si="29">E123*D123</f>
        <v>619</v>
      </c>
      <c r="L123" s="5"/>
      <c r="M123" s="5"/>
      <c r="N123" s="5"/>
      <c r="O123" s="53"/>
      <c r="P123" s="56"/>
      <c r="Q123" s="13"/>
      <c r="R123" s="13"/>
      <c r="S123" s="13"/>
      <c r="T123" s="13"/>
      <c r="U123" s="13"/>
      <c r="V123" s="13"/>
      <c r="W123" s="13"/>
    </row>
    <row r="124" spans="2:23" ht="17.399999999999999" customHeight="1">
      <c r="B124" s="4" t="s">
        <v>195</v>
      </c>
      <c r="C124" s="4" t="s">
        <v>19</v>
      </c>
      <c r="D124" s="4">
        <v>1</v>
      </c>
      <c r="E124" s="4">
        <v>22</v>
      </c>
      <c r="F124" s="7">
        <f t="shared" si="29"/>
        <v>22</v>
      </c>
      <c r="L124" s="5"/>
      <c r="M124" s="5"/>
      <c r="N124" s="5"/>
      <c r="O124" s="53"/>
      <c r="P124" s="56"/>
      <c r="Q124" s="13"/>
      <c r="R124" s="13"/>
      <c r="S124" s="13"/>
      <c r="T124" s="13"/>
      <c r="U124" s="13"/>
      <c r="V124" s="13"/>
      <c r="W124" s="13"/>
    </row>
    <row r="125" spans="2:23" ht="17.399999999999999" customHeight="1">
      <c r="B125" s="4" t="s">
        <v>196</v>
      </c>
      <c r="C125" s="4" t="s">
        <v>19</v>
      </c>
      <c r="D125" s="4">
        <v>1</v>
      </c>
      <c r="E125" s="4">
        <v>22</v>
      </c>
      <c r="F125" s="7">
        <f t="shared" si="29"/>
        <v>22</v>
      </c>
      <c r="L125" s="5"/>
      <c r="M125" s="5"/>
      <c r="N125" s="5"/>
      <c r="O125" s="53"/>
      <c r="P125" s="56"/>
      <c r="Q125" s="13"/>
      <c r="R125" s="13"/>
      <c r="S125" s="13"/>
      <c r="T125" s="13"/>
      <c r="U125" s="13"/>
      <c r="V125" s="13"/>
      <c r="W125" s="13"/>
    </row>
    <row r="126" spans="2:23" ht="17.399999999999999" customHeight="1">
      <c r="B126" s="4" t="s">
        <v>197</v>
      </c>
      <c r="C126" s="4" t="s">
        <v>19</v>
      </c>
      <c r="D126" s="4">
        <v>1</v>
      </c>
      <c r="E126" s="4">
        <v>54</v>
      </c>
      <c r="F126" s="7">
        <f t="shared" si="29"/>
        <v>54</v>
      </c>
      <c r="L126" s="5"/>
      <c r="M126" s="5"/>
      <c r="N126" s="5"/>
      <c r="O126" s="53"/>
      <c r="P126" s="56"/>
      <c r="Q126" s="13"/>
      <c r="R126" s="13"/>
      <c r="S126" s="13"/>
      <c r="T126" s="13"/>
      <c r="U126" s="13"/>
      <c r="V126" s="13"/>
      <c r="W126" s="13"/>
    </row>
    <row r="127" spans="2:23" ht="17.399999999999999" customHeight="1">
      <c r="B127" s="4"/>
      <c r="C127" s="4"/>
      <c r="D127" s="4"/>
      <c r="E127" s="4"/>
      <c r="L127" s="5"/>
      <c r="M127" s="5"/>
      <c r="N127" s="5"/>
      <c r="O127" s="53"/>
      <c r="P127" s="56"/>
      <c r="Q127" s="13"/>
      <c r="R127" s="13"/>
      <c r="S127" s="13"/>
      <c r="T127" s="13"/>
      <c r="U127" s="13"/>
      <c r="V127" s="13"/>
      <c r="W127" s="13"/>
    </row>
    <row r="128" spans="2:23" ht="17.399999999999999" customHeight="1">
      <c r="B128" s="4" t="s">
        <v>187</v>
      </c>
      <c r="C128" s="4" t="s">
        <v>19</v>
      </c>
      <c r="D128" s="4">
        <v>1</v>
      </c>
      <c r="E128" s="4">
        <v>2453</v>
      </c>
      <c r="F128" s="7">
        <f t="shared" si="29"/>
        <v>2453</v>
      </c>
      <c r="L128" s="5"/>
      <c r="M128" s="5"/>
      <c r="N128" s="5"/>
      <c r="O128" s="53"/>
      <c r="P128" s="56"/>
      <c r="Q128" s="13"/>
      <c r="R128" s="13"/>
      <c r="S128" s="13"/>
      <c r="T128" s="13"/>
      <c r="U128" s="13"/>
      <c r="V128" s="13"/>
      <c r="W128" s="13"/>
    </row>
    <row r="129" spans="2:23" ht="17.399999999999999" customHeight="1">
      <c r="B129" s="4" t="s">
        <v>198</v>
      </c>
      <c r="C129" s="4" t="s">
        <v>19</v>
      </c>
      <c r="D129" s="4">
        <v>1</v>
      </c>
      <c r="E129" s="4">
        <v>211</v>
      </c>
      <c r="F129" s="7">
        <f t="shared" si="29"/>
        <v>211</v>
      </c>
      <c r="L129" s="5"/>
      <c r="M129" s="5"/>
      <c r="N129" s="5"/>
      <c r="O129" s="53"/>
      <c r="P129" s="56"/>
      <c r="Q129" s="13"/>
      <c r="R129" s="13"/>
      <c r="S129" s="13"/>
      <c r="T129" s="13"/>
      <c r="U129" s="13"/>
      <c r="V129" s="13"/>
      <c r="W129" s="13"/>
    </row>
    <row r="130" spans="2:23" ht="17.399999999999999" customHeight="1">
      <c r="B130" s="4" t="s">
        <v>199</v>
      </c>
      <c r="C130" s="4" t="s">
        <v>19</v>
      </c>
      <c r="D130" s="4">
        <v>1</v>
      </c>
      <c r="E130" s="4">
        <v>997</v>
      </c>
      <c r="F130" s="7">
        <f t="shared" si="29"/>
        <v>997</v>
      </c>
      <c r="L130" s="5"/>
      <c r="M130" s="5"/>
      <c r="N130" s="5"/>
      <c r="O130" s="53"/>
      <c r="P130" s="56"/>
      <c r="Q130" s="13"/>
      <c r="R130" s="13"/>
      <c r="S130" s="13"/>
      <c r="T130" s="13"/>
      <c r="U130" s="13"/>
      <c r="V130" s="13"/>
      <c r="W130" s="13"/>
    </row>
    <row r="131" spans="2:23" ht="17.399999999999999" customHeight="1">
      <c r="B131" s="4" t="s">
        <v>200</v>
      </c>
      <c r="C131" s="4" t="s">
        <v>19</v>
      </c>
      <c r="D131" s="4">
        <v>1</v>
      </c>
      <c r="E131" s="4">
        <v>4274</v>
      </c>
      <c r="F131" s="7">
        <f t="shared" si="29"/>
        <v>4274</v>
      </c>
      <c r="L131" s="5"/>
      <c r="M131" s="5"/>
      <c r="N131" s="5"/>
      <c r="O131" s="53"/>
      <c r="P131" s="56"/>
      <c r="Q131" s="13"/>
      <c r="R131" s="13"/>
      <c r="S131" s="13"/>
      <c r="T131" s="13"/>
      <c r="U131" s="13"/>
      <c r="V131" s="13"/>
      <c r="W131" s="13"/>
    </row>
    <row r="132" spans="2:23" ht="17.399999999999999" customHeight="1">
      <c r="B132" s="4" t="s">
        <v>201</v>
      </c>
      <c r="C132" s="4" t="s">
        <v>19</v>
      </c>
      <c r="D132" s="4">
        <v>1</v>
      </c>
      <c r="E132" s="4">
        <v>1421</v>
      </c>
      <c r="F132" s="7">
        <f t="shared" si="29"/>
        <v>1421</v>
      </c>
      <c r="L132" s="5"/>
      <c r="M132" s="5"/>
      <c r="N132" s="5"/>
      <c r="O132" s="53"/>
      <c r="P132" s="56"/>
      <c r="Q132" s="13"/>
      <c r="R132" s="13"/>
      <c r="S132" s="13"/>
      <c r="T132" s="13"/>
      <c r="U132" s="13"/>
      <c r="V132" s="13"/>
      <c r="W132" s="13"/>
    </row>
    <row r="133" spans="2:23" ht="17.399999999999999" customHeight="1">
      <c r="B133" s="4" t="s">
        <v>202</v>
      </c>
      <c r="C133" s="4" t="s">
        <v>19</v>
      </c>
      <c r="D133" s="4">
        <v>1</v>
      </c>
      <c r="E133" s="4">
        <v>439</v>
      </c>
      <c r="F133" s="7">
        <f t="shared" si="29"/>
        <v>439</v>
      </c>
      <c r="L133" s="5"/>
      <c r="M133" s="5"/>
      <c r="N133" s="5"/>
      <c r="O133" s="53"/>
      <c r="P133" s="56"/>
      <c r="Q133" s="13"/>
      <c r="R133" s="13"/>
      <c r="S133" s="13"/>
      <c r="T133" s="13"/>
      <c r="U133" s="13"/>
      <c r="V133" s="13"/>
      <c r="W133" s="13"/>
    </row>
    <row r="134" spans="2:23" ht="17.399999999999999" customHeight="1">
      <c r="B134" s="4" t="s">
        <v>203</v>
      </c>
      <c r="C134" s="4" t="s">
        <v>19</v>
      </c>
      <c r="D134" s="4">
        <v>1</v>
      </c>
      <c r="E134" s="4">
        <v>82</v>
      </c>
      <c r="F134" s="7">
        <f t="shared" si="29"/>
        <v>82</v>
      </c>
      <c r="L134" s="5"/>
      <c r="M134" s="5"/>
      <c r="N134" s="5"/>
      <c r="O134" s="53"/>
      <c r="P134" s="56"/>
      <c r="Q134" s="13"/>
      <c r="R134" s="13"/>
      <c r="S134" s="13"/>
      <c r="T134" s="13"/>
      <c r="U134" s="13"/>
      <c r="V134" s="13"/>
      <c r="W134" s="13"/>
    </row>
    <row r="135" spans="2:23" ht="17.399999999999999" customHeight="1">
      <c r="B135" s="4"/>
      <c r="C135" s="4"/>
      <c r="D135" s="4"/>
      <c r="E135" s="4"/>
      <c r="L135" s="5"/>
      <c r="M135" s="5"/>
      <c r="N135" s="5"/>
      <c r="O135" s="53"/>
      <c r="P135" s="56"/>
      <c r="Q135" s="13"/>
      <c r="R135" s="13"/>
      <c r="S135" s="13"/>
      <c r="T135" s="13"/>
      <c r="U135" s="13"/>
      <c r="V135" s="13"/>
      <c r="W135" s="13"/>
    </row>
    <row r="136" spans="2:23" ht="17.399999999999999" customHeight="1">
      <c r="B136" s="4" t="s">
        <v>210</v>
      </c>
      <c r="C136" s="4" t="s">
        <v>19</v>
      </c>
      <c r="D136" s="4">
        <v>1</v>
      </c>
      <c r="E136" s="4">
        <v>264</v>
      </c>
      <c r="F136" s="7">
        <f t="shared" si="29"/>
        <v>264</v>
      </c>
      <c r="L136" s="5"/>
      <c r="M136" s="5"/>
      <c r="N136" s="5"/>
      <c r="O136" s="53"/>
      <c r="P136" s="56"/>
      <c r="Q136" s="13"/>
      <c r="R136" s="13"/>
      <c r="S136" s="13"/>
      <c r="T136" s="13"/>
      <c r="U136" s="13"/>
      <c r="V136" s="13"/>
      <c r="W136" s="13"/>
    </row>
    <row r="137" spans="2:23" ht="17.399999999999999" customHeight="1">
      <c r="B137" s="4" t="s">
        <v>204</v>
      </c>
      <c r="C137" s="4" t="s">
        <v>19</v>
      </c>
      <c r="D137" s="4">
        <v>1</v>
      </c>
      <c r="E137" s="4">
        <v>1493</v>
      </c>
      <c r="F137" s="7">
        <f t="shared" si="29"/>
        <v>1493</v>
      </c>
      <c r="L137" s="5"/>
      <c r="M137" s="5"/>
      <c r="N137" s="5"/>
      <c r="O137" s="53"/>
      <c r="P137" s="56"/>
      <c r="Q137" s="13"/>
      <c r="R137" s="13"/>
      <c r="S137" s="13"/>
      <c r="T137" s="13"/>
      <c r="U137" s="13"/>
      <c r="V137" s="13"/>
      <c r="W137" s="13"/>
    </row>
    <row r="138" spans="2:23" ht="17.399999999999999" customHeight="1">
      <c r="B138" s="4" t="s">
        <v>205</v>
      </c>
      <c r="C138" s="4" t="s">
        <v>19</v>
      </c>
      <c r="D138" s="4">
        <v>1</v>
      </c>
      <c r="E138" s="4">
        <v>206</v>
      </c>
      <c r="F138" s="7">
        <f t="shared" si="29"/>
        <v>206</v>
      </c>
      <c r="L138" s="5"/>
      <c r="M138" s="5"/>
      <c r="N138" s="5"/>
      <c r="O138" s="53"/>
      <c r="P138" s="56"/>
      <c r="Q138" s="13"/>
      <c r="R138" s="13"/>
      <c r="S138" s="13"/>
      <c r="T138" s="13"/>
      <c r="U138" s="13"/>
      <c r="V138" s="13"/>
      <c r="W138" s="13"/>
    </row>
    <row r="139" spans="2:23" ht="17.399999999999999" customHeight="1">
      <c r="B139" s="4" t="s">
        <v>206</v>
      </c>
      <c r="C139" s="4" t="s">
        <v>19</v>
      </c>
      <c r="D139" s="4">
        <v>1</v>
      </c>
      <c r="E139" s="4">
        <v>441</v>
      </c>
      <c r="F139" s="7">
        <f t="shared" si="29"/>
        <v>441</v>
      </c>
      <c r="H139" s="5"/>
      <c r="I139" s="5"/>
      <c r="J139" s="5"/>
      <c r="K139" s="5"/>
      <c r="L139" s="5"/>
      <c r="M139" s="5"/>
      <c r="N139" s="5"/>
      <c r="O139" s="53"/>
      <c r="P139" s="56"/>
      <c r="Q139" s="13"/>
      <c r="R139" s="13"/>
      <c r="S139" s="13"/>
      <c r="T139" s="13"/>
      <c r="U139" s="13"/>
      <c r="V139" s="13"/>
      <c r="W139" s="13"/>
    </row>
    <row r="140" spans="2:23" ht="17.399999999999999" customHeight="1">
      <c r="B140" s="4" t="s">
        <v>207</v>
      </c>
      <c r="C140" s="4" t="s">
        <v>19</v>
      </c>
      <c r="D140" s="4">
        <v>1</v>
      </c>
      <c r="E140" s="4">
        <v>136</v>
      </c>
      <c r="F140" s="7">
        <f t="shared" si="29"/>
        <v>136</v>
      </c>
      <c r="H140" s="5"/>
      <c r="I140" s="5"/>
      <c r="J140" s="5"/>
      <c r="K140" s="5"/>
      <c r="L140" s="5"/>
      <c r="M140" s="5"/>
      <c r="N140" s="5"/>
      <c r="O140" s="53"/>
      <c r="P140" s="56"/>
      <c r="Q140" s="13"/>
      <c r="R140" s="13"/>
      <c r="S140" s="13"/>
      <c r="T140" s="13"/>
      <c r="U140" s="13"/>
      <c r="V140" s="13"/>
      <c r="W140" s="13"/>
    </row>
    <row r="141" spans="2:23" ht="17.399999999999999" customHeight="1">
      <c r="B141" s="4" t="s">
        <v>208</v>
      </c>
      <c r="C141" s="4" t="s">
        <v>19</v>
      </c>
      <c r="D141" s="4">
        <v>1</v>
      </c>
      <c r="E141" s="4">
        <v>111</v>
      </c>
      <c r="F141" s="7">
        <f t="shared" si="29"/>
        <v>111</v>
      </c>
      <c r="H141" s="5"/>
      <c r="I141" s="5"/>
      <c r="J141" s="5"/>
      <c r="K141" s="5"/>
      <c r="L141" s="5"/>
      <c r="M141" s="5"/>
      <c r="N141" s="5"/>
      <c r="O141" s="53"/>
      <c r="P141" s="56"/>
      <c r="Q141" s="13"/>
      <c r="R141" s="13"/>
      <c r="S141" s="13"/>
      <c r="T141" s="13"/>
      <c r="U141" s="13"/>
      <c r="V141" s="13"/>
      <c r="W141" s="13"/>
    </row>
    <row r="142" spans="2:23" ht="17.399999999999999" customHeight="1">
      <c r="B142" s="4" t="s">
        <v>209</v>
      </c>
      <c r="C142" s="4" t="s">
        <v>19</v>
      </c>
      <c r="D142" s="4">
        <v>1</v>
      </c>
      <c r="E142" s="4">
        <v>84</v>
      </c>
      <c r="F142" s="7">
        <f t="shared" si="29"/>
        <v>84</v>
      </c>
      <c r="H142" s="5"/>
      <c r="I142" s="5"/>
      <c r="J142" s="5"/>
      <c r="K142" s="5"/>
      <c r="L142" s="5"/>
      <c r="M142" s="5"/>
      <c r="N142" s="5"/>
      <c r="O142" s="53"/>
      <c r="P142" s="56"/>
      <c r="Q142" s="13"/>
      <c r="R142" s="13"/>
      <c r="S142" s="13"/>
      <c r="T142" s="13"/>
      <c r="U142" s="13"/>
      <c r="V142" s="13"/>
      <c r="W142" s="13"/>
    </row>
    <row r="143" spans="2:23" ht="17.399999999999999" customHeight="1">
      <c r="B143" s="26"/>
      <c r="H143" s="5"/>
      <c r="I143" s="5"/>
      <c r="J143" s="5"/>
      <c r="K143" s="5"/>
      <c r="L143" s="5"/>
      <c r="M143" s="5"/>
      <c r="N143" s="5"/>
      <c r="O143" s="53"/>
      <c r="P143" s="56"/>
      <c r="Q143" s="13"/>
      <c r="R143" s="13"/>
      <c r="S143" s="13"/>
      <c r="T143" s="13"/>
      <c r="U143" s="13"/>
      <c r="V143" s="13"/>
      <c r="W143" s="13"/>
    </row>
    <row r="144" spans="2:23" ht="17.399999999999999" customHeight="1">
      <c r="B144" s="3" t="s">
        <v>167</v>
      </c>
      <c r="C144" s="3" t="s">
        <v>171</v>
      </c>
      <c r="D144" s="3">
        <v>1</v>
      </c>
      <c r="E144" s="42">
        <v>41961.243000000002</v>
      </c>
      <c r="F144" s="3">
        <v>41961.24</v>
      </c>
      <c r="H144" s="5"/>
      <c r="I144" s="5"/>
      <c r="J144" s="5"/>
      <c r="K144" s="5"/>
      <c r="L144" s="5"/>
      <c r="M144" s="5"/>
      <c r="N144" s="5"/>
      <c r="O144" s="53"/>
      <c r="P144" s="56"/>
      <c r="Q144" s="13"/>
      <c r="R144" s="13"/>
      <c r="S144" s="13"/>
      <c r="T144" s="13"/>
      <c r="U144" s="13"/>
      <c r="V144" s="13"/>
      <c r="W144" s="13"/>
    </row>
    <row r="145" spans="2:23" ht="17.399999999999999" customHeight="1">
      <c r="B145" s="26"/>
      <c r="H145" s="5"/>
      <c r="I145" s="5"/>
      <c r="J145" s="5"/>
      <c r="K145" s="5"/>
      <c r="L145" s="5"/>
      <c r="M145" s="5"/>
      <c r="N145" s="5"/>
      <c r="O145" s="53"/>
      <c r="P145" s="56"/>
      <c r="Q145" s="13"/>
      <c r="R145" s="13"/>
      <c r="S145" s="13"/>
      <c r="T145" s="13"/>
      <c r="U145" s="13"/>
      <c r="V145" s="13"/>
      <c r="W145" s="13"/>
    </row>
    <row r="146" spans="2:23" ht="41.4" customHeight="1">
      <c r="B146" s="26"/>
      <c r="F146" s="5"/>
      <c r="H146" s="5"/>
      <c r="I146" s="5"/>
      <c r="J146" s="5"/>
      <c r="K146" s="5"/>
      <c r="L146" s="5"/>
      <c r="M146" s="5"/>
      <c r="N146" s="5"/>
      <c r="O146" s="53"/>
      <c r="P146" s="56"/>
      <c r="Q146" s="13"/>
      <c r="R146" s="13"/>
      <c r="S146" s="13"/>
      <c r="T146" s="13"/>
      <c r="U146" s="13"/>
      <c r="V146" s="13"/>
      <c r="W146" s="13"/>
    </row>
    <row r="147" spans="2:23" ht="41.4" customHeight="1">
      <c r="B147" s="66" t="s">
        <v>173</v>
      </c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73"/>
      <c r="O147" s="67" t="s">
        <v>174</v>
      </c>
      <c r="P147" s="68"/>
      <c r="Q147" s="68"/>
      <c r="R147" s="68"/>
      <c r="S147" s="68"/>
      <c r="T147" s="68"/>
      <c r="U147" s="68"/>
      <c r="V147" s="68"/>
      <c r="W147" s="68"/>
    </row>
    <row r="148" spans="2:23" ht="41.4" customHeight="1">
      <c r="B148" s="44" t="s">
        <v>0</v>
      </c>
      <c r="C148" s="45" t="s">
        <v>169</v>
      </c>
      <c r="D148" s="45" t="s">
        <v>172</v>
      </c>
      <c r="E148" s="45" t="s">
        <v>6</v>
      </c>
      <c r="F148" s="45" t="s">
        <v>31</v>
      </c>
      <c r="G148" s="45" t="s">
        <v>175</v>
      </c>
      <c r="H148" s="71" t="s">
        <v>32</v>
      </c>
      <c r="I148" s="71"/>
      <c r="J148" s="71"/>
      <c r="K148" s="71"/>
      <c r="L148" s="71"/>
      <c r="M148" s="71"/>
      <c r="N148" s="72"/>
      <c r="O148" s="48" t="s">
        <v>176</v>
      </c>
      <c r="P148" s="49" t="s">
        <v>177</v>
      </c>
      <c r="Q148" s="70" t="s">
        <v>178</v>
      </c>
      <c r="R148" s="70"/>
      <c r="S148" s="70"/>
      <c r="T148" s="70"/>
      <c r="U148" s="70"/>
      <c r="V148" s="70"/>
      <c r="W148" s="70"/>
    </row>
    <row r="149" spans="2:23" ht="41.4">
      <c r="B149" s="23" t="s">
        <v>129</v>
      </c>
      <c r="C149" s="45" t="s">
        <v>180</v>
      </c>
      <c r="D149" s="45"/>
      <c r="E149" s="10" t="s">
        <v>181</v>
      </c>
      <c r="F149" s="10" t="s">
        <v>181</v>
      </c>
      <c r="G149" s="45" t="s">
        <v>170</v>
      </c>
      <c r="H149" s="45" t="s">
        <v>7</v>
      </c>
      <c r="I149" s="45" t="s">
        <v>8</v>
      </c>
      <c r="J149" s="45" t="s">
        <v>9</v>
      </c>
      <c r="K149" s="45" t="s">
        <v>10</v>
      </c>
      <c r="L149" s="45" t="s">
        <v>11</v>
      </c>
      <c r="M149" s="45" t="s">
        <v>12</v>
      </c>
      <c r="N149" s="45" t="s">
        <v>13</v>
      </c>
      <c r="O149" s="50" t="s">
        <v>166</v>
      </c>
      <c r="P149" s="51" t="s">
        <v>19</v>
      </c>
      <c r="Q149" s="52" t="s">
        <v>7</v>
      </c>
      <c r="R149" s="52" t="s">
        <v>8</v>
      </c>
      <c r="S149" s="52" t="s">
        <v>9</v>
      </c>
      <c r="T149" s="52" t="s">
        <v>10</v>
      </c>
      <c r="U149" s="52" t="s">
        <v>11</v>
      </c>
      <c r="V149" s="52" t="s">
        <v>12</v>
      </c>
      <c r="W149" s="52" t="s">
        <v>13</v>
      </c>
    </row>
    <row r="150" spans="2:23" ht="14.4">
      <c r="B150" s="24"/>
      <c r="O150" s="55"/>
      <c r="P150" s="54"/>
      <c r="Q150" s="54"/>
      <c r="R150" s="54"/>
      <c r="S150" s="54"/>
      <c r="T150" s="54"/>
      <c r="U150" s="54"/>
      <c r="V150" s="54"/>
      <c r="W150" s="54"/>
    </row>
    <row r="151" spans="2:23" ht="14.4">
      <c r="B151" s="26" t="s">
        <v>75</v>
      </c>
      <c r="F151" s="5">
        <v>87.0757985335363</v>
      </c>
      <c r="H151" s="5">
        <v>0.25791470595578059</v>
      </c>
      <c r="I151" s="5">
        <v>6.5573650797100301E-3</v>
      </c>
      <c r="J151" s="5">
        <v>46.687026528030998</v>
      </c>
      <c r="K151" s="5">
        <v>2.0317414567794637E-3</v>
      </c>
      <c r="L151" s="5">
        <v>24.209661121488828</v>
      </c>
      <c r="M151" s="5">
        <v>14.434103521795226</v>
      </c>
      <c r="N151" s="5">
        <v>1.478503549728986</v>
      </c>
      <c r="O151" s="53">
        <f t="shared" ref="O151:O204" si="30">D151*E151</f>
        <v>0</v>
      </c>
      <c r="P151" s="56">
        <f t="shared" ref="P151:P204" si="31">F151*D151</f>
        <v>0</v>
      </c>
      <c r="Q151" s="13">
        <f t="shared" ref="Q151:S166" si="32">H151*D151</f>
        <v>0</v>
      </c>
      <c r="R151" s="13">
        <f t="shared" si="32"/>
        <v>0</v>
      </c>
      <c r="S151" s="13">
        <f t="shared" si="32"/>
        <v>4065.3101160846918</v>
      </c>
      <c r="T151" s="13">
        <f t="shared" ref="T151:V166" si="33">K151*H151</f>
        <v>5.2401600040344473E-4</v>
      </c>
      <c r="U151" s="13">
        <f t="shared" si="33"/>
        <v>0.15875158642966442</v>
      </c>
      <c r="V151" s="13">
        <f t="shared" si="33"/>
        <v>673.88537403039936</v>
      </c>
      <c r="W151" s="13">
        <f t="shared" ref="W151:W182" si="34">N151*K151</f>
        <v>3.0039369559799784E-3</v>
      </c>
    </row>
    <row r="152" spans="2:23" ht="14.4">
      <c r="B152" s="26" t="s">
        <v>76</v>
      </c>
      <c r="F152" s="5">
        <v>174.36645042737652</v>
      </c>
      <c r="H152" s="5">
        <v>0.51584249956905337</v>
      </c>
      <c r="I152" s="5">
        <v>1.3115509840565476E-2</v>
      </c>
      <c r="J152" s="5">
        <v>93.497220673813658</v>
      </c>
      <c r="K152" s="5">
        <v>4.0801486620247636E-3</v>
      </c>
      <c r="L152" s="5">
        <v>48.427684758136202</v>
      </c>
      <c r="M152" s="5">
        <v>28.951401385960956</v>
      </c>
      <c r="N152" s="5">
        <v>2.9571054513940451</v>
      </c>
      <c r="O152" s="53">
        <f t="shared" si="30"/>
        <v>0</v>
      </c>
      <c r="P152" s="56">
        <f t="shared" si="31"/>
        <v>0</v>
      </c>
      <c r="Q152" s="13">
        <f t="shared" si="32"/>
        <v>0</v>
      </c>
      <c r="R152" s="13">
        <f t="shared" si="32"/>
        <v>0</v>
      </c>
      <c r="S152" s="13">
        <f t="shared" si="32"/>
        <v>16302.778493718013</v>
      </c>
      <c r="T152" s="13">
        <f t="shared" si="33"/>
        <v>2.1047140844321828E-3</v>
      </c>
      <c r="U152" s="13">
        <f t="shared" si="33"/>
        <v>0.63515377600113809</v>
      </c>
      <c r="V152" s="13">
        <f t="shared" si="33"/>
        <v>2706.8755641993462</v>
      </c>
      <c r="W152" s="13">
        <f t="shared" si="34"/>
        <v>1.2065429850971547E-2</v>
      </c>
    </row>
    <row r="153" spans="2:23" ht="14.4">
      <c r="B153" s="26" t="s">
        <v>77</v>
      </c>
      <c r="F153" s="5">
        <v>128.39159043753477</v>
      </c>
      <c r="H153" s="5">
        <v>1.2971815520843855E-2</v>
      </c>
      <c r="I153" s="5">
        <v>1.1673245478678951E-2</v>
      </c>
      <c r="J153" s="5">
        <v>74.127943822089421</v>
      </c>
      <c r="K153" s="5">
        <v>2.7428940231118233E-3</v>
      </c>
      <c r="L153" s="5">
        <v>37.223106822136131</v>
      </c>
      <c r="M153" s="5">
        <v>16.901937815338865</v>
      </c>
      <c r="N153" s="5">
        <v>0.1112140229477247</v>
      </c>
      <c r="O153" s="53">
        <f t="shared" si="30"/>
        <v>0</v>
      </c>
      <c r="P153" s="56">
        <f t="shared" si="31"/>
        <v>0</v>
      </c>
      <c r="Q153" s="13">
        <f t="shared" si="32"/>
        <v>0</v>
      </c>
      <c r="R153" s="13">
        <f t="shared" si="32"/>
        <v>0</v>
      </c>
      <c r="S153" s="13">
        <f t="shared" si="32"/>
        <v>9517.4046031822909</v>
      </c>
      <c r="T153" s="13">
        <f t="shared" si="33"/>
        <v>3.5580315261031793E-5</v>
      </c>
      <c r="U153" s="13">
        <f t="shared" si="33"/>
        <v>0.43451446341388422</v>
      </c>
      <c r="V153" s="13">
        <f t="shared" si="33"/>
        <v>1252.9058968598881</v>
      </c>
      <c r="W153" s="13">
        <f t="shared" si="34"/>
        <v>3.0504827882953524E-4</v>
      </c>
    </row>
    <row r="154" spans="2:23" ht="14.4">
      <c r="B154" s="26" t="s">
        <v>78</v>
      </c>
      <c r="F154" s="5">
        <v>487.66952226497375</v>
      </c>
      <c r="H154" s="5">
        <v>3.0912434395427502</v>
      </c>
      <c r="I154" s="5">
        <v>4.8898534468267306E-3</v>
      </c>
      <c r="J154" s="5">
        <v>276.56947196064999</v>
      </c>
      <c r="K154" s="5">
        <v>3.5020533268033047E-2</v>
      </c>
      <c r="L154" s="5">
        <v>26.441960784476201</v>
      </c>
      <c r="M154" s="5">
        <v>180.74146509900001</v>
      </c>
      <c r="N154" s="5">
        <v>0.78547059458999602</v>
      </c>
      <c r="O154" s="53">
        <f t="shared" si="30"/>
        <v>0</v>
      </c>
      <c r="P154" s="56">
        <f t="shared" si="31"/>
        <v>0</v>
      </c>
      <c r="Q154" s="13">
        <f t="shared" si="32"/>
        <v>0</v>
      </c>
      <c r="R154" s="13">
        <f t="shared" si="32"/>
        <v>0</v>
      </c>
      <c r="S154" s="13">
        <f t="shared" si="32"/>
        <v>134874.50226412623</v>
      </c>
      <c r="T154" s="13">
        <f t="shared" si="33"/>
        <v>0.10825699371409578</v>
      </c>
      <c r="U154" s="13">
        <f t="shared" si="33"/>
        <v>0.12929731308282819</v>
      </c>
      <c r="V154" s="13">
        <f t="shared" si="33"/>
        <v>49987.571563824684</v>
      </c>
      <c r="W154" s="13">
        <f t="shared" si="34"/>
        <v>2.7507599088900655E-2</v>
      </c>
    </row>
    <row r="155" spans="2:23" ht="14.4">
      <c r="B155" s="26" t="s">
        <v>79</v>
      </c>
      <c r="F155" s="5">
        <v>530.69944781802906</v>
      </c>
      <c r="H155" s="5">
        <v>2.3961979170088403</v>
      </c>
      <c r="I155" s="5">
        <v>6.58835158735681E-3</v>
      </c>
      <c r="J155" s="5">
        <v>289.97754741780528</v>
      </c>
      <c r="K155" s="5">
        <v>3.6408686473454403E-2</v>
      </c>
      <c r="L155" s="5">
        <v>44.473083489897199</v>
      </c>
      <c r="M155" s="5">
        <v>190.98240992205638</v>
      </c>
      <c r="N155" s="5">
        <v>2.8272120332006003</v>
      </c>
      <c r="O155" s="53">
        <f t="shared" si="30"/>
        <v>0</v>
      </c>
      <c r="P155" s="56">
        <f t="shared" si="31"/>
        <v>0</v>
      </c>
      <c r="Q155" s="13">
        <f t="shared" si="32"/>
        <v>0</v>
      </c>
      <c r="R155" s="13">
        <f t="shared" si="32"/>
        <v>0</v>
      </c>
      <c r="S155" s="13">
        <f t="shared" si="32"/>
        <v>153890.92429425562</v>
      </c>
      <c r="T155" s="13">
        <f t="shared" si="33"/>
        <v>8.7242418688719375E-2</v>
      </c>
      <c r="U155" s="13">
        <f t="shared" si="33"/>
        <v>0.29300431020531614</v>
      </c>
      <c r="V155" s="13">
        <f t="shared" si="33"/>
        <v>55380.610829139827</v>
      </c>
      <c r="W155" s="13">
        <f t="shared" si="34"/>
        <v>0.10293507651077821</v>
      </c>
    </row>
    <row r="156" spans="2:23" ht="14.4">
      <c r="B156" s="26" t="s">
        <v>80</v>
      </c>
      <c r="F156" s="5">
        <v>24.38347611324869</v>
      </c>
      <c r="H156" s="5">
        <v>0.15456217197713751</v>
      </c>
      <c r="I156" s="5">
        <v>2.4449267234133654E-4</v>
      </c>
      <c r="J156" s="5">
        <v>13.828473598032501</v>
      </c>
      <c r="K156" s="5">
        <v>1.7510266634016523E-3</v>
      </c>
      <c r="L156" s="5">
        <v>1.3220980392238102</v>
      </c>
      <c r="M156" s="5">
        <v>9.0370732549500001</v>
      </c>
      <c r="N156" s="5">
        <v>3.9273529729499802E-2</v>
      </c>
      <c r="O156" s="53">
        <f t="shared" si="30"/>
        <v>0</v>
      </c>
      <c r="P156" s="56">
        <f t="shared" si="31"/>
        <v>0</v>
      </c>
      <c r="Q156" s="13">
        <f t="shared" si="32"/>
        <v>0</v>
      </c>
      <c r="R156" s="13">
        <f t="shared" si="32"/>
        <v>0</v>
      </c>
      <c r="S156" s="13">
        <f t="shared" si="32"/>
        <v>337.18625566031562</v>
      </c>
      <c r="T156" s="13">
        <f t="shared" si="33"/>
        <v>2.7064248428523943E-4</v>
      </c>
      <c r="U156" s="13">
        <f t="shared" si="33"/>
        <v>3.232432827070705E-4</v>
      </c>
      <c r="V156" s="13">
        <f t="shared" si="33"/>
        <v>124.96892890956171</v>
      </c>
      <c r="W156" s="13">
        <f t="shared" si="34"/>
        <v>6.8768997722251635E-5</v>
      </c>
    </row>
    <row r="157" spans="2:23" ht="14.4">
      <c r="B157" s="26" t="s">
        <v>81</v>
      </c>
      <c r="F157" s="5">
        <v>26.534972390901455</v>
      </c>
      <c r="H157" s="5">
        <v>0.11980989585044202</v>
      </c>
      <c r="I157" s="5">
        <v>3.2941757936784052E-4</v>
      </c>
      <c r="J157" s="5">
        <v>14.498877370890265</v>
      </c>
      <c r="K157" s="5">
        <v>1.8204343236727203E-3</v>
      </c>
      <c r="L157" s="5">
        <v>2.2236541744948601</v>
      </c>
      <c r="M157" s="5">
        <v>9.5491204961028195</v>
      </c>
      <c r="N157" s="5">
        <v>0.14136060166003003</v>
      </c>
      <c r="O157" s="53">
        <f t="shared" si="30"/>
        <v>0</v>
      </c>
      <c r="P157" s="56">
        <f t="shared" si="31"/>
        <v>0</v>
      </c>
      <c r="Q157" s="13">
        <f t="shared" si="32"/>
        <v>0</v>
      </c>
      <c r="R157" s="13">
        <f t="shared" si="32"/>
        <v>0</v>
      </c>
      <c r="S157" s="13">
        <f t="shared" si="32"/>
        <v>384.72731073563904</v>
      </c>
      <c r="T157" s="13">
        <f t="shared" si="33"/>
        <v>2.1810604672179847E-4</v>
      </c>
      <c r="U157" s="13">
        <f t="shared" si="33"/>
        <v>7.3251077551329043E-4</v>
      </c>
      <c r="V157" s="13">
        <f t="shared" si="33"/>
        <v>138.45152707284959</v>
      </c>
      <c r="W157" s="13">
        <f t="shared" si="34"/>
        <v>2.5733769127694558E-4</v>
      </c>
    </row>
    <row r="158" spans="2:23" ht="14.4">
      <c r="B158" s="26" t="s">
        <v>82</v>
      </c>
      <c r="F158" s="5">
        <v>27.265871999999998</v>
      </c>
      <c r="H158" s="5">
        <v>0.68147199999999997</v>
      </c>
      <c r="I158" s="5">
        <v>1.06E-2</v>
      </c>
      <c r="J158" s="5">
        <v>11.858000000000001</v>
      </c>
      <c r="K158" s="5">
        <v>9.8799999999999999E-2</v>
      </c>
      <c r="L158" s="5">
        <v>7.4589999999999996</v>
      </c>
      <c r="M158" s="5">
        <v>6.4029999999999996</v>
      </c>
      <c r="N158" s="5">
        <v>0.755</v>
      </c>
      <c r="O158" s="53">
        <f t="shared" si="30"/>
        <v>0</v>
      </c>
      <c r="P158" s="56">
        <f t="shared" si="31"/>
        <v>0</v>
      </c>
      <c r="Q158" s="13">
        <f t="shared" si="32"/>
        <v>0</v>
      </c>
      <c r="R158" s="13">
        <f t="shared" si="32"/>
        <v>0</v>
      </c>
      <c r="S158" s="13">
        <f t="shared" si="32"/>
        <v>323.31871017599997</v>
      </c>
      <c r="T158" s="13">
        <f t="shared" si="33"/>
        <v>6.7329433600000002E-2</v>
      </c>
      <c r="U158" s="13">
        <f t="shared" si="33"/>
        <v>7.9065399999999994E-2</v>
      </c>
      <c r="V158" s="13">
        <f t="shared" si="33"/>
        <v>75.926773999999995</v>
      </c>
      <c r="W158" s="13">
        <f t="shared" si="34"/>
        <v>7.4593999999999994E-2</v>
      </c>
    </row>
    <row r="159" spans="2:23" ht="14.4">
      <c r="B159" s="26" t="s">
        <v>83</v>
      </c>
      <c r="F159" s="5">
        <v>38.014208405498977</v>
      </c>
      <c r="H159" s="5">
        <v>7.2000000000000008E-2</v>
      </c>
      <c r="I159" s="5">
        <v>1.5135737830200934E-2</v>
      </c>
      <c r="J159" s="5">
        <v>16.923231096485168</v>
      </c>
      <c r="K159" s="5">
        <v>0.14107901584677443</v>
      </c>
      <c r="L159" s="5">
        <v>10.646167381013122</v>
      </c>
      <c r="M159" s="5">
        <v>9.1381368598078083</v>
      </c>
      <c r="N159" s="5">
        <v>1.0784583145159019</v>
      </c>
      <c r="O159" s="53">
        <f t="shared" si="30"/>
        <v>0</v>
      </c>
      <c r="P159" s="56">
        <f t="shared" si="31"/>
        <v>0</v>
      </c>
      <c r="Q159" s="13">
        <f t="shared" si="32"/>
        <v>0</v>
      </c>
      <c r="R159" s="13">
        <f t="shared" si="32"/>
        <v>0</v>
      </c>
      <c r="S159" s="13">
        <f t="shared" si="32"/>
        <v>643.32323379620811</v>
      </c>
      <c r="T159" s="13">
        <f t="shared" si="33"/>
        <v>1.0157689140967761E-2</v>
      </c>
      <c r="U159" s="13">
        <f t="shared" si="33"/>
        <v>0.1611375983754515</v>
      </c>
      <c r="V159" s="13">
        <f t="shared" si="33"/>
        <v>154.64680186983682</v>
      </c>
      <c r="W159" s="13">
        <f t="shared" si="34"/>
        <v>0.15214783764367457</v>
      </c>
    </row>
    <row r="160" spans="2:23" ht="14.4">
      <c r="B160" s="26" t="s">
        <v>84</v>
      </c>
      <c r="F160" s="5">
        <v>96.700503227378235</v>
      </c>
      <c r="H160" s="5">
        <v>0.7609676728157545</v>
      </c>
      <c r="I160" s="5">
        <v>7.844844498733558E-3</v>
      </c>
      <c r="J160" s="5">
        <v>53.676571678297101</v>
      </c>
      <c r="K160" s="5">
        <v>1.9992472539753069E-3</v>
      </c>
      <c r="L160" s="5">
        <v>27.186208484334532</v>
      </c>
      <c r="M160" s="5">
        <v>14.315713641561914</v>
      </c>
      <c r="N160" s="5">
        <v>0.75119765861622578</v>
      </c>
      <c r="O160" s="53">
        <f t="shared" si="30"/>
        <v>0</v>
      </c>
      <c r="P160" s="56">
        <f t="shared" si="31"/>
        <v>0</v>
      </c>
      <c r="Q160" s="13">
        <f t="shared" si="32"/>
        <v>0</v>
      </c>
      <c r="R160" s="13">
        <f t="shared" si="32"/>
        <v>0</v>
      </c>
      <c r="S160" s="13">
        <f t="shared" si="32"/>
        <v>5190.5514928117682</v>
      </c>
      <c r="T160" s="13">
        <f t="shared" si="33"/>
        <v>1.5213625302408771E-3</v>
      </c>
      <c r="U160" s="13">
        <f t="shared" si="33"/>
        <v>0.21327157806975533</v>
      </c>
      <c r="V160" s="13">
        <f t="shared" si="33"/>
        <v>768.41842940727372</v>
      </c>
      <c r="W160" s="13">
        <f t="shared" si="34"/>
        <v>1.5018298561811695E-3</v>
      </c>
    </row>
    <row r="161" spans="2:23" ht="14.4">
      <c r="B161" s="26" t="s">
        <v>85</v>
      </c>
      <c r="F161" s="5">
        <v>244.0831002728481</v>
      </c>
      <c r="H161" s="5">
        <v>1.3559262839248862</v>
      </c>
      <c r="I161" s="5">
        <v>1.8273373817158253E-2</v>
      </c>
      <c r="J161" s="5">
        <v>143.52847404040583</v>
      </c>
      <c r="K161" s="5">
        <v>7.56805602130654E-3</v>
      </c>
      <c r="L161" s="5">
        <v>50.993513317724648</v>
      </c>
      <c r="M161" s="5">
        <v>46.826166648229318</v>
      </c>
      <c r="N161" s="5">
        <v>1.3531785527249225</v>
      </c>
      <c r="O161" s="53">
        <f t="shared" si="30"/>
        <v>0</v>
      </c>
      <c r="P161" s="56">
        <f t="shared" si="31"/>
        <v>0</v>
      </c>
      <c r="Q161" s="13">
        <f t="shared" si="32"/>
        <v>0</v>
      </c>
      <c r="R161" s="13">
        <f t="shared" si="32"/>
        <v>0</v>
      </c>
      <c r="S161" s="13">
        <f t="shared" si="32"/>
        <v>35032.874921213253</v>
      </c>
      <c r="T161" s="13">
        <f t="shared" si="33"/>
        <v>1.0261726077505536E-2</v>
      </c>
      <c r="U161" s="13">
        <f t="shared" si="33"/>
        <v>0.93182353110502025</v>
      </c>
      <c r="V161" s="13">
        <f t="shared" si="33"/>
        <v>6720.8882441820988</v>
      </c>
      <c r="W161" s="13">
        <f t="shared" si="34"/>
        <v>1.0240931093852719E-2</v>
      </c>
    </row>
    <row r="162" spans="2:23" ht="14.4">
      <c r="B162" s="26" t="s">
        <v>86</v>
      </c>
      <c r="F162" s="5">
        <v>326.60086197424948</v>
      </c>
      <c r="H162" s="5">
        <v>2.0105814923836441E-2</v>
      </c>
      <c r="I162" s="5">
        <v>1.4555846823147067E-3</v>
      </c>
      <c r="J162" s="5">
        <v>186.16315426729588</v>
      </c>
      <c r="K162" s="5">
        <v>2.4850931558975792E-2</v>
      </c>
      <c r="L162" s="5">
        <v>14.013616033571694</v>
      </c>
      <c r="M162" s="5">
        <v>125.9853133769076</v>
      </c>
      <c r="N162" s="5">
        <v>0.39236596530917178</v>
      </c>
      <c r="O162" s="53">
        <f t="shared" si="30"/>
        <v>0</v>
      </c>
      <c r="P162" s="56">
        <f t="shared" si="31"/>
        <v>0</v>
      </c>
      <c r="Q162" s="13">
        <f t="shared" si="32"/>
        <v>0</v>
      </c>
      <c r="R162" s="13">
        <f t="shared" si="32"/>
        <v>0</v>
      </c>
      <c r="S162" s="13">
        <f t="shared" si="32"/>
        <v>60801.046651544013</v>
      </c>
      <c r="T162" s="13">
        <f t="shared" si="33"/>
        <v>4.9964823060969345E-4</v>
      </c>
      <c r="U162" s="13">
        <f t="shared" si="33"/>
        <v>2.0398004842306732E-2</v>
      </c>
      <c r="V162" s="13">
        <f t="shared" si="33"/>
        <v>23453.823329598865</v>
      </c>
      <c r="W162" s="13">
        <f t="shared" si="34"/>
        <v>9.7506597499696975E-3</v>
      </c>
    </row>
    <row r="163" spans="2:23" ht="14.4">
      <c r="B163" s="26" t="s">
        <v>87</v>
      </c>
      <c r="F163" s="5">
        <v>371.51145810085899</v>
      </c>
      <c r="H163" s="5">
        <v>7.9348153842518352</v>
      </c>
      <c r="I163" s="5">
        <v>0.22912369398574395</v>
      </c>
      <c r="J163" s="5">
        <v>167.78807934407709</v>
      </c>
      <c r="K163" s="5">
        <v>7.254928020047606E-2</v>
      </c>
      <c r="L163" s="5">
        <v>40.092022510444096</v>
      </c>
      <c r="M163" s="5">
        <v>152.66717890797824</v>
      </c>
      <c r="N163" s="5">
        <v>2.7276889799215414</v>
      </c>
      <c r="O163" s="53">
        <f t="shared" si="30"/>
        <v>0</v>
      </c>
      <c r="P163" s="56">
        <f t="shared" si="31"/>
        <v>0</v>
      </c>
      <c r="Q163" s="13">
        <f t="shared" si="32"/>
        <v>0</v>
      </c>
      <c r="R163" s="13">
        <f t="shared" si="32"/>
        <v>0</v>
      </c>
      <c r="S163" s="13">
        <f t="shared" si="32"/>
        <v>62335.194009060702</v>
      </c>
      <c r="T163" s="13">
        <f t="shared" si="33"/>
        <v>0.5756651446511345</v>
      </c>
      <c r="U163" s="13">
        <f t="shared" si="33"/>
        <v>9.1860322969525505</v>
      </c>
      <c r="V163" s="13">
        <f t="shared" si="33"/>
        <v>25615.732727848266</v>
      </c>
      <c r="W163" s="13">
        <f t="shared" si="34"/>
        <v>0.19789187210407863</v>
      </c>
    </row>
    <row r="164" spans="2:23" ht="14.4">
      <c r="B164" s="26" t="s">
        <v>88</v>
      </c>
      <c r="F164" s="5">
        <v>803.53889753871613</v>
      </c>
      <c r="H164" s="5">
        <v>6.0373564150993841</v>
      </c>
      <c r="I164" s="5">
        <v>9.1670261904406219E-2</v>
      </c>
      <c r="J164" s="5">
        <v>401.04667174773761</v>
      </c>
      <c r="K164" s="5">
        <v>7.0041845103728823E-2</v>
      </c>
      <c r="L164" s="5">
        <v>118.2598523229134</v>
      </c>
      <c r="M164" s="5">
        <v>270.03679069998498</v>
      </c>
      <c r="N164" s="5">
        <v>7.9965142459727172</v>
      </c>
      <c r="O164" s="53">
        <f t="shared" si="30"/>
        <v>0</v>
      </c>
      <c r="P164" s="56">
        <f t="shared" si="31"/>
        <v>0</v>
      </c>
      <c r="Q164" s="13">
        <f t="shared" si="32"/>
        <v>0</v>
      </c>
      <c r="R164" s="13">
        <f t="shared" si="32"/>
        <v>0</v>
      </c>
      <c r="S164" s="13">
        <f t="shared" si="32"/>
        <v>322256.60047774843</v>
      </c>
      <c r="T164" s="13">
        <f t="shared" si="33"/>
        <v>0.42286758286239462</v>
      </c>
      <c r="U164" s="13">
        <f t="shared" si="33"/>
        <v>10.840911635217873</v>
      </c>
      <c r="V164" s="13">
        <f t="shared" si="33"/>
        <v>108297.35615966939</v>
      </c>
      <c r="W164" s="13">
        <f t="shared" si="34"/>
        <v>0.56009061218618195</v>
      </c>
    </row>
    <row r="165" spans="2:23" ht="14.4">
      <c r="B165" s="26" t="s">
        <v>89</v>
      </c>
      <c r="F165" s="5">
        <v>12.269971436703742</v>
      </c>
      <c r="H165" s="5">
        <v>0.477203211133572</v>
      </c>
      <c r="I165" s="5">
        <v>8.017356498153036E-4</v>
      </c>
      <c r="J165" s="5">
        <v>6.598821120224077</v>
      </c>
      <c r="K165" s="5">
        <v>2.1425419715125711E-4</v>
      </c>
      <c r="L165" s="5">
        <v>2.9384868996039781</v>
      </c>
      <c r="M165" s="5">
        <v>2.1627444615847979</v>
      </c>
      <c r="N165" s="5">
        <v>9.1699754310351766E-2</v>
      </c>
      <c r="O165" s="53">
        <f t="shared" si="30"/>
        <v>0</v>
      </c>
      <c r="P165" s="56">
        <f t="shared" si="31"/>
        <v>0</v>
      </c>
      <c r="Q165" s="13">
        <f t="shared" si="32"/>
        <v>0</v>
      </c>
      <c r="R165" s="13">
        <f t="shared" si="32"/>
        <v>0</v>
      </c>
      <c r="S165" s="13">
        <f t="shared" si="32"/>
        <v>80.967346661066813</v>
      </c>
      <c r="T165" s="13">
        <f t="shared" si="33"/>
        <v>1.0224279087942531E-4</v>
      </c>
      <c r="U165" s="13">
        <f t="shared" si="33"/>
        <v>2.3558897039277524E-3</v>
      </c>
      <c r="V165" s="13">
        <f t="shared" si="33"/>
        <v>14.271563830753415</v>
      </c>
      <c r="W165" s="13">
        <f t="shared" si="34"/>
        <v>1.9647057238731946E-5</v>
      </c>
    </row>
    <row r="166" spans="2:23" ht="14.4">
      <c r="B166" s="26" t="s">
        <v>90</v>
      </c>
      <c r="F166" s="5">
        <v>21.291604942125993</v>
      </c>
      <c r="H166" s="5">
        <v>0.33479017711326475</v>
      </c>
      <c r="I166" s="5">
        <v>9.4261034047530895E-4</v>
      </c>
      <c r="J166" s="5">
        <v>9.9680262749713062</v>
      </c>
      <c r="K166" s="5">
        <v>4.2272447503044865E-4</v>
      </c>
      <c r="L166" s="5">
        <v>6.1644540524134861</v>
      </c>
      <c r="M166" s="5">
        <v>4.4632208412070353</v>
      </c>
      <c r="N166" s="5">
        <v>0.35974826160539242</v>
      </c>
      <c r="O166" s="53">
        <f t="shared" si="30"/>
        <v>0</v>
      </c>
      <c r="P166" s="56">
        <f t="shared" si="31"/>
        <v>0</v>
      </c>
      <c r="Q166" s="13">
        <f t="shared" si="32"/>
        <v>0</v>
      </c>
      <c r="R166" s="13">
        <f t="shared" si="32"/>
        <v>0</v>
      </c>
      <c r="S166" s="13">
        <f t="shared" si="32"/>
        <v>212.23527749942082</v>
      </c>
      <c r="T166" s="13">
        <f t="shared" si="33"/>
        <v>1.4152400186555577E-4</v>
      </c>
      <c r="U166" s="13">
        <f t="shared" si="33"/>
        <v>5.8106781331898737E-3</v>
      </c>
      <c r="V166" s="13">
        <f t="shared" si="33"/>
        <v>44.489502616151263</v>
      </c>
      <c r="W166" s="13">
        <f t="shared" si="34"/>
        <v>1.5207439503025602E-4</v>
      </c>
    </row>
    <row r="167" spans="2:23" ht="14.4">
      <c r="B167" s="26" t="s">
        <v>91</v>
      </c>
      <c r="F167" s="5">
        <v>1449.3521654344074</v>
      </c>
      <c r="H167" s="5">
        <v>9.6695822740041404</v>
      </c>
      <c r="I167" s="5">
        <v>0.15846410175284825</v>
      </c>
      <c r="J167" s="5">
        <v>640.17784698649689</v>
      </c>
      <c r="K167" s="5">
        <v>0.11388218897068877</v>
      </c>
      <c r="L167" s="5">
        <v>217.82192983957228</v>
      </c>
      <c r="M167" s="5">
        <v>579.34947717912166</v>
      </c>
      <c r="N167" s="5">
        <v>2.0609828644889485</v>
      </c>
      <c r="O167" s="53">
        <f t="shared" si="30"/>
        <v>0</v>
      </c>
      <c r="P167" s="56">
        <f t="shared" si="31"/>
        <v>0</v>
      </c>
      <c r="Q167" s="13">
        <f t="shared" ref="Q167:S204" si="35">H167*D167</f>
        <v>0</v>
      </c>
      <c r="R167" s="13">
        <f t="shared" si="35"/>
        <v>0</v>
      </c>
      <c r="S167" s="13">
        <f t="shared" si="35"/>
        <v>927843.14879301598</v>
      </c>
      <c r="T167" s="13">
        <f t="shared" ref="T167:V204" si="36">K167*H167</f>
        <v>1.1011931957957619</v>
      </c>
      <c r="U167" s="13">
        <f t="shared" si="36"/>
        <v>34.516956454099756</v>
      </c>
      <c r="V167" s="13">
        <f t="shared" si="36"/>
        <v>370886.70095328271</v>
      </c>
      <c r="W167" s="13">
        <f t="shared" si="34"/>
        <v>0.23470924003908189</v>
      </c>
    </row>
    <row r="168" spans="2:23" ht="14.4">
      <c r="B168" s="26" t="s">
        <v>92</v>
      </c>
      <c r="F168" s="5">
        <v>3957.3575248970628</v>
      </c>
      <c r="H168" s="5">
        <v>14.840878402796433</v>
      </c>
      <c r="I168" s="5">
        <v>0.37606076038225561</v>
      </c>
      <c r="J168" s="5">
        <v>2007.9613308086839</v>
      </c>
      <c r="K168" s="5">
        <v>0.16642581476306301</v>
      </c>
      <c r="L168" s="5">
        <v>948.81496252481236</v>
      </c>
      <c r="M168" s="5">
        <v>957.25607170782541</v>
      </c>
      <c r="N168" s="5">
        <v>27.94179487779941</v>
      </c>
      <c r="O168" s="53">
        <f t="shared" si="30"/>
        <v>0</v>
      </c>
      <c r="P168" s="56">
        <f t="shared" si="31"/>
        <v>0</v>
      </c>
      <c r="Q168" s="13">
        <f t="shared" si="35"/>
        <v>0</v>
      </c>
      <c r="R168" s="13">
        <f t="shared" si="35"/>
        <v>0</v>
      </c>
      <c r="S168" s="13">
        <f t="shared" si="35"/>
        <v>7946220.8821780654</v>
      </c>
      <c r="T168" s="13">
        <f t="shared" si="36"/>
        <v>2.4699052799849417</v>
      </c>
      <c r="U168" s="13">
        <f t="shared" si="36"/>
        <v>356.81207626914232</v>
      </c>
      <c r="V168" s="13">
        <f t="shared" si="36"/>
        <v>1922133.1756711381</v>
      </c>
      <c r="W168" s="13">
        <f t="shared" si="34"/>
        <v>4.650235978480147</v>
      </c>
    </row>
    <row r="169" spans="2:23" ht="14.4">
      <c r="B169" s="27" t="s">
        <v>93</v>
      </c>
      <c r="F169" s="5">
        <v>158.61472564769051</v>
      </c>
      <c r="H169" s="5">
        <v>7.1991427821509832</v>
      </c>
      <c r="I169" s="5">
        <v>0.35494782568058691</v>
      </c>
      <c r="J169" s="5">
        <v>73.00832027360137</v>
      </c>
      <c r="K169" s="5">
        <v>7.8926179476584007E-3</v>
      </c>
      <c r="L169" s="5">
        <v>23.582090759755303</v>
      </c>
      <c r="M169" s="5">
        <v>58.202818908015104</v>
      </c>
      <c r="N169" s="5">
        <v>3.4586552626904887</v>
      </c>
      <c r="O169" s="53">
        <f t="shared" si="30"/>
        <v>0</v>
      </c>
      <c r="P169" s="56">
        <f t="shared" si="31"/>
        <v>0</v>
      </c>
      <c r="Q169" s="13">
        <f t="shared" si="35"/>
        <v>0</v>
      </c>
      <c r="R169" s="13">
        <f t="shared" si="35"/>
        <v>0</v>
      </c>
      <c r="S169" s="13">
        <f t="shared" si="35"/>
        <v>11580.194690196002</v>
      </c>
      <c r="T169" s="13">
        <f t="shared" si="36"/>
        <v>5.6820083530160284E-2</v>
      </c>
      <c r="U169" s="13">
        <f t="shared" si="36"/>
        <v>8.3704118401774039</v>
      </c>
      <c r="V169" s="13">
        <f t="shared" si="36"/>
        <v>4249.2900436627879</v>
      </c>
      <c r="W169" s="13">
        <f t="shared" si="34"/>
        <v>2.7297844601074133E-2</v>
      </c>
    </row>
    <row r="170" spans="2:23" ht="14.4">
      <c r="B170" s="26" t="s">
        <v>94</v>
      </c>
      <c r="F170" s="5">
        <v>100.88161884854229</v>
      </c>
      <c r="H170" s="5">
        <v>0.96311449997806797</v>
      </c>
      <c r="I170" s="5">
        <v>1.4424000666922374E-2</v>
      </c>
      <c r="J170" s="5">
        <v>45.017309186454426</v>
      </c>
      <c r="K170" s="5">
        <v>4.3740225272102798E-3</v>
      </c>
      <c r="L170" s="5">
        <v>19.554932104815965</v>
      </c>
      <c r="M170" s="5">
        <v>35.136580560071238</v>
      </c>
      <c r="N170" s="5">
        <v>0.19088447402846015</v>
      </c>
      <c r="O170" s="53">
        <f t="shared" si="30"/>
        <v>0</v>
      </c>
      <c r="P170" s="56">
        <f t="shared" si="31"/>
        <v>0</v>
      </c>
      <c r="Q170" s="13">
        <f t="shared" si="35"/>
        <v>0</v>
      </c>
      <c r="R170" s="13">
        <f t="shared" si="35"/>
        <v>0</v>
      </c>
      <c r="S170" s="13">
        <f t="shared" si="35"/>
        <v>4541.4190269348765</v>
      </c>
      <c r="T170" s="13">
        <f t="shared" si="36"/>
        <v>4.2126845191869334E-3</v>
      </c>
      <c r="U170" s="13">
        <f t="shared" si="36"/>
        <v>0.28206035372148724</v>
      </c>
      <c r="V170" s="13">
        <f t="shared" si="36"/>
        <v>1581.7543108274908</v>
      </c>
      <c r="W170" s="13">
        <f t="shared" si="34"/>
        <v>8.349329894951703E-4</v>
      </c>
    </row>
    <row r="171" spans="2:23" ht="14.4">
      <c r="B171" s="26" t="s">
        <v>95</v>
      </c>
      <c r="F171" s="5">
        <v>355.4599223862698</v>
      </c>
      <c r="H171" s="5">
        <v>1.4944114932635875</v>
      </c>
      <c r="I171" s="5">
        <v>3.6542661173145828E-2</v>
      </c>
      <c r="J171" s="5">
        <v>183.7124950524522</v>
      </c>
      <c r="K171" s="5">
        <v>9.7872583054040511E-3</v>
      </c>
      <c r="L171" s="5">
        <v>93.559991902329259</v>
      </c>
      <c r="M171" s="5">
        <v>73.841054582809704</v>
      </c>
      <c r="N171" s="5">
        <v>2.8056394359364893</v>
      </c>
      <c r="O171" s="53">
        <f t="shared" si="30"/>
        <v>0</v>
      </c>
      <c r="P171" s="56">
        <f t="shared" si="31"/>
        <v>0</v>
      </c>
      <c r="Q171" s="13">
        <f t="shared" si="35"/>
        <v>0</v>
      </c>
      <c r="R171" s="13">
        <f t="shared" si="35"/>
        <v>0</v>
      </c>
      <c r="S171" s="13">
        <f t="shared" si="35"/>
        <v>65302.429232732633</v>
      </c>
      <c r="T171" s="13">
        <f t="shared" si="36"/>
        <v>1.4626191299135317E-2</v>
      </c>
      <c r="U171" s="13">
        <f t="shared" si="36"/>
        <v>3.4189310834490856</v>
      </c>
      <c r="V171" s="13">
        <f t="shared" si="36"/>
        <v>13565.52437471228</v>
      </c>
      <c r="W171" s="13">
        <f t="shared" si="34"/>
        <v>2.7459517871338542E-2</v>
      </c>
    </row>
    <row r="172" spans="2:23" ht="14.4">
      <c r="B172" s="28" t="s">
        <v>96</v>
      </c>
      <c r="F172" s="5">
        <v>0.40424711812391029</v>
      </c>
      <c r="H172" s="5">
        <v>2.2904618943711801E-5</v>
      </c>
      <c r="I172" s="5">
        <v>4.6897587022382804E-6</v>
      </c>
      <c r="J172" s="5">
        <v>0.26406792934171669</v>
      </c>
      <c r="K172" s="5">
        <v>1.3224519036648187E-5</v>
      </c>
      <c r="L172" s="5">
        <v>2.8292241247674241E-2</v>
      </c>
      <c r="M172" s="5">
        <v>0.111774033346091</v>
      </c>
      <c r="N172" s="5">
        <v>7.2095291745804713E-5</v>
      </c>
      <c r="O172" s="53">
        <f t="shared" si="30"/>
        <v>0</v>
      </c>
      <c r="P172" s="56">
        <f t="shared" si="31"/>
        <v>0</v>
      </c>
      <c r="Q172" s="13">
        <f t="shared" si="35"/>
        <v>0</v>
      </c>
      <c r="R172" s="13">
        <f t="shared" si="35"/>
        <v>0</v>
      </c>
      <c r="S172" s="13">
        <f t="shared" si="35"/>
        <v>0.10674869942533734</v>
      </c>
      <c r="T172" s="13">
        <f t="shared" si="36"/>
        <v>3.0290256924828941E-10</v>
      </c>
      <c r="U172" s="13">
        <f t="shared" si="36"/>
        <v>1.3268378459710509E-7</v>
      </c>
      <c r="V172" s="13">
        <f t="shared" si="36"/>
        <v>2.9515937539874242E-2</v>
      </c>
      <c r="W172" s="13">
        <f t="shared" si="34"/>
        <v>9.5342555814509934E-10</v>
      </c>
    </row>
    <row r="173" spans="2:23" ht="14.4">
      <c r="B173" s="28" t="s">
        <v>97</v>
      </c>
      <c r="F173" s="5">
        <v>0.44434635527389754</v>
      </c>
      <c r="H173" s="5">
        <v>7.2029645103562105E-3</v>
      </c>
      <c r="I173" s="5">
        <v>2.1906073867765808E-4</v>
      </c>
      <c r="J173" s="5">
        <v>0.25100847957902406</v>
      </c>
      <c r="K173" s="5">
        <v>1.4533524687849698E-5</v>
      </c>
      <c r="L173" s="5">
        <v>5.0242233422147911E-2</v>
      </c>
      <c r="M173" s="5">
        <v>0.12695416684393074</v>
      </c>
      <c r="N173" s="5">
        <v>8.7049166550731659E-3</v>
      </c>
      <c r="O173" s="53">
        <f t="shared" si="30"/>
        <v>0</v>
      </c>
      <c r="P173" s="56">
        <f t="shared" si="31"/>
        <v>0</v>
      </c>
      <c r="Q173" s="13">
        <f t="shared" si="35"/>
        <v>0</v>
      </c>
      <c r="R173" s="13">
        <f t="shared" si="35"/>
        <v>0</v>
      </c>
      <c r="S173" s="13">
        <f t="shared" si="35"/>
        <v>0.11153470304378188</v>
      </c>
      <c r="T173" s="13">
        <f t="shared" si="36"/>
        <v>1.046844625369672E-7</v>
      </c>
      <c r="U173" s="13">
        <f t="shared" si="36"/>
        <v>1.1006100766271042E-5</v>
      </c>
      <c r="V173" s="13">
        <f t="shared" si="36"/>
        <v>3.1866572395716802E-2</v>
      </c>
      <c r="W173" s="13">
        <f t="shared" si="34"/>
        <v>1.2651312111217986E-7</v>
      </c>
    </row>
    <row r="174" spans="2:23" ht="14.4">
      <c r="B174" s="26" t="s">
        <v>98</v>
      </c>
      <c r="F174" s="5">
        <v>494.34123948100569</v>
      </c>
      <c r="H174" s="5">
        <v>8.2431561472278396</v>
      </c>
      <c r="I174" s="5">
        <v>1.4612913316145773E-2</v>
      </c>
      <c r="J174" s="5">
        <v>205.51108906792308</v>
      </c>
      <c r="K174" s="5">
        <v>1.6013393779125099E-2</v>
      </c>
      <c r="L174" s="5">
        <v>128.24968906683631</v>
      </c>
      <c r="M174" s="5">
        <v>140.86916221129471</v>
      </c>
      <c r="N174" s="5">
        <v>11.4375166806285</v>
      </c>
      <c r="O174" s="53">
        <f t="shared" si="30"/>
        <v>0</v>
      </c>
      <c r="P174" s="56">
        <f t="shared" si="31"/>
        <v>0</v>
      </c>
      <c r="Q174" s="13">
        <f t="shared" si="35"/>
        <v>0</v>
      </c>
      <c r="R174" s="13">
        <f t="shared" si="35"/>
        <v>0</v>
      </c>
      <c r="S174" s="13">
        <f t="shared" si="35"/>
        <v>101592.60649692845</v>
      </c>
      <c r="T174" s="13">
        <f t="shared" si="36"/>
        <v>0.13200090536837511</v>
      </c>
      <c r="U174" s="13">
        <f t="shared" si="36"/>
        <v>1.8741015891563273</v>
      </c>
      <c r="V174" s="13">
        <f t="shared" si="36"/>
        <v>28950.174942129092</v>
      </c>
      <c r="W174" s="13">
        <f t="shared" si="34"/>
        <v>0.18315345846221598</v>
      </c>
    </row>
    <row r="175" spans="2:23" ht="14.4">
      <c r="B175" s="26" t="s">
        <v>99</v>
      </c>
      <c r="F175" s="5">
        <v>250.4595653722026</v>
      </c>
      <c r="H175" s="5">
        <v>17.833003556294269</v>
      </c>
      <c r="I175" s="5">
        <v>0.12753904400201038</v>
      </c>
      <c r="J175" s="5">
        <v>130.13776125164637</v>
      </c>
      <c r="K175" s="5">
        <v>1.1274391056109829E-2</v>
      </c>
      <c r="L175" s="5">
        <v>56.27800074032919</v>
      </c>
      <c r="M175" s="5">
        <v>43.682119066642251</v>
      </c>
      <c r="N175" s="5">
        <v>2.3898673222323903</v>
      </c>
      <c r="O175" s="53">
        <f t="shared" si="30"/>
        <v>0</v>
      </c>
      <c r="P175" s="56">
        <f t="shared" si="31"/>
        <v>0</v>
      </c>
      <c r="Q175" s="13">
        <f t="shared" si="35"/>
        <v>0</v>
      </c>
      <c r="R175" s="13">
        <f t="shared" si="35"/>
        <v>0</v>
      </c>
      <c r="S175" s="13">
        <f t="shared" si="35"/>
        <v>32594.247121598819</v>
      </c>
      <c r="T175" s="13">
        <f t="shared" si="36"/>
        <v>0.20105625579865888</v>
      </c>
      <c r="U175" s="13">
        <f t="shared" si="36"/>
        <v>7.1776424127660174</v>
      </c>
      <c r="V175" s="13">
        <f t="shared" si="36"/>
        <v>5684.6931820606787</v>
      </c>
      <c r="W175" s="13">
        <f t="shared" si="34"/>
        <v>2.6944298763066008E-2</v>
      </c>
    </row>
    <row r="176" spans="2:23" ht="14.4">
      <c r="B176" s="26" t="s">
        <v>100</v>
      </c>
      <c r="F176" s="5">
        <v>4067.1305999128804</v>
      </c>
      <c r="H176" s="5">
        <v>64.600034077946262</v>
      </c>
      <c r="I176" s="5">
        <v>0.23488794546593811</v>
      </c>
      <c r="J176" s="5">
        <v>1755.0315898070139</v>
      </c>
      <c r="K176" s="5">
        <v>9.9205520356021357E-2</v>
      </c>
      <c r="L176" s="5">
        <v>1328.7460540510494</v>
      </c>
      <c r="M176" s="5">
        <v>857.12549866698635</v>
      </c>
      <c r="N176" s="5">
        <v>61.293329844062484</v>
      </c>
      <c r="O176" s="53">
        <f t="shared" si="30"/>
        <v>0</v>
      </c>
      <c r="P176" s="56">
        <f t="shared" si="31"/>
        <v>0</v>
      </c>
      <c r="Q176" s="13">
        <f t="shared" si="35"/>
        <v>0</v>
      </c>
      <c r="R176" s="13">
        <f t="shared" si="35"/>
        <v>0</v>
      </c>
      <c r="S176" s="13">
        <f>J176*F176</f>
        <v>7137942.682717857</v>
      </c>
      <c r="T176" s="13">
        <f t="shared" si="36"/>
        <v>6.4086799957193712</v>
      </c>
      <c r="U176" s="13">
        <f t="shared" si="36"/>
        <v>312.10643068202336</v>
      </c>
      <c r="V176" s="13">
        <f t="shared" si="36"/>
        <v>1504282.3265896507</v>
      </c>
      <c r="W176" s="13">
        <f t="shared" si="34"/>
        <v>6.0806366815334725</v>
      </c>
    </row>
    <row r="177" spans="2:23" ht="14.4">
      <c r="B177" s="27" t="s">
        <v>101</v>
      </c>
      <c r="F177" s="5">
        <v>12.022131532529952</v>
      </c>
      <c r="H177" s="5">
        <v>9.8577624132325506E-4</v>
      </c>
      <c r="I177" s="5">
        <v>3.6821670413450319E-4</v>
      </c>
      <c r="J177" s="5">
        <v>5.6130486318638315</v>
      </c>
      <c r="K177" s="5">
        <v>3.5288258651366901E-4</v>
      </c>
      <c r="L177" s="5">
        <v>2.0305521578135868</v>
      </c>
      <c r="M177" s="5">
        <v>4.079771781479347</v>
      </c>
      <c r="N177" s="5">
        <v>0.29705208584121773</v>
      </c>
      <c r="O177" s="53">
        <f t="shared" si="30"/>
        <v>0</v>
      </c>
      <c r="P177" s="56">
        <f t="shared" si="31"/>
        <v>0</v>
      </c>
      <c r="Q177" s="13">
        <f t="shared" si="35"/>
        <v>0</v>
      </c>
      <c r="R177" s="13">
        <f t="shared" si="35"/>
        <v>0</v>
      </c>
      <c r="S177" s="13">
        <f t="shared" si="35"/>
        <v>67.48080895075428</v>
      </c>
      <c r="T177" s="13">
        <f t="shared" si="36"/>
        <v>3.4786326976187299E-7</v>
      </c>
      <c r="U177" s="13">
        <f t="shared" si="36"/>
        <v>7.4768322312332252E-4</v>
      </c>
      <c r="V177" s="13">
        <f t="shared" si="36"/>
        <v>22.899957416349316</v>
      </c>
      <c r="W177" s="13">
        <f t="shared" si="34"/>
        <v>1.0482450838092935E-4</v>
      </c>
    </row>
    <row r="178" spans="2:23" ht="14.4">
      <c r="B178" s="26" t="s">
        <v>102</v>
      </c>
      <c r="F178" s="5">
        <v>10.976766472653068</v>
      </c>
      <c r="H178" s="5">
        <v>0.15460287061060146</v>
      </c>
      <c r="I178" s="5">
        <v>4.7274426299611554E-4</v>
      </c>
      <c r="J178" s="5">
        <v>5.1448967134703789</v>
      </c>
      <c r="K178" s="5">
        <v>2.4571335532107941E-4</v>
      </c>
      <c r="L178" s="5">
        <v>3.2590818936776018</v>
      </c>
      <c r="M178" s="5">
        <v>2.2788513443667737</v>
      </c>
      <c r="N178" s="5">
        <v>0.13861519290939486</v>
      </c>
      <c r="O178" s="53">
        <f t="shared" si="30"/>
        <v>0</v>
      </c>
      <c r="P178" s="56">
        <f t="shared" si="31"/>
        <v>0</v>
      </c>
      <c r="Q178" s="13">
        <f t="shared" si="35"/>
        <v>0</v>
      </c>
      <c r="R178" s="13">
        <f t="shared" si="35"/>
        <v>0</v>
      </c>
      <c r="S178" s="13">
        <f t="shared" si="35"/>
        <v>56.474329749684614</v>
      </c>
      <c r="T178" s="13">
        <f t="shared" si="36"/>
        <v>3.798799008000158E-5</v>
      </c>
      <c r="U178" s="13">
        <f t="shared" si="36"/>
        <v>1.5407122678706025E-3</v>
      </c>
      <c r="V178" s="13">
        <f t="shared" si="36"/>
        <v>11.724454792120168</v>
      </c>
      <c r="W178" s="13">
        <f t="shared" si="34"/>
        <v>3.4059604148246106E-5</v>
      </c>
    </row>
    <row r="179" spans="2:23" ht="14.4">
      <c r="B179" s="26" t="s">
        <v>103</v>
      </c>
      <c r="F179" s="5">
        <v>471.96642316300728</v>
      </c>
      <c r="H179" s="5">
        <v>4.4292424994212078</v>
      </c>
      <c r="I179" s="5">
        <v>3.9559033895310264E-2</v>
      </c>
      <c r="J179" s="5">
        <v>215.59498708922527</v>
      </c>
      <c r="K179" s="5">
        <v>3.1019421805433847E-2</v>
      </c>
      <c r="L179" s="5">
        <v>87.092759792266449</v>
      </c>
      <c r="M179" s="5">
        <v>158.10580063611403</v>
      </c>
      <c r="N179" s="5">
        <v>6.6730546902795931</v>
      </c>
      <c r="O179" s="53">
        <f t="shared" si="30"/>
        <v>0</v>
      </c>
      <c r="P179" s="56">
        <f t="shared" si="31"/>
        <v>0</v>
      </c>
      <c r="Q179" s="13">
        <f t="shared" si="35"/>
        <v>0</v>
      </c>
      <c r="R179" s="13">
        <f t="shared" si="35"/>
        <v>0</v>
      </c>
      <c r="S179" s="13">
        <f t="shared" si="35"/>
        <v>101753.59490837638</v>
      </c>
      <c r="T179" s="13">
        <f t="shared" si="36"/>
        <v>0.13739254136810053</v>
      </c>
      <c r="U179" s="13">
        <f t="shared" si="36"/>
        <v>3.4453054366583835</v>
      </c>
      <c r="V179" s="13">
        <f t="shared" si="36"/>
        <v>34086.818046874629</v>
      </c>
      <c r="W179" s="13">
        <f t="shared" si="34"/>
        <v>0.20699429816851142</v>
      </c>
    </row>
    <row r="180" spans="2:23" ht="14.4">
      <c r="B180" s="26" t="s">
        <v>104</v>
      </c>
      <c r="F180" s="5">
        <v>166.25884550109009</v>
      </c>
      <c r="H180" s="5">
        <v>7.84691980484111</v>
      </c>
      <c r="I180" s="5">
        <v>0.190175604651869</v>
      </c>
      <c r="J180" s="5">
        <v>89.447604850292066</v>
      </c>
      <c r="K180" s="5">
        <v>1.9967548067979715</v>
      </c>
      <c r="L180" s="5">
        <v>26.413872126399902</v>
      </c>
      <c r="M180" s="5">
        <v>38.136646415212802</v>
      </c>
      <c r="N180" s="5">
        <v>2.2268718928944002</v>
      </c>
      <c r="O180" s="53">
        <f t="shared" si="30"/>
        <v>0</v>
      </c>
      <c r="P180" s="56">
        <f t="shared" si="31"/>
        <v>0</v>
      </c>
      <c r="Q180" s="13">
        <f t="shared" si="35"/>
        <v>0</v>
      </c>
      <c r="R180" s="13">
        <f t="shared" si="35"/>
        <v>0</v>
      </c>
      <c r="S180" s="13">
        <f t="shared" si="35"/>
        <v>14871.455515247266</v>
      </c>
      <c r="T180" s="13">
        <f t="shared" si="36"/>
        <v>15.668374838874687</v>
      </c>
      <c r="U180" s="13">
        <f t="shared" si="36"/>
        <v>5.0232741028352503</v>
      </c>
      <c r="V180" s="13">
        <f t="shared" si="36"/>
        <v>3411.231678863262</v>
      </c>
      <c r="W180" s="13">
        <f t="shared" si="34"/>
        <v>4.4465171562601915</v>
      </c>
    </row>
    <row r="181" spans="2:23" ht="14.4">
      <c r="B181" s="26" t="s">
        <v>105</v>
      </c>
      <c r="F181" s="5">
        <v>299.96424720075078</v>
      </c>
      <c r="H181" s="5">
        <v>3.3254364588803753</v>
      </c>
      <c r="I181" s="5">
        <v>2.6893593261168799E-2</v>
      </c>
      <c r="J181" s="5">
        <v>129.43647995000879</v>
      </c>
      <c r="K181" s="5">
        <v>2.052167204680121E-2</v>
      </c>
      <c r="L181" s="5">
        <v>58.229671078574768</v>
      </c>
      <c r="M181" s="5">
        <v>103.93586470622</v>
      </c>
      <c r="N181" s="5">
        <v>4.9893797417588734</v>
      </c>
      <c r="O181" s="53">
        <f t="shared" si="30"/>
        <v>0</v>
      </c>
      <c r="P181" s="56">
        <f t="shared" si="31"/>
        <v>0</v>
      </c>
      <c r="Q181" s="13">
        <f t="shared" si="35"/>
        <v>0</v>
      </c>
      <c r="R181" s="13">
        <f t="shared" si="35"/>
        <v>0</v>
      </c>
      <c r="S181" s="13">
        <f t="shared" si="35"/>
        <v>38826.316268519455</v>
      </c>
      <c r="T181" s="13">
        <f t="shared" si="36"/>
        <v>6.8243516421618994E-2</v>
      </c>
      <c r="U181" s="13">
        <f t="shared" si="36"/>
        <v>1.566005089718834</v>
      </c>
      <c r="V181" s="13">
        <f t="shared" si="36"/>
        <v>13453.092468133471</v>
      </c>
      <c r="W181" s="13">
        <f t="shared" si="34"/>
        <v>0.10239041477732931</v>
      </c>
    </row>
    <row r="182" spans="2:23" ht="14.4">
      <c r="B182" s="26" t="s">
        <v>106</v>
      </c>
      <c r="F182" s="5">
        <v>8.6904591528895789</v>
      </c>
      <c r="H182" s="5">
        <v>0.11255190145360656</v>
      </c>
      <c r="I182" s="5">
        <v>1.1236050152655426E-4</v>
      </c>
      <c r="J182" s="5">
        <v>4.8697598124625925</v>
      </c>
      <c r="K182" s="5">
        <v>5.7291147164000586E-4</v>
      </c>
      <c r="L182" s="5">
        <v>0.60786813647249527</v>
      </c>
      <c r="M182" s="5">
        <v>3.0752362513839002</v>
      </c>
      <c r="N182" s="5">
        <v>2.4357779143818301E-2</v>
      </c>
      <c r="O182" s="53">
        <f t="shared" si="30"/>
        <v>0</v>
      </c>
      <c r="P182" s="56">
        <f t="shared" si="31"/>
        <v>0</v>
      </c>
      <c r="Q182" s="13">
        <f t="shared" si="35"/>
        <v>0</v>
      </c>
      <c r="R182" s="13">
        <f t="shared" si="35"/>
        <v>0</v>
      </c>
      <c r="S182" s="13">
        <f t="shared" si="35"/>
        <v>42.320448734589377</v>
      </c>
      <c r="T182" s="13">
        <f t="shared" si="36"/>
        <v>6.4482275497666655E-5</v>
      </c>
      <c r="U182" s="13">
        <f t="shared" si="36"/>
        <v>6.8300368676061502E-5</v>
      </c>
      <c r="V182" s="13">
        <f t="shared" si="36"/>
        <v>14.975661910817427</v>
      </c>
      <c r="W182" s="13">
        <f t="shared" si="34"/>
        <v>1.3954851095167184E-5</v>
      </c>
    </row>
    <row r="183" spans="2:23" ht="14.4">
      <c r="B183" s="26" t="s">
        <v>107</v>
      </c>
      <c r="F183" s="5">
        <v>10.364819947441031</v>
      </c>
      <c r="H183" s="5">
        <v>8.2096749355102486E-2</v>
      </c>
      <c r="I183" s="5">
        <v>1.4881108740856327E-4</v>
      </c>
      <c r="J183" s="5">
        <v>5.3747274663833222</v>
      </c>
      <c r="K183" s="5">
        <v>6.270143821524945E-4</v>
      </c>
      <c r="L183" s="5">
        <v>1.3342421878095214</v>
      </c>
      <c r="M183" s="5">
        <v>3.4759475882264503</v>
      </c>
      <c r="N183" s="5">
        <v>9.7030130197072698E-2</v>
      </c>
      <c r="O183" s="53">
        <f t="shared" si="30"/>
        <v>0</v>
      </c>
      <c r="P183" s="56">
        <f t="shared" si="31"/>
        <v>0</v>
      </c>
      <c r="Q183" s="13">
        <f t="shared" si="35"/>
        <v>0</v>
      </c>
      <c r="R183" s="13">
        <f t="shared" si="35"/>
        <v>0</v>
      </c>
      <c r="S183" s="13">
        <f t="shared" si="35"/>
        <v>55.708082455629054</v>
      </c>
      <c r="T183" s="13">
        <f t="shared" si="36"/>
        <v>5.1475842573617787E-5</v>
      </c>
      <c r="U183" s="13">
        <f t="shared" si="36"/>
        <v>1.9855003083431538E-4</v>
      </c>
      <c r="V183" s="13">
        <f t="shared" si="36"/>
        <v>18.682270974149567</v>
      </c>
      <c r="W183" s="13">
        <f t="shared" ref="W183:W204" si="37">N183*K183</f>
        <v>6.0839287135693638E-5</v>
      </c>
    </row>
    <row r="184" spans="2:23" ht="14.4">
      <c r="B184" s="26" t="s">
        <v>108</v>
      </c>
      <c r="F184" s="5">
        <v>207.29639894882058</v>
      </c>
      <c r="H184" s="5">
        <v>1.6419349871020497</v>
      </c>
      <c r="I184" s="5">
        <v>2.9762217481712652E-3</v>
      </c>
      <c r="J184" s="5">
        <v>107.49454932766643</v>
      </c>
      <c r="K184" s="5">
        <v>1.254028764304989E-2</v>
      </c>
      <c r="L184" s="5">
        <v>26.684843756190428</v>
      </c>
      <c r="M184" s="5">
        <v>69.518951764529007</v>
      </c>
      <c r="N184" s="5">
        <v>1.9406026039414539</v>
      </c>
      <c r="O184" s="53">
        <f t="shared" si="30"/>
        <v>0</v>
      </c>
      <c r="P184" s="56">
        <f t="shared" si="31"/>
        <v>0</v>
      </c>
      <c r="Q184" s="13">
        <f t="shared" si="35"/>
        <v>0</v>
      </c>
      <c r="R184" s="13">
        <f t="shared" si="35"/>
        <v>0</v>
      </c>
      <c r="S184" s="13">
        <f t="shared" si="35"/>
        <v>22283.232982251615</v>
      </c>
      <c r="T184" s="13">
        <f t="shared" si="36"/>
        <v>2.0590337029447115E-2</v>
      </c>
      <c r="U184" s="13">
        <f t="shared" si="36"/>
        <v>7.9420012333726142E-2</v>
      </c>
      <c r="V184" s="13">
        <f t="shared" si="36"/>
        <v>7472.9083896598268</v>
      </c>
      <c r="W184" s="13">
        <f t="shared" si="37"/>
        <v>2.4335714854277456E-2</v>
      </c>
    </row>
    <row r="185" spans="2:23" ht="14.4">
      <c r="B185" s="27" t="s">
        <v>109</v>
      </c>
      <c r="F185" s="5">
        <v>20.12611305690298</v>
      </c>
      <c r="H185" s="5">
        <v>0.51230928268109777</v>
      </c>
      <c r="I185" s="5">
        <v>1.5485458107267537E-2</v>
      </c>
      <c r="J185" s="5">
        <v>10.151580241308183</v>
      </c>
      <c r="K185" s="5">
        <v>6.8262378485970841E-4</v>
      </c>
      <c r="L185" s="5">
        <v>2.8192548562961037</v>
      </c>
      <c r="M185" s="5">
        <v>6.0088494535825694</v>
      </c>
      <c r="N185" s="5">
        <v>0.61795114114289995</v>
      </c>
      <c r="O185" s="53">
        <f t="shared" si="30"/>
        <v>0</v>
      </c>
      <c r="P185" s="56">
        <f t="shared" si="31"/>
        <v>0</v>
      </c>
      <c r="Q185" s="13">
        <f t="shared" si="35"/>
        <v>0</v>
      </c>
      <c r="R185" s="13">
        <f t="shared" si="35"/>
        <v>0</v>
      </c>
      <c r="S185" s="13">
        <f t="shared" si="35"/>
        <v>204.31185164279094</v>
      </c>
      <c r="T185" s="13">
        <f t="shared" si="36"/>
        <v>3.497145015625332E-4</v>
      </c>
      <c r="U185" s="13">
        <f t="shared" si="36"/>
        <v>4.3657452970883873E-2</v>
      </c>
      <c r="V185" s="13">
        <f t="shared" si="36"/>
        <v>60.999317385984284</v>
      </c>
      <c r="W185" s="13">
        <f t="shared" si="37"/>
        <v>4.2182814682534226E-4</v>
      </c>
    </row>
    <row r="186" spans="2:23" ht="14.4">
      <c r="B186" s="26" t="s">
        <v>110</v>
      </c>
      <c r="F186" s="5">
        <v>288.77544105928575</v>
      </c>
      <c r="H186" s="5">
        <v>1.4477246148889042</v>
      </c>
      <c r="I186" s="5">
        <v>0.37699457497599032</v>
      </c>
      <c r="J186" s="5">
        <v>150.19239324467014</v>
      </c>
      <c r="K186" s="5">
        <v>9.6143932387364999E-3</v>
      </c>
      <c r="L186" s="5">
        <v>45.179789181660304</v>
      </c>
      <c r="M186" s="5">
        <v>87.917896491035407</v>
      </c>
      <c r="N186" s="5">
        <v>3.6510285588162819</v>
      </c>
      <c r="O186" s="53">
        <f t="shared" si="30"/>
        <v>0</v>
      </c>
      <c r="P186" s="56">
        <f t="shared" si="31"/>
        <v>0</v>
      </c>
      <c r="Q186" s="13">
        <f t="shared" si="35"/>
        <v>0</v>
      </c>
      <c r="R186" s="13">
        <f t="shared" si="35"/>
        <v>0</v>
      </c>
      <c r="S186" s="13">
        <f t="shared" si="35"/>
        <v>43371.874602979311</v>
      </c>
      <c r="T186" s="13">
        <f t="shared" si="36"/>
        <v>1.3918993748940284E-2</v>
      </c>
      <c r="U186" s="13">
        <f t="shared" si="36"/>
        <v>17.032535420044873</v>
      </c>
      <c r="V186" s="13">
        <f t="shared" si="36"/>
        <v>13204.599283025795</v>
      </c>
      <c r="W186" s="13">
        <f t="shared" si="37"/>
        <v>3.5102424290317125E-2</v>
      </c>
    </row>
    <row r="187" spans="2:23" ht="14.4">
      <c r="B187" s="26" t="s">
        <v>111</v>
      </c>
      <c r="F187" s="5">
        <v>358.2315439189635</v>
      </c>
      <c r="H187" s="5">
        <v>8.8070313478323694</v>
      </c>
      <c r="I187" s="5">
        <v>0.26633411372874161</v>
      </c>
      <c r="J187" s="5">
        <v>182.54710433006892</v>
      </c>
      <c r="K187" s="5">
        <v>1.2159072701922251E-2</v>
      </c>
      <c r="L187" s="5">
        <v>49.184240731522884</v>
      </c>
      <c r="M187" s="5">
        <v>106.789768339334</v>
      </c>
      <c r="N187" s="5">
        <v>10.624905983774603</v>
      </c>
      <c r="O187" s="53">
        <f t="shared" si="30"/>
        <v>0</v>
      </c>
      <c r="P187" s="56">
        <f t="shared" si="31"/>
        <v>0</v>
      </c>
      <c r="Q187" s="13">
        <f t="shared" si="35"/>
        <v>0</v>
      </c>
      <c r="R187" s="13">
        <f t="shared" si="35"/>
        <v>0</v>
      </c>
      <c r="S187" s="13">
        <f t="shared" si="35"/>
        <v>65394.131022096699</v>
      </c>
      <c r="T187" s="13">
        <f t="shared" si="36"/>
        <v>0.1070853344464021</v>
      </c>
      <c r="U187" s="13">
        <f t="shared" si="36"/>
        <v>13.099441164651221</v>
      </c>
      <c r="V187" s="13">
        <f t="shared" si="36"/>
        <v>19494.162982424295</v>
      </c>
      <c r="W187" s="13">
        <f t="shared" si="37"/>
        <v>0.12918900430780417</v>
      </c>
    </row>
    <row r="188" spans="2:23" ht="14.4">
      <c r="B188" s="26" t="s">
        <v>112</v>
      </c>
      <c r="F188" s="5">
        <v>463.31174439036408</v>
      </c>
      <c r="H188" s="5">
        <v>12.902837703813056</v>
      </c>
      <c r="I188" s="5">
        <v>5.7210997378770043E-2</v>
      </c>
      <c r="J188" s="5">
        <v>222.62351052871418</v>
      </c>
      <c r="K188" s="5">
        <v>1.4431198817487717E-2</v>
      </c>
      <c r="L188" s="5">
        <v>86.711226010487565</v>
      </c>
      <c r="M188" s="5">
        <v>128.62975021277401</v>
      </c>
      <c r="N188" s="5">
        <v>12.372777738379048</v>
      </c>
      <c r="O188" s="53">
        <f t="shared" si="30"/>
        <v>0</v>
      </c>
      <c r="P188" s="56">
        <f t="shared" si="31"/>
        <v>0</v>
      </c>
      <c r="Q188" s="13">
        <f t="shared" si="35"/>
        <v>0</v>
      </c>
      <c r="R188" s="13">
        <f t="shared" si="35"/>
        <v>0</v>
      </c>
      <c r="S188" s="13">
        <f t="shared" si="35"/>
        <v>103144.08700536515</v>
      </c>
      <c r="T188" s="13">
        <f t="shared" si="36"/>
        <v>0.18620341621350289</v>
      </c>
      <c r="U188" s="13">
        <f t="shared" si="36"/>
        <v>4.9608357239959409</v>
      </c>
      <c r="V188" s="13">
        <f t="shared" si="36"/>
        <v>28636.006550799371</v>
      </c>
      <c r="W188" s="13">
        <f t="shared" si="37"/>
        <v>0.17855401546713406</v>
      </c>
    </row>
    <row r="189" spans="2:23" ht="14.4">
      <c r="B189" s="26" t="s">
        <v>113</v>
      </c>
      <c r="F189" s="5">
        <v>172.72359638908799</v>
      </c>
      <c r="H189" s="5">
        <v>2.6542530005762841</v>
      </c>
      <c r="I189" s="5">
        <v>2.5342358767839837E-3</v>
      </c>
      <c r="J189" s="5">
        <v>96.369077166212463</v>
      </c>
      <c r="K189" s="5">
        <v>1.10097379618515E-2</v>
      </c>
      <c r="L189" s="5">
        <v>13.085735736863755</v>
      </c>
      <c r="M189" s="5">
        <v>60.04096128217104</v>
      </c>
      <c r="N189" s="5">
        <v>0.56002522942579247</v>
      </c>
      <c r="O189" s="53">
        <f t="shared" si="30"/>
        <v>0</v>
      </c>
      <c r="P189" s="56">
        <f t="shared" si="31"/>
        <v>0</v>
      </c>
      <c r="Q189" s="13">
        <f t="shared" si="35"/>
        <v>0</v>
      </c>
      <c r="R189" s="13">
        <f t="shared" si="35"/>
        <v>0</v>
      </c>
      <c r="S189" s="13">
        <f t="shared" si="35"/>
        <v>16645.213588845756</v>
      </c>
      <c r="T189" s="13">
        <f t="shared" si="36"/>
        <v>2.9222630020802966E-2</v>
      </c>
      <c r="U189" s="13">
        <f t="shared" si="36"/>
        <v>3.3162340978474425E-2</v>
      </c>
      <c r="V189" s="13">
        <f t="shared" si="36"/>
        <v>5786.0920309351159</v>
      </c>
      <c r="W189" s="13">
        <f t="shared" si="37"/>
        <v>6.1657310280037432E-3</v>
      </c>
    </row>
    <row r="190" spans="2:23" ht="14.4">
      <c r="B190" s="26" t="s">
        <v>114</v>
      </c>
      <c r="F190" s="5">
        <v>135.25233884484632</v>
      </c>
      <c r="H190" s="5">
        <v>8.2388112679393742E-3</v>
      </c>
      <c r="I190" s="5">
        <v>4.9081707785090698E-4</v>
      </c>
      <c r="J190" s="5">
        <v>77.535247050797196</v>
      </c>
      <c r="K190" s="5">
        <v>1.049125531672866E-2</v>
      </c>
      <c r="L190" s="5">
        <v>5.2642869174543456</v>
      </c>
      <c r="M190" s="5">
        <v>52.371670465655001</v>
      </c>
      <c r="N190" s="5">
        <v>6.1913527277259517E-2</v>
      </c>
      <c r="O190" s="53">
        <f t="shared" si="30"/>
        <v>0</v>
      </c>
      <c r="P190" s="56">
        <f t="shared" si="31"/>
        <v>0</v>
      </c>
      <c r="Q190" s="13">
        <f t="shared" si="35"/>
        <v>0</v>
      </c>
      <c r="R190" s="13">
        <f t="shared" si="35"/>
        <v>0</v>
      </c>
      <c r="S190" s="13">
        <f t="shared" si="35"/>
        <v>10486.823506533294</v>
      </c>
      <c r="T190" s="13">
        <f t="shared" si="36"/>
        <v>8.6435472518292961E-5</v>
      </c>
      <c r="U190" s="13">
        <f t="shared" si="36"/>
        <v>2.5838019217937006E-3</v>
      </c>
      <c r="V190" s="13">
        <f t="shared" si="36"/>
        <v>4060.6504080174996</v>
      </c>
      <c r="W190" s="13">
        <f t="shared" si="37"/>
        <v>6.4955062222497384E-4</v>
      </c>
    </row>
    <row r="191" spans="2:23" ht="14.4">
      <c r="B191" s="26" t="s">
        <v>115</v>
      </c>
      <c r="F191" s="5">
        <v>166.75304644812815</v>
      </c>
      <c r="H191" s="5">
        <v>1.4366177301648635</v>
      </c>
      <c r="I191" s="5">
        <v>2.24128345698065E-2</v>
      </c>
      <c r="J191" s="5">
        <v>77.816145469658096</v>
      </c>
      <c r="K191" s="5">
        <v>7.4457009319713087E-3</v>
      </c>
      <c r="L191" s="5">
        <v>29.954661142009499</v>
      </c>
      <c r="M191" s="5">
        <v>57.224916444778138</v>
      </c>
      <c r="N191" s="5">
        <v>0.29084712601575913</v>
      </c>
      <c r="O191" s="53">
        <f t="shared" si="30"/>
        <v>0</v>
      </c>
      <c r="P191" s="56">
        <f t="shared" si="31"/>
        <v>0</v>
      </c>
      <c r="Q191" s="13">
        <f t="shared" si="35"/>
        <v>0</v>
      </c>
      <c r="R191" s="13">
        <f t="shared" si="35"/>
        <v>0</v>
      </c>
      <c r="S191" s="13">
        <f t="shared" si="35"/>
        <v>12976.079319916193</v>
      </c>
      <c r="T191" s="13">
        <f t="shared" si="36"/>
        <v>1.0696625972375031E-2</v>
      </c>
      <c r="U191" s="13">
        <f t="shared" si="36"/>
        <v>0.67136886477046998</v>
      </c>
      <c r="V191" s="13">
        <f t="shared" si="36"/>
        <v>4453.022422555885</v>
      </c>
      <c r="W191" s="13">
        <f t="shared" si="37"/>
        <v>2.1655607172367144E-3</v>
      </c>
    </row>
    <row r="192" spans="2:23" ht="14.4">
      <c r="B192" s="26" t="s">
        <v>116</v>
      </c>
      <c r="F192" s="5">
        <v>546.07471871934206</v>
      </c>
      <c r="H192" s="5">
        <v>2.2282502501602899</v>
      </c>
      <c r="I192" s="5">
        <v>5.5369638724079448E-2</v>
      </c>
      <c r="J192" s="5">
        <v>284.47197240999475</v>
      </c>
      <c r="K192" s="5">
        <v>1.5511422241480024E-2</v>
      </c>
      <c r="L192" s="5">
        <v>140.22220024030429</v>
      </c>
      <c r="M192" s="5">
        <v>114.89458273865844</v>
      </c>
      <c r="N192" s="5">
        <v>4.1868320192587198</v>
      </c>
      <c r="O192" s="53">
        <f t="shared" si="30"/>
        <v>0</v>
      </c>
      <c r="P192" s="56">
        <f t="shared" si="31"/>
        <v>0</v>
      </c>
      <c r="Q192" s="13">
        <f t="shared" si="35"/>
        <v>0</v>
      </c>
      <c r="R192" s="13">
        <f t="shared" si="35"/>
        <v>0</v>
      </c>
      <c r="S192" s="13">
        <f t="shared" si="35"/>
        <v>155342.95231732432</v>
      </c>
      <c r="T192" s="13">
        <f t="shared" si="36"/>
        <v>3.4563330489919747E-2</v>
      </c>
      <c r="U192" s="13">
        <f t="shared" si="36"/>
        <v>7.7640525684011745</v>
      </c>
      <c r="V192" s="13">
        <f t="shared" si="36"/>
        <v>32684.288570889505</v>
      </c>
      <c r="W192" s="13">
        <f t="shared" si="37"/>
        <v>6.4943719304870431E-2</v>
      </c>
    </row>
    <row r="193" spans="2:23" ht="14.4">
      <c r="B193" s="26" t="s">
        <v>117</v>
      </c>
      <c r="F193" s="5">
        <v>25.329815820150252</v>
      </c>
      <c r="H193" s="5">
        <v>2.5919998862466266E-3</v>
      </c>
      <c r="I193" s="5">
        <v>2.3669646048889853E-3</v>
      </c>
      <c r="J193" s="5">
        <v>14.842884400236331</v>
      </c>
      <c r="K193" s="5">
        <v>5.3271102271803942E-4</v>
      </c>
      <c r="L193" s="5">
        <v>7.2595400689438883</v>
      </c>
      <c r="M193" s="5">
        <v>3.2147342524501341</v>
      </c>
      <c r="N193" s="5">
        <v>7.1654230060435847E-3</v>
      </c>
      <c r="O193" s="53">
        <f t="shared" si="30"/>
        <v>0</v>
      </c>
      <c r="P193" s="56">
        <f t="shared" si="31"/>
        <v>0</v>
      </c>
      <c r="Q193" s="13">
        <f t="shared" si="35"/>
        <v>0</v>
      </c>
      <c r="R193" s="13">
        <f t="shared" si="35"/>
        <v>0</v>
      </c>
      <c r="S193" s="13">
        <f t="shared" si="35"/>
        <v>375.96752809776757</v>
      </c>
      <c r="T193" s="13">
        <f t="shared" si="36"/>
        <v>1.3807869102874823E-6</v>
      </c>
      <c r="U193" s="13">
        <f t="shared" si="36"/>
        <v>1.7183074390963528E-2</v>
      </c>
      <c r="V193" s="13">
        <f t="shared" si="36"/>
        <v>47.715928886597496</v>
      </c>
      <c r="W193" s="13">
        <f t="shared" si="37"/>
        <v>3.8170998177568467E-6</v>
      </c>
    </row>
    <row r="194" spans="2:23" ht="14.4">
      <c r="B194" s="26" t="s">
        <v>118</v>
      </c>
      <c r="F194" s="5">
        <v>31.978780614628839</v>
      </c>
      <c r="H194" s="5">
        <v>2.887148393471622E-3</v>
      </c>
      <c r="I194" s="5">
        <v>2.4440422070425125E-3</v>
      </c>
      <c r="J194" s="5">
        <v>17.394073885077798</v>
      </c>
      <c r="K194" s="5">
        <v>6.5789821609525917E-4</v>
      </c>
      <c r="L194" s="5">
        <v>9.6969185181547335</v>
      </c>
      <c r="M194" s="5">
        <v>4.7612169834237603</v>
      </c>
      <c r="N194" s="5">
        <v>0.12058213915593788</v>
      </c>
      <c r="O194" s="53">
        <f t="shared" si="30"/>
        <v>0</v>
      </c>
      <c r="P194" s="56">
        <f t="shared" si="31"/>
        <v>0</v>
      </c>
      <c r="Q194" s="13">
        <f t="shared" si="35"/>
        <v>0</v>
      </c>
      <c r="R194" s="13">
        <f t="shared" si="35"/>
        <v>0</v>
      </c>
      <c r="S194" s="13">
        <f t="shared" si="35"/>
        <v>556.24127276554759</v>
      </c>
      <c r="T194" s="13">
        <f t="shared" si="36"/>
        <v>1.8994497776672735E-6</v>
      </c>
      <c r="U194" s="13">
        <f t="shared" si="36"/>
        <v>2.3699678136622306E-2</v>
      </c>
      <c r="V194" s="13">
        <f t="shared" si="36"/>
        <v>82.816959992560115</v>
      </c>
      <c r="W194" s="13">
        <f t="shared" si="37"/>
        <v>7.9330774243641829E-5</v>
      </c>
    </row>
    <row r="195" spans="2:23" ht="14.4">
      <c r="B195" s="27" t="s">
        <v>119</v>
      </c>
      <c r="F195" s="5">
        <v>56.571506580661932</v>
      </c>
      <c r="H195" s="5">
        <v>0.39149164033945599</v>
      </c>
      <c r="I195" s="5">
        <v>5.7401737955531098E-3</v>
      </c>
      <c r="J195" s="5">
        <v>31.914244578788217</v>
      </c>
      <c r="K195" s="5">
        <v>1.3386254857283169E-3</v>
      </c>
      <c r="L195" s="5">
        <v>14.942545608024121</v>
      </c>
      <c r="M195" s="5">
        <v>9.3242726139351291</v>
      </c>
      <c r="N195" s="5">
        <v>0.38336498063317931</v>
      </c>
      <c r="O195" s="53">
        <f t="shared" si="30"/>
        <v>0</v>
      </c>
      <c r="P195" s="56">
        <f t="shared" si="31"/>
        <v>0</v>
      </c>
      <c r="Q195" s="13">
        <f t="shared" si="35"/>
        <v>0</v>
      </c>
      <c r="R195" s="13">
        <f t="shared" si="35"/>
        <v>0</v>
      </c>
      <c r="S195" s="13">
        <f t="shared" si="35"/>
        <v>1805.4368972057721</v>
      </c>
      <c r="T195" s="13">
        <f t="shared" si="36"/>
        <v>5.2406068720797978E-4</v>
      </c>
      <c r="U195" s="13">
        <f t="shared" si="36"/>
        <v>8.5772808738037262E-2</v>
      </c>
      <c r="V195" s="13">
        <f t="shared" si="36"/>
        <v>297.57711672042262</v>
      </c>
      <c r="W195" s="13">
        <f t="shared" si="37"/>
        <v>5.1318213341131644E-4</v>
      </c>
    </row>
    <row r="196" spans="2:23" ht="14.4">
      <c r="B196" s="27" t="s">
        <v>120</v>
      </c>
      <c r="F196" s="5">
        <v>67.874244978813351</v>
      </c>
      <c r="H196" s="5">
        <v>0.39199339280173856</v>
      </c>
      <c r="I196" s="5">
        <v>5.8712057192141093E-3</v>
      </c>
      <c r="J196" s="5">
        <v>36.2512667030188</v>
      </c>
      <c r="K196" s="5">
        <v>1.5514437144695905E-3</v>
      </c>
      <c r="L196" s="5">
        <v>19.08608897168256</v>
      </c>
      <c r="M196" s="5">
        <v>11.9532932565903</v>
      </c>
      <c r="N196" s="5">
        <v>0.57617339808799961</v>
      </c>
      <c r="O196" s="53">
        <f t="shared" si="30"/>
        <v>0</v>
      </c>
      <c r="P196" s="56">
        <f t="shared" si="31"/>
        <v>0</v>
      </c>
      <c r="Q196" s="13">
        <f t="shared" si="35"/>
        <v>0</v>
      </c>
      <c r="R196" s="13">
        <f t="shared" si="35"/>
        <v>0</v>
      </c>
      <c r="S196" s="13">
        <f t="shared" si="35"/>
        <v>2460.5273569929973</v>
      </c>
      <c r="T196" s="13">
        <f t="shared" si="36"/>
        <v>6.081556853758665E-4</v>
      </c>
      <c r="U196" s="13">
        <f t="shared" si="36"/>
        <v>0.11205835472797199</v>
      </c>
      <c r="V196" s="13">
        <f t="shared" si="36"/>
        <v>433.32202182405109</v>
      </c>
      <c r="W196" s="13">
        <f t="shared" si="37"/>
        <v>8.9390059690821219E-4</v>
      </c>
    </row>
    <row r="197" spans="2:23" ht="14.4">
      <c r="B197" s="26" t="s">
        <v>121</v>
      </c>
      <c r="F197" s="5">
        <v>166.75304644812815</v>
      </c>
      <c r="H197" s="5">
        <v>1.4366177301648635</v>
      </c>
      <c r="I197" s="5">
        <v>2.24128345698065E-2</v>
      </c>
      <c r="J197" s="5">
        <v>77.816145469658096</v>
      </c>
      <c r="K197" s="5">
        <v>7.4457009319713087E-3</v>
      </c>
      <c r="L197" s="5">
        <v>29.954661142009499</v>
      </c>
      <c r="M197" s="5">
        <v>57.224916444778138</v>
      </c>
      <c r="N197" s="5">
        <v>0.29084712601575913</v>
      </c>
      <c r="O197" s="53">
        <f t="shared" si="30"/>
        <v>0</v>
      </c>
      <c r="P197" s="56">
        <f t="shared" si="31"/>
        <v>0</v>
      </c>
      <c r="Q197" s="13">
        <f t="shared" si="35"/>
        <v>0</v>
      </c>
      <c r="R197" s="13">
        <f t="shared" si="35"/>
        <v>0</v>
      </c>
      <c r="S197" s="13">
        <f t="shared" si="35"/>
        <v>12976.079319916193</v>
      </c>
      <c r="T197" s="13">
        <f t="shared" si="36"/>
        <v>1.0696625972375031E-2</v>
      </c>
      <c r="U197" s="13">
        <f t="shared" si="36"/>
        <v>0.67136886477046998</v>
      </c>
      <c r="V197" s="13">
        <f t="shared" si="36"/>
        <v>4453.022422555885</v>
      </c>
      <c r="W197" s="13">
        <f t="shared" si="37"/>
        <v>2.1655607172367144E-3</v>
      </c>
    </row>
    <row r="198" spans="2:23" ht="14.4">
      <c r="B198" s="26" t="s">
        <v>122</v>
      </c>
      <c r="F198" s="5">
        <v>546.07471871934206</v>
      </c>
      <c r="H198" s="5">
        <v>2.2282502501602877</v>
      </c>
      <c r="I198" s="5">
        <v>5.5369638724079448E-2</v>
      </c>
      <c r="J198" s="5">
        <v>284.47197240999475</v>
      </c>
      <c r="K198" s="5">
        <v>1.5511422241480024E-2</v>
      </c>
      <c r="L198" s="5">
        <v>140.22220024030429</v>
      </c>
      <c r="M198" s="5">
        <v>114.89458273865844</v>
      </c>
      <c r="N198" s="5">
        <v>4.1868320192587234</v>
      </c>
      <c r="O198" s="53">
        <f t="shared" si="30"/>
        <v>0</v>
      </c>
      <c r="P198" s="56">
        <f t="shared" si="31"/>
        <v>0</v>
      </c>
      <c r="Q198" s="13">
        <f t="shared" si="35"/>
        <v>0</v>
      </c>
      <c r="R198" s="13">
        <f t="shared" si="35"/>
        <v>0</v>
      </c>
      <c r="S198" s="13">
        <f t="shared" si="35"/>
        <v>155342.95231732432</v>
      </c>
      <c r="T198" s="13">
        <f t="shared" si="36"/>
        <v>3.4563330489919712E-2</v>
      </c>
      <c r="U198" s="13">
        <f t="shared" si="36"/>
        <v>7.7640525684011745</v>
      </c>
      <c r="V198" s="13">
        <f t="shared" si="36"/>
        <v>32684.288570889505</v>
      </c>
      <c r="W198" s="13">
        <f t="shared" si="37"/>
        <v>6.4943719304870487E-2</v>
      </c>
    </row>
    <row r="199" spans="2:23" ht="14.4">
      <c r="B199" s="27" t="s">
        <v>123</v>
      </c>
      <c r="F199" s="5">
        <v>69.299651054051779</v>
      </c>
      <c r="H199" s="5">
        <v>1.4352513419653086</v>
      </c>
      <c r="I199" s="5">
        <v>5.7765520459469684E-3</v>
      </c>
      <c r="J199" s="5">
        <v>38.909729917302577</v>
      </c>
      <c r="K199" s="5">
        <v>1.5806817144515043E-3</v>
      </c>
      <c r="L199" s="5">
        <v>19.049761249480099</v>
      </c>
      <c r="M199" s="5">
        <v>10.688873761714014</v>
      </c>
      <c r="N199" s="5">
        <v>0.64392889179468271</v>
      </c>
      <c r="O199" s="53">
        <f t="shared" si="30"/>
        <v>0</v>
      </c>
      <c r="P199" s="56">
        <f t="shared" si="31"/>
        <v>0</v>
      </c>
      <c r="Q199" s="13">
        <f t="shared" si="35"/>
        <v>0</v>
      </c>
      <c r="R199" s="13">
        <f t="shared" si="35"/>
        <v>0</v>
      </c>
      <c r="S199" s="13">
        <f t="shared" si="35"/>
        <v>2696.4307058764675</v>
      </c>
      <c r="T199" s="13">
        <f t="shared" si="36"/>
        <v>2.2686755518865464E-3</v>
      </c>
      <c r="U199" s="13">
        <f t="shared" si="36"/>
        <v>0.11004193732048555</v>
      </c>
      <c r="V199" s="13">
        <f t="shared" si="36"/>
        <v>415.90119118843432</v>
      </c>
      <c r="W199" s="13">
        <f t="shared" si="37"/>
        <v>1.0178466246668762E-3</v>
      </c>
    </row>
    <row r="200" spans="2:23" ht="14.4">
      <c r="B200" s="28" t="s">
        <v>124</v>
      </c>
      <c r="F200" s="5">
        <v>83.374421537508368</v>
      </c>
      <c r="H200" s="5">
        <v>1.7223146980158623</v>
      </c>
      <c r="I200" s="5">
        <v>6.9326421362817777E-3</v>
      </c>
      <c r="J200" s="5">
        <v>46.814843518514664</v>
      </c>
      <c r="K200" s="5">
        <v>1.9134838058076414E-3</v>
      </c>
      <c r="L200" s="5">
        <v>22.868076014534608</v>
      </c>
      <c r="M200" s="5">
        <v>12.90984285642732</v>
      </c>
      <c r="N200" s="5">
        <v>0.77281302208969227</v>
      </c>
      <c r="O200" s="53">
        <f t="shared" si="30"/>
        <v>0</v>
      </c>
      <c r="P200" s="56">
        <f t="shared" si="31"/>
        <v>0</v>
      </c>
      <c r="Q200" s="13">
        <f t="shared" si="35"/>
        <v>0</v>
      </c>
      <c r="R200" s="13">
        <f t="shared" si="35"/>
        <v>0</v>
      </c>
      <c r="S200" s="13">
        <f t="shared" si="35"/>
        <v>3903.1604977251332</v>
      </c>
      <c r="T200" s="13">
        <f t="shared" si="36"/>
        <v>3.2956212831578308E-3</v>
      </c>
      <c r="U200" s="13">
        <f t="shared" si="36"/>
        <v>0.15853618735405728</v>
      </c>
      <c r="V200" s="13">
        <f t="shared" si="36"/>
        <v>604.37227317225938</v>
      </c>
      <c r="W200" s="13">
        <f t="shared" si="37"/>
        <v>1.4787652026858893E-3</v>
      </c>
    </row>
    <row r="201" spans="2:23" ht="14.4">
      <c r="B201" s="26" t="s">
        <v>125</v>
      </c>
      <c r="F201" s="5">
        <v>62.433624422921341</v>
      </c>
      <c r="H201" s="5">
        <v>3.2044467505264254</v>
      </c>
      <c r="I201" s="5">
        <v>2.5358139733748994E-3</v>
      </c>
      <c r="J201" s="5">
        <v>32.586230078913502</v>
      </c>
      <c r="K201" s="5">
        <v>1.9517040883163168E-3</v>
      </c>
      <c r="L201" s="5">
        <v>10.133421738252427</v>
      </c>
      <c r="M201" s="5">
        <v>15.894184020613341</v>
      </c>
      <c r="N201" s="5">
        <v>0.61085431655395461</v>
      </c>
      <c r="O201" s="53">
        <f t="shared" si="30"/>
        <v>0</v>
      </c>
      <c r="P201" s="56">
        <f t="shared" si="31"/>
        <v>0</v>
      </c>
      <c r="Q201" s="13">
        <f t="shared" si="35"/>
        <v>0</v>
      </c>
      <c r="R201" s="13">
        <f t="shared" si="35"/>
        <v>0</v>
      </c>
      <c r="S201" s="13">
        <f t="shared" si="35"/>
        <v>2034.476450105788</v>
      </c>
      <c r="T201" s="13">
        <f t="shared" si="36"/>
        <v>6.2541318237943604E-3</v>
      </c>
      <c r="U201" s="13">
        <f t="shared" si="36"/>
        <v>2.5696472441961465E-2</v>
      </c>
      <c r="V201" s="13">
        <f t="shared" si="36"/>
        <v>517.93153741229685</v>
      </c>
      <c r="W201" s="13">
        <f t="shared" si="37"/>
        <v>1.1922068669840227E-3</v>
      </c>
    </row>
    <row r="202" spans="2:23" ht="14.4">
      <c r="B202" s="26" t="s">
        <v>126</v>
      </c>
      <c r="F202" s="5">
        <v>110.27250426724849</v>
      </c>
      <c r="H202" s="5">
        <v>2.3342995477120234</v>
      </c>
      <c r="I202" s="5">
        <v>3.5772592842894398E-3</v>
      </c>
      <c r="J202" s="5">
        <v>47.013877333791498</v>
      </c>
      <c r="K202" s="5">
        <v>3.4975015315302799E-3</v>
      </c>
      <c r="L202" s="5">
        <v>30.886966062167463</v>
      </c>
      <c r="M202" s="5">
        <v>27.343079358971888</v>
      </c>
      <c r="N202" s="5">
        <v>2.6872072037898</v>
      </c>
      <c r="O202" s="53">
        <f t="shared" si="30"/>
        <v>0</v>
      </c>
      <c r="P202" s="56">
        <f t="shared" si="31"/>
        <v>0</v>
      </c>
      <c r="Q202" s="13">
        <f t="shared" si="35"/>
        <v>0</v>
      </c>
      <c r="R202" s="13">
        <f t="shared" si="35"/>
        <v>0</v>
      </c>
      <c r="S202" s="13">
        <f t="shared" si="35"/>
        <v>5184.3379889104199</v>
      </c>
      <c r="T202" s="13">
        <f t="shared" si="36"/>
        <v>8.1642162431732421E-3</v>
      </c>
      <c r="U202" s="13">
        <f t="shared" si="36"/>
        <v>0.11049068610942139</v>
      </c>
      <c r="V202" s="13">
        <f t="shared" si="36"/>
        <v>1285.5041789108307</v>
      </c>
      <c r="W202" s="13">
        <f t="shared" si="37"/>
        <v>9.3985113107940259E-3</v>
      </c>
    </row>
    <row r="203" spans="2:23" ht="14.4">
      <c r="B203" s="26" t="s">
        <v>127</v>
      </c>
      <c r="F203" s="5">
        <v>119.51439837001709</v>
      </c>
      <c r="H203" s="5">
        <v>0.83332535589365619</v>
      </c>
      <c r="I203" s="5">
        <v>1.4253763727200889E-2</v>
      </c>
      <c r="J203" s="5">
        <v>60.068027547777213</v>
      </c>
      <c r="K203" s="5">
        <v>5.6103878224663603E-3</v>
      </c>
      <c r="L203" s="5">
        <v>18.475073547798164</v>
      </c>
      <c r="M203" s="5">
        <v>39.940829008228505</v>
      </c>
      <c r="N203" s="5">
        <v>0.17727875876988969</v>
      </c>
      <c r="O203" s="53">
        <f t="shared" si="30"/>
        <v>0</v>
      </c>
      <c r="P203" s="56">
        <f t="shared" si="31"/>
        <v>0</v>
      </c>
      <c r="Q203" s="13">
        <f t="shared" si="35"/>
        <v>0</v>
      </c>
      <c r="R203" s="13">
        <f t="shared" si="35"/>
        <v>0</v>
      </c>
      <c r="S203" s="13">
        <f t="shared" si="35"/>
        <v>7178.9941736462069</v>
      </c>
      <c r="T203" s="13">
        <f t="shared" si="36"/>
        <v>4.6752784288582143E-3</v>
      </c>
      <c r="U203" s="13">
        <f t="shared" si="36"/>
        <v>0.26333933319297409</v>
      </c>
      <c r="V203" s="13">
        <f t="shared" si="36"/>
        <v>2399.1668171473289</v>
      </c>
      <c r="W203" s="13">
        <f t="shared" si="37"/>
        <v>9.9460258938454055E-4</v>
      </c>
    </row>
    <row r="204" spans="2:23" ht="14.4">
      <c r="B204" s="26" t="s">
        <v>128</v>
      </c>
      <c r="F204" s="5">
        <v>338.96089601953821</v>
      </c>
      <c r="H204" s="5">
        <v>1.2913033641057738</v>
      </c>
      <c r="I204" s="5">
        <v>3.3320049083565499E-2</v>
      </c>
      <c r="J204" s="5">
        <v>179.6232777642673</v>
      </c>
      <c r="K204" s="5">
        <v>1.027659706326939E-2</v>
      </c>
      <c r="L204" s="5">
        <v>82.267435093254647</v>
      </c>
      <c r="M204" s="5">
        <v>73.304085615829052</v>
      </c>
      <c r="N204" s="5">
        <v>2.4311975359346105</v>
      </c>
      <c r="O204" s="53">
        <f t="shared" si="30"/>
        <v>0</v>
      </c>
      <c r="P204" s="56">
        <f t="shared" si="31"/>
        <v>0</v>
      </c>
      <c r="Q204" s="13">
        <f t="shared" si="35"/>
        <v>0</v>
      </c>
      <c r="R204" s="13">
        <f t="shared" si="35"/>
        <v>0</v>
      </c>
      <c r="S204" s="13">
        <f t="shared" si="35"/>
        <v>60885.267176942441</v>
      </c>
      <c r="T204" s="13">
        <f t="shared" si="36"/>
        <v>1.3270204359359279E-2</v>
      </c>
      <c r="U204" s="13">
        <f t="shared" si="36"/>
        <v>2.7411549752862836</v>
      </c>
      <c r="V204" s="13">
        <f t="shared" si="36"/>
        <v>13167.120131827693</v>
      </c>
      <c r="W204" s="13">
        <f t="shared" si="37"/>
        <v>2.4984437458013396E-2</v>
      </c>
    </row>
    <row r="205" spans="2:23">
      <c r="O205" s="55"/>
      <c r="P205" s="54"/>
      <c r="Q205" s="54"/>
      <c r="R205" s="54"/>
      <c r="S205" s="54"/>
      <c r="T205" s="54"/>
      <c r="U205" s="54"/>
      <c r="V205" s="54"/>
      <c r="W205" s="54"/>
    </row>
    <row r="206" spans="2:23">
      <c r="O206" s="55"/>
      <c r="P206" s="54"/>
      <c r="Q206" s="54"/>
      <c r="R206" s="54"/>
      <c r="S206" s="54"/>
      <c r="T206" s="54"/>
      <c r="U206" s="54"/>
      <c r="V206" s="54"/>
      <c r="W206" s="54"/>
    </row>
    <row r="207" spans="2:23">
      <c r="B207" s="29" t="s">
        <v>130</v>
      </c>
      <c r="F207" s="38">
        <v>455.71469963417451</v>
      </c>
      <c r="H207" s="20">
        <v>1.0905818823111364</v>
      </c>
      <c r="I207" s="20">
        <v>8.0653057335975682E-3</v>
      </c>
      <c r="J207" s="20">
        <v>253.62320065586889</v>
      </c>
      <c r="K207" s="20">
        <v>3.0358075947174545E-2</v>
      </c>
      <c r="L207" s="20">
        <v>41.157696105419944</v>
      </c>
      <c r="M207" s="20">
        <v>157.58380567664267</v>
      </c>
      <c r="N207" s="20">
        <v>2.2209919322510756</v>
      </c>
      <c r="O207" s="53">
        <f t="shared" ref="O207:O242" si="38">D207*E207</f>
        <v>0</v>
      </c>
      <c r="P207" s="56">
        <f t="shared" ref="P207:P242" si="39">F207*D207</f>
        <v>0</v>
      </c>
      <c r="Q207" s="13">
        <f t="shared" ref="Q207:S222" si="40">H207*D207</f>
        <v>0</v>
      </c>
      <c r="R207" s="13">
        <f t="shared" si="40"/>
        <v>0</v>
      </c>
      <c r="S207" s="13">
        <f t="shared" si="40"/>
        <v>115579.82070714726</v>
      </c>
      <c r="T207" s="13">
        <f t="shared" ref="T207:V222" si="41">K207*H207</f>
        <v>3.3107967609814049E-2</v>
      </c>
      <c r="U207" s="13">
        <f t="shared" si="41"/>
        <v>0.3319494023807098</v>
      </c>
      <c r="V207" s="13">
        <f t="shared" si="41"/>
        <v>39966.909167242593</v>
      </c>
      <c r="W207" s="13">
        <f t="shared" ref="W207:W242" si="42">N207*K207</f>
        <v>6.7425041757340098E-2</v>
      </c>
    </row>
    <row r="208" spans="2:23">
      <c r="B208" s="29" t="s">
        <v>131</v>
      </c>
      <c r="F208" s="39">
        <v>671.90662408860817</v>
      </c>
      <c r="H208" s="20">
        <v>8.5446842083427885</v>
      </c>
      <c r="I208" s="20">
        <v>0.21572395332689578</v>
      </c>
      <c r="J208" s="20">
        <v>338.5227452261795</v>
      </c>
      <c r="K208" s="20">
        <v>0.24349396266581741</v>
      </c>
      <c r="L208" s="20">
        <v>61.749851587939425</v>
      </c>
      <c r="M208" s="20">
        <v>258.33945122240101</v>
      </c>
      <c r="N208" s="20">
        <v>4.2906739277528185</v>
      </c>
      <c r="O208" s="53">
        <f t="shared" si="38"/>
        <v>0</v>
      </c>
      <c r="P208" s="56">
        <f t="shared" si="39"/>
        <v>0</v>
      </c>
      <c r="Q208" s="13">
        <f t="shared" si="40"/>
        <v>0</v>
      </c>
      <c r="R208" s="13">
        <f t="shared" si="40"/>
        <v>0</v>
      </c>
      <c r="S208" s="13">
        <f t="shared" si="40"/>
        <v>227455.67492213027</v>
      </c>
      <c r="T208" s="13">
        <f t="shared" si="41"/>
        <v>2.0805790176174184</v>
      </c>
      <c r="U208" s="13">
        <f t="shared" si="41"/>
        <v>13.320922101899386</v>
      </c>
      <c r="V208" s="13">
        <f t="shared" si="41"/>
        <v>87453.780228031887</v>
      </c>
      <c r="W208" s="13">
        <f t="shared" si="42"/>
        <v>1.0447531971754409</v>
      </c>
    </row>
    <row r="209" spans="2:23">
      <c r="B209" s="29" t="s">
        <v>132</v>
      </c>
      <c r="F209" s="39">
        <v>1020.3480437312598</v>
      </c>
      <c r="H209" s="20">
        <v>6.3831570828872621</v>
      </c>
      <c r="I209" s="20">
        <v>0.10425225978460076</v>
      </c>
      <c r="J209" s="20">
        <v>528.70358946189447</v>
      </c>
      <c r="K209" s="20">
        <v>0.19369446402851861</v>
      </c>
      <c r="L209" s="20">
        <v>122.91730772485656</v>
      </c>
      <c r="M209" s="20">
        <v>353.70507617977188</v>
      </c>
      <c r="N209" s="20">
        <v>8.3409665580365662</v>
      </c>
      <c r="O209" s="53">
        <f t="shared" si="38"/>
        <v>0</v>
      </c>
      <c r="P209" s="56">
        <f t="shared" si="39"/>
        <v>0</v>
      </c>
      <c r="Q209" s="13">
        <f t="shared" si="40"/>
        <v>0</v>
      </c>
      <c r="R209" s="13">
        <f t="shared" si="40"/>
        <v>0</v>
      </c>
      <c r="S209" s="13">
        <f t="shared" si="40"/>
        <v>539461.67322113912</v>
      </c>
      <c r="T209" s="13">
        <f t="shared" si="41"/>
        <v>1.2363821899796905</v>
      </c>
      <c r="U209" s="13">
        <f t="shared" si="41"/>
        <v>12.81440709695546</v>
      </c>
      <c r="V209" s="13">
        <f t="shared" si="41"/>
        <v>187005.14338713823</v>
      </c>
      <c r="W209" s="13">
        <f t="shared" si="42"/>
        <v>1.6155990469386905</v>
      </c>
    </row>
    <row r="210" spans="2:23">
      <c r="B210" s="29" t="s">
        <v>133</v>
      </c>
      <c r="F210" s="39">
        <v>460.43076391238543</v>
      </c>
      <c r="H210" s="20">
        <v>4.7608153348188722</v>
      </c>
      <c r="I210" s="20">
        <v>7.0480750236673106E-2</v>
      </c>
      <c r="J210" s="20">
        <v>236.70764615827505</v>
      </c>
      <c r="K210" s="20">
        <v>0.63982158953464374</v>
      </c>
      <c r="L210" s="20">
        <v>69.699378655088495</v>
      </c>
      <c r="M210" s="20">
        <v>142.54968299744536</v>
      </c>
      <c r="N210" s="20">
        <v>6.0029384269863044</v>
      </c>
      <c r="O210" s="53">
        <f t="shared" si="38"/>
        <v>0</v>
      </c>
      <c r="P210" s="56">
        <f t="shared" si="39"/>
        <v>0</v>
      </c>
      <c r="Q210" s="13">
        <f t="shared" si="40"/>
        <v>0</v>
      </c>
      <c r="R210" s="13">
        <f t="shared" si="40"/>
        <v>0</v>
      </c>
      <c r="S210" s="13">
        <f t="shared" si="40"/>
        <v>108987.48234455721</v>
      </c>
      <c r="T210" s="13">
        <f t="shared" si="41"/>
        <v>3.0460724350047181</v>
      </c>
      <c r="U210" s="13">
        <f t="shared" si="41"/>
        <v>4.9124644986405972</v>
      </c>
      <c r="V210" s="13">
        <f t="shared" si="41"/>
        <v>33742.599922933572</v>
      </c>
      <c r="W210" s="13">
        <f t="shared" si="42"/>
        <v>3.8408096062329711</v>
      </c>
    </row>
    <row r="211" spans="2:23">
      <c r="B211" s="32" t="s">
        <v>134</v>
      </c>
      <c r="F211" s="39">
        <v>621.55670012816734</v>
      </c>
      <c r="H211" s="20">
        <v>8.1956190703210776</v>
      </c>
      <c r="I211" s="20">
        <v>9.2972944754592474E-2</v>
      </c>
      <c r="J211" s="20">
        <v>327.74436076546891</v>
      </c>
      <c r="K211" s="20">
        <v>0.43713700332754241</v>
      </c>
      <c r="L211" s="20">
        <v>70.959984185839204</v>
      </c>
      <c r="M211" s="20">
        <v>211.71798001619513</v>
      </c>
      <c r="N211" s="20">
        <v>2.4086461422609031</v>
      </c>
      <c r="O211" s="53">
        <f t="shared" si="38"/>
        <v>0</v>
      </c>
      <c r="P211" s="56">
        <f t="shared" si="39"/>
        <v>0</v>
      </c>
      <c r="Q211" s="13">
        <f t="shared" si="40"/>
        <v>0</v>
      </c>
      <c r="R211" s="13">
        <f t="shared" si="40"/>
        <v>0</v>
      </c>
      <c r="S211" s="13">
        <f t="shared" si="40"/>
        <v>203711.70336300044</v>
      </c>
      <c r="T211" s="13">
        <f t="shared" si="41"/>
        <v>3.582608360814215</v>
      </c>
      <c r="U211" s="13">
        <f t="shared" si="41"/>
        <v>6.5973586894967839</v>
      </c>
      <c r="V211" s="13">
        <f t="shared" si="41"/>
        <v>69389.374022964199</v>
      </c>
      <c r="W211" s="13">
        <f t="shared" si="42"/>
        <v>1.0529083567043767</v>
      </c>
    </row>
    <row r="212" spans="2:23">
      <c r="B212" s="32" t="s">
        <v>135</v>
      </c>
      <c r="F212" s="39">
        <v>2109.1695361771003</v>
      </c>
      <c r="H212" s="31">
        <v>17.702570001319899</v>
      </c>
      <c r="I212" s="31">
        <v>0.13757938897592958</v>
      </c>
      <c r="J212" s="31">
        <v>1033.1198312864076</v>
      </c>
      <c r="K212" s="31">
        <v>8.2846339619547155E-2</v>
      </c>
      <c r="L212" s="31">
        <v>507.52571418747237</v>
      </c>
      <c r="M212" s="31">
        <v>530.14275368254744</v>
      </c>
      <c r="N212" s="31">
        <v>20.458241290757634</v>
      </c>
      <c r="O212" s="53">
        <f t="shared" si="38"/>
        <v>0</v>
      </c>
      <c r="P212" s="56">
        <f t="shared" si="39"/>
        <v>0</v>
      </c>
      <c r="Q212" s="13">
        <f t="shared" si="40"/>
        <v>0</v>
      </c>
      <c r="R212" s="13">
        <f t="shared" si="40"/>
        <v>0</v>
      </c>
      <c r="S212" s="13">
        <f t="shared" si="40"/>
        <v>2179024.8753697164</v>
      </c>
      <c r="T212" s="13">
        <f t="shared" si="41"/>
        <v>1.4665931264681555</v>
      </c>
      <c r="U212" s="13">
        <f t="shared" si="41"/>
        <v>69.825077647484719</v>
      </c>
      <c r="V212" s="13">
        <f t="shared" si="41"/>
        <v>547700.99224222498</v>
      </c>
      <c r="W212" s="13">
        <f t="shared" si="42"/>
        <v>1.6948904059927496</v>
      </c>
    </row>
    <row r="213" spans="2:23">
      <c r="B213" s="32" t="s">
        <v>136</v>
      </c>
      <c r="F213" s="40">
        <v>679.27428088994304</v>
      </c>
      <c r="H213" s="31">
        <v>6.7553222386776692</v>
      </c>
      <c r="I213" s="31">
        <v>3.7013362070116726E-2</v>
      </c>
      <c r="J213" s="31">
        <v>357.57186635016188</v>
      </c>
      <c r="K213" s="31">
        <v>4.1915222907234748E-2</v>
      </c>
      <c r="L213" s="31">
        <v>71.919216260477853</v>
      </c>
      <c r="M213" s="31">
        <v>236.95033967402443</v>
      </c>
      <c r="N213" s="31">
        <v>5.9986077816240977</v>
      </c>
      <c r="O213" s="53">
        <f t="shared" si="38"/>
        <v>0</v>
      </c>
      <c r="P213" s="56">
        <f t="shared" si="39"/>
        <v>0</v>
      </c>
      <c r="Q213" s="13">
        <f t="shared" si="40"/>
        <v>0</v>
      </c>
      <c r="R213" s="13">
        <f t="shared" si="40"/>
        <v>0</v>
      </c>
      <c r="S213" s="13">
        <f t="shared" si="40"/>
        <v>242889.37238148102</v>
      </c>
      <c r="T213" s="13">
        <f t="shared" si="41"/>
        <v>0.28315083744437458</v>
      </c>
      <c r="U213" s="13">
        <f t="shared" si="41"/>
        <v>2.6619719912480932</v>
      </c>
      <c r="V213" s="13">
        <f t="shared" si="41"/>
        <v>84726.775189545719</v>
      </c>
      <c r="W213" s="13">
        <f t="shared" si="42"/>
        <v>0.25143298229984701</v>
      </c>
    </row>
    <row r="214" spans="2:23">
      <c r="B214" s="32" t="s">
        <v>137</v>
      </c>
      <c r="F214" s="40">
        <v>1898.8092117195019</v>
      </c>
      <c r="H214" s="31">
        <v>10.664143927146817</v>
      </c>
      <c r="I214" s="31">
        <v>0.15589492982964895</v>
      </c>
      <c r="J214" s="31">
        <v>990.42172904907613</v>
      </c>
      <c r="K214" s="31">
        <v>8.0480933839083918E-2</v>
      </c>
      <c r="L214" s="31">
        <v>390.42160960165444</v>
      </c>
      <c r="M214" s="31">
        <v>491.66793803568169</v>
      </c>
      <c r="N214" s="31">
        <v>15.397415242274276</v>
      </c>
      <c r="O214" s="53">
        <f t="shared" si="38"/>
        <v>0</v>
      </c>
      <c r="P214" s="56">
        <f t="shared" si="39"/>
        <v>0</v>
      </c>
      <c r="Q214" s="13">
        <f t="shared" si="40"/>
        <v>0</v>
      </c>
      <c r="R214" s="13">
        <f t="shared" si="40"/>
        <v>0</v>
      </c>
      <c r="S214" s="13">
        <f t="shared" si="40"/>
        <v>1880621.9026055424</v>
      </c>
      <c r="T214" s="13">
        <f t="shared" si="41"/>
        <v>0.85826026185117155</v>
      </c>
      <c r="U214" s="13">
        <f t="shared" si="41"/>
        <v>60.864749432828518</v>
      </c>
      <c r="V214" s="13">
        <f t="shared" si="41"/>
        <v>486958.6093072939</v>
      </c>
      <c r="W214" s="13">
        <f t="shared" si="42"/>
        <v>1.2391983574063783</v>
      </c>
    </row>
    <row r="215" spans="2:23">
      <c r="B215" s="32" t="s">
        <v>139</v>
      </c>
      <c r="F215" s="40">
        <v>239.56326092850748</v>
      </c>
      <c r="H215" s="31">
        <v>1.8141378475246484E-2</v>
      </c>
      <c r="I215" s="31">
        <v>2.0729489623364942E-3</v>
      </c>
      <c r="J215" s="31">
        <v>136.25273990970146</v>
      </c>
      <c r="K215" s="31">
        <v>2.143595524593564E-2</v>
      </c>
      <c r="L215" s="31">
        <v>13.533425572008785</v>
      </c>
      <c r="M215" s="31">
        <v>89.617080566760549</v>
      </c>
      <c r="N215" s="31">
        <v>0.11836459735316084</v>
      </c>
      <c r="O215" s="53">
        <f t="shared" si="38"/>
        <v>0</v>
      </c>
      <c r="P215" s="56">
        <f t="shared" si="39"/>
        <v>0</v>
      </c>
      <c r="Q215" s="13">
        <f t="shared" si="40"/>
        <v>0</v>
      </c>
      <c r="R215" s="13">
        <f t="shared" si="40"/>
        <v>0</v>
      </c>
      <c r="S215" s="13">
        <f t="shared" si="40"/>
        <v>32641.150683211876</v>
      </c>
      <c r="T215" s="13">
        <f t="shared" si="41"/>
        <v>3.8887777709496377E-4</v>
      </c>
      <c r="U215" s="13">
        <f t="shared" si="41"/>
        <v>2.8054100496353786E-2</v>
      </c>
      <c r="V215" s="13">
        <f t="shared" si="41"/>
        <v>12210.572769929586</v>
      </c>
      <c r="W215" s="13">
        <f t="shared" si="42"/>
        <v>2.5372582115655478E-3</v>
      </c>
    </row>
    <row r="216" spans="2:23">
      <c r="B216" s="32" t="s">
        <v>138</v>
      </c>
      <c r="F216" s="40">
        <v>24.709900624705661</v>
      </c>
      <c r="H216" s="31">
        <v>5.0537209830074821E-3</v>
      </c>
      <c r="I216" s="31">
        <v>1.2932678169203658E-3</v>
      </c>
      <c r="J216" s="31">
        <v>13.085122158121358</v>
      </c>
      <c r="K216" s="31">
        <v>4.7702067800992612E-3</v>
      </c>
      <c r="L216" s="31">
        <v>5.1709104134658777</v>
      </c>
      <c r="M216" s="31">
        <v>6.4227381962581509</v>
      </c>
      <c r="N216" s="31">
        <v>2.0012661280247753E-2</v>
      </c>
      <c r="O216" s="53">
        <f t="shared" si="38"/>
        <v>0</v>
      </c>
      <c r="P216" s="56">
        <f t="shared" si="39"/>
        <v>0</v>
      </c>
      <c r="Q216" s="13">
        <f t="shared" si="40"/>
        <v>0</v>
      </c>
      <c r="R216" s="13">
        <f t="shared" si="40"/>
        <v>0</v>
      </c>
      <c r="S216" s="13">
        <f t="shared" si="40"/>
        <v>323.33206818931285</v>
      </c>
      <c r="T216" s="13">
        <f t="shared" si="41"/>
        <v>2.4107294097872193E-5</v>
      </c>
      <c r="U216" s="13">
        <f t="shared" si="41"/>
        <v>6.687372021913802E-3</v>
      </c>
      <c r="V216" s="13">
        <f t="shared" si="41"/>
        <v>84.042313887669934</v>
      </c>
      <c r="W216" s="13">
        <f t="shared" si="42"/>
        <v>9.5464532526867796E-5</v>
      </c>
    </row>
    <row r="217" spans="2:23">
      <c r="B217" s="29" t="s">
        <v>140</v>
      </c>
      <c r="F217" s="40">
        <v>295.26646663018198</v>
      </c>
      <c r="H217" s="20">
        <v>14.032371976590566</v>
      </c>
      <c r="I217" s="20">
        <v>9.7514321568389711E-2</v>
      </c>
      <c r="J217" s="20">
        <v>158.04048562152292</v>
      </c>
      <c r="K217" s="20">
        <v>1.5915229343650718E-2</v>
      </c>
      <c r="L217" s="20">
        <v>49.142702948056275</v>
      </c>
      <c r="M217" s="20">
        <v>71.805964640245975</v>
      </c>
      <c r="N217" s="20">
        <v>2.1315118928542027</v>
      </c>
      <c r="O217" s="53">
        <f t="shared" si="38"/>
        <v>0</v>
      </c>
      <c r="P217" s="56">
        <f t="shared" si="39"/>
        <v>0</v>
      </c>
      <c r="Q217" s="13">
        <f t="shared" si="40"/>
        <v>0</v>
      </c>
      <c r="R217" s="13">
        <f t="shared" si="40"/>
        <v>0</v>
      </c>
      <c r="S217" s="13">
        <f t="shared" si="40"/>
        <v>46664.05577398515</v>
      </c>
      <c r="T217" s="13">
        <f t="shared" si="41"/>
        <v>0.22332841824285621</v>
      </c>
      <c r="U217" s="13">
        <f t="shared" si="41"/>
        <v>4.7921173380166131</v>
      </c>
      <c r="V217" s="13">
        <f t="shared" si="41"/>
        <v>11348.249522266377</v>
      </c>
      <c r="W217" s="13">
        <f t="shared" si="42"/>
        <v>3.3923500623493696E-2</v>
      </c>
    </row>
    <row r="218" spans="2:23">
      <c r="B218" s="29" t="s">
        <v>141</v>
      </c>
      <c r="F218" s="39">
        <v>3164.697475562517</v>
      </c>
      <c r="H218" s="20">
        <v>48.991940377478365</v>
      </c>
      <c r="I218" s="20">
        <v>0.17817106148887019</v>
      </c>
      <c r="J218" s="20">
        <v>1378.846585229159</v>
      </c>
      <c r="K218" s="20">
        <v>8.20798082899689E-2</v>
      </c>
      <c r="L218" s="20">
        <v>1006.4611414943602</v>
      </c>
      <c r="M218" s="20">
        <v>683.54265345263855</v>
      </c>
      <c r="N218" s="20">
        <v>46.594904139101871</v>
      </c>
      <c r="O218" s="53">
        <f t="shared" si="38"/>
        <v>0</v>
      </c>
      <c r="P218" s="56">
        <f t="shared" si="39"/>
        <v>0</v>
      </c>
      <c r="Q218" s="13">
        <f t="shared" si="40"/>
        <v>0</v>
      </c>
      <c r="R218" s="13">
        <f t="shared" si="40"/>
        <v>0</v>
      </c>
      <c r="S218" s="13">
        <f t="shared" si="40"/>
        <v>4363632.3074627165</v>
      </c>
      <c r="T218" s="13">
        <f t="shared" si="41"/>
        <v>4.0212490739370104</v>
      </c>
      <c r="U218" s="13">
        <f t="shared" si="41"/>
        <v>179.32224992735013</v>
      </c>
      <c r="V218" s="13">
        <f t="shared" si="41"/>
        <v>942500.45357164904</v>
      </c>
      <c r="W218" s="13">
        <f t="shared" si="42"/>
        <v>3.8245007990269602</v>
      </c>
    </row>
    <row r="219" spans="2:23">
      <c r="B219" s="32" t="s">
        <v>142</v>
      </c>
      <c r="F219" s="39">
        <v>170.28111475295984</v>
      </c>
      <c r="H219" s="20">
        <v>1.8438278796184999</v>
      </c>
      <c r="I219" s="20">
        <v>1.2330022300168794E-2</v>
      </c>
      <c r="J219" s="20">
        <v>87.60567085945496</v>
      </c>
      <c r="K219" s="20">
        <v>9.4519651823857121E-3</v>
      </c>
      <c r="L219" s="20">
        <v>21.0560119357297</v>
      </c>
      <c r="M219" s="20">
        <v>59.364820736228076</v>
      </c>
      <c r="N219" s="20">
        <v>0.38900135444606232</v>
      </c>
      <c r="O219" s="53">
        <f t="shared" si="38"/>
        <v>0</v>
      </c>
      <c r="P219" s="56">
        <f t="shared" si="39"/>
        <v>0</v>
      </c>
      <c r="Q219" s="13">
        <f t="shared" si="40"/>
        <v>0</v>
      </c>
      <c r="R219" s="13">
        <f t="shared" si="40"/>
        <v>0</v>
      </c>
      <c r="S219" s="13">
        <f t="shared" si="40"/>
        <v>14917.59129262888</v>
      </c>
      <c r="T219" s="13">
        <f t="shared" si="41"/>
        <v>1.7427796920466136E-2</v>
      </c>
      <c r="U219" s="13">
        <f t="shared" si="41"/>
        <v>0.25962109672016748</v>
      </c>
      <c r="V219" s="13">
        <f t="shared" si="41"/>
        <v>5200.6949460485439</v>
      </c>
      <c r="W219" s="13">
        <f t="shared" si="42"/>
        <v>3.6768272581250644E-3</v>
      </c>
    </row>
    <row r="220" spans="2:23">
      <c r="B220" s="32" t="s">
        <v>143</v>
      </c>
      <c r="F220" s="39">
        <v>525.12921115712493</v>
      </c>
      <c r="H220" s="31">
        <v>0.85443127381931505</v>
      </c>
      <c r="I220" s="31">
        <v>9.4103737636084366E-3</v>
      </c>
      <c r="J220" s="31">
        <v>214.2334683377496</v>
      </c>
      <c r="K220" s="31">
        <v>5.6346386422937926E-2</v>
      </c>
      <c r="L220" s="31">
        <v>33.866341240858503</v>
      </c>
      <c r="M220" s="31">
        <v>274.99126922759046</v>
      </c>
      <c r="N220" s="31">
        <v>1.1179443169206089</v>
      </c>
      <c r="O220" s="53">
        <f t="shared" si="38"/>
        <v>0</v>
      </c>
      <c r="P220" s="56">
        <f t="shared" si="39"/>
        <v>0</v>
      </c>
      <c r="Q220" s="13">
        <f t="shared" si="40"/>
        <v>0</v>
      </c>
      <c r="R220" s="13">
        <f t="shared" si="40"/>
        <v>0</v>
      </c>
      <c r="S220" s="13">
        <f t="shared" si="40"/>
        <v>112500.25223165734</v>
      </c>
      <c r="T220" s="13">
        <f t="shared" si="41"/>
        <v>4.8144114726466208E-2</v>
      </c>
      <c r="U220" s="13">
        <f t="shared" si="41"/>
        <v>0.31869492908238523</v>
      </c>
      <c r="V220" s="13">
        <f t="shared" si="41"/>
        <v>58912.333369226581</v>
      </c>
      <c r="W220" s="13">
        <f t="shared" si="42"/>
        <v>6.2992122480536011E-2</v>
      </c>
    </row>
    <row r="221" spans="2:23">
      <c r="B221" s="32" t="s">
        <v>144</v>
      </c>
      <c r="F221" s="40">
        <v>53.956002857588572</v>
      </c>
      <c r="H221" s="31">
        <v>0.64732675675505025</v>
      </c>
      <c r="I221" s="31">
        <v>2.9934330249643971E-3</v>
      </c>
      <c r="J221" s="31">
        <v>21.187945602427185</v>
      </c>
      <c r="K221" s="31">
        <v>3.0441892695650752E-3</v>
      </c>
      <c r="L221" s="31">
        <v>5.7730768396663299</v>
      </c>
      <c r="M221" s="31">
        <v>25.712028926800301</v>
      </c>
      <c r="N221" s="31">
        <v>0.62958710964517539</v>
      </c>
      <c r="O221" s="53">
        <f t="shared" si="38"/>
        <v>0</v>
      </c>
      <c r="P221" s="56">
        <f t="shared" si="39"/>
        <v>0</v>
      </c>
      <c r="Q221" s="13">
        <f t="shared" si="40"/>
        <v>0</v>
      </c>
      <c r="R221" s="13">
        <f t="shared" si="40"/>
        <v>0</v>
      </c>
      <c r="S221" s="13">
        <f t="shared" si="40"/>
        <v>1143.2168534709924</v>
      </c>
      <c r="T221" s="13">
        <f t="shared" si="41"/>
        <v>1.9705851668160856E-3</v>
      </c>
      <c r="U221" s="13">
        <f t="shared" si="41"/>
        <v>1.7281318867514283E-2</v>
      </c>
      <c r="V221" s="13">
        <f t="shared" si="41"/>
        <v>544.785070229079</v>
      </c>
      <c r="W221" s="13">
        <f t="shared" si="42"/>
        <v>1.9165823234383334E-3</v>
      </c>
    </row>
    <row r="222" spans="2:23">
      <c r="B222" s="32" t="s">
        <v>145</v>
      </c>
      <c r="F222" s="40">
        <v>62.490455780767327</v>
      </c>
      <c r="H222" s="31">
        <v>0.64784662759432521</v>
      </c>
      <c r="I222" s="31">
        <v>3.0244036926850935E-3</v>
      </c>
      <c r="J222" s="31">
        <v>26.08043708533717</v>
      </c>
      <c r="K222" s="31">
        <v>3.706189833624687E-3</v>
      </c>
      <c r="L222" s="31">
        <v>6.10525452513067</v>
      </c>
      <c r="M222" s="31">
        <v>29.016693082073001</v>
      </c>
      <c r="N222" s="31">
        <v>0.63349386710584943</v>
      </c>
      <c r="O222" s="53">
        <f t="shared" si="38"/>
        <v>0</v>
      </c>
      <c r="P222" s="56">
        <f t="shared" si="39"/>
        <v>0</v>
      </c>
      <c r="Q222" s="13">
        <f t="shared" si="40"/>
        <v>0</v>
      </c>
      <c r="R222" s="13">
        <f t="shared" si="40"/>
        <v>0</v>
      </c>
      <c r="S222" s="13">
        <f t="shared" si="40"/>
        <v>1629.7784004243467</v>
      </c>
      <c r="T222" s="13">
        <f t="shared" si="41"/>
        <v>2.4010425849381265E-3</v>
      </c>
      <c r="U222" s="13">
        <f t="shared" si="41"/>
        <v>1.8464754330587575E-2</v>
      </c>
      <c r="V222" s="13">
        <f t="shared" si="41"/>
        <v>756.76803835154317</v>
      </c>
      <c r="W222" s="13">
        <f t="shared" si="42"/>
        <v>2.3478485299312877E-3</v>
      </c>
    </row>
    <row r="223" spans="2:23">
      <c r="B223" s="30" t="s">
        <v>146</v>
      </c>
      <c r="F223" s="40">
        <v>418.08145290016989</v>
      </c>
      <c r="H223" s="31">
        <v>2.6949924897685644</v>
      </c>
      <c r="I223" s="31">
        <v>3.470079532137374E-2</v>
      </c>
      <c r="J223" s="31">
        <v>206.83577647814479</v>
      </c>
      <c r="K223" s="31">
        <v>1.1570695436181642E-2</v>
      </c>
      <c r="L223" s="31">
        <v>101.12018226193283</v>
      </c>
      <c r="M223" s="31">
        <v>84.858375789623693</v>
      </c>
      <c r="N223" s="31">
        <v>3.8548522676903221</v>
      </c>
      <c r="O223" s="53">
        <f t="shared" si="38"/>
        <v>0</v>
      </c>
      <c r="P223" s="56">
        <f t="shared" si="39"/>
        <v>0</v>
      </c>
      <c r="Q223" s="13">
        <f t="shared" ref="Q223:S242" si="43">H223*D223</f>
        <v>0</v>
      </c>
      <c r="R223" s="13">
        <f t="shared" si="43"/>
        <v>0</v>
      </c>
      <c r="S223" s="13">
        <f t="shared" si="43"/>
        <v>86474.201941717562</v>
      </c>
      <c r="T223" s="13">
        <f t="shared" ref="T223:V242" si="44">K223*H223</f>
        <v>3.1182937301908929E-2</v>
      </c>
      <c r="U223" s="13">
        <f t="shared" si="44"/>
        <v>3.5089507475313386</v>
      </c>
      <c r="V223" s="13">
        <f t="shared" si="44"/>
        <v>17551.748047121018</v>
      </c>
      <c r="W223" s="13">
        <f t="shared" si="42"/>
        <v>4.460332154091886E-2</v>
      </c>
    </row>
    <row r="224" spans="2:23">
      <c r="B224" s="29" t="s">
        <v>147</v>
      </c>
      <c r="F224" s="40">
        <v>176.61987943998986</v>
      </c>
      <c r="H224" s="20">
        <v>3.586753783921957</v>
      </c>
      <c r="I224" s="20">
        <v>1.5091208272610006E-2</v>
      </c>
      <c r="J224" s="20">
        <v>90.187186587101053</v>
      </c>
      <c r="K224" s="20">
        <v>7.7689431722279233E-3</v>
      </c>
      <c r="L224" s="20">
        <v>25.888597902915869</v>
      </c>
      <c r="M224" s="20">
        <v>53.748903721525011</v>
      </c>
      <c r="N224" s="20">
        <v>3.1855772930811401</v>
      </c>
      <c r="O224" s="53">
        <f t="shared" si="38"/>
        <v>0</v>
      </c>
      <c r="P224" s="56">
        <f t="shared" si="39"/>
        <v>0</v>
      </c>
      <c r="Q224" s="13">
        <f t="shared" si="43"/>
        <v>0</v>
      </c>
      <c r="R224" s="13">
        <f t="shared" si="43"/>
        <v>0</v>
      </c>
      <c r="S224" s="13">
        <f t="shared" si="43"/>
        <v>15928.850022045659</v>
      </c>
      <c r="T224" s="13">
        <f t="shared" si="44"/>
        <v>2.7865286320063156E-2</v>
      </c>
      <c r="U224" s="13">
        <f t="shared" si="44"/>
        <v>0.39069022283875798</v>
      </c>
      <c r="V224" s="13">
        <f t="shared" si="44"/>
        <v>4847.4624087853063</v>
      </c>
      <c r="W224" s="13">
        <f t="shared" si="42"/>
        <v>2.4748568960687032E-2</v>
      </c>
    </row>
    <row r="225" spans="2:23">
      <c r="B225" s="29" t="s">
        <v>148</v>
      </c>
      <c r="F225" s="39">
        <v>183.38610456905658</v>
      </c>
      <c r="H225" s="20">
        <v>3.4799440084067266</v>
      </c>
      <c r="I225" s="20">
        <v>1.519686429060501E-2</v>
      </c>
      <c r="J225" s="20">
        <v>92.714090453161475</v>
      </c>
      <c r="K225" s="20">
        <v>7.9252958806373171E-3</v>
      </c>
      <c r="L225" s="20">
        <v>28.308073267523</v>
      </c>
      <c r="M225" s="20">
        <v>55.47426100624169</v>
      </c>
      <c r="N225" s="20">
        <v>3.3866136735524202</v>
      </c>
      <c r="O225" s="53">
        <f t="shared" si="38"/>
        <v>0</v>
      </c>
      <c r="P225" s="56">
        <f t="shared" si="39"/>
        <v>0</v>
      </c>
      <c r="Q225" s="13">
        <f t="shared" si="43"/>
        <v>0</v>
      </c>
      <c r="R225" s="13">
        <f t="shared" si="43"/>
        <v>0</v>
      </c>
      <c r="S225" s="13">
        <f t="shared" si="43"/>
        <v>17002.47588686844</v>
      </c>
      <c r="T225" s="13">
        <f t="shared" si="44"/>
        <v>2.7579585914674343E-2</v>
      </c>
      <c r="U225" s="13">
        <f t="shared" si="44"/>
        <v>0.43019394777505054</v>
      </c>
      <c r="V225" s="13">
        <f t="shared" si="44"/>
        <v>5143.2456527549803</v>
      </c>
      <c r="W225" s="13">
        <f t="shared" si="42"/>
        <v>2.6839915396315008E-2</v>
      </c>
    </row>
    <row r="226" spans="2:23">
      <c r="B226" s="29" t="s">
        <v>149</v>
      </c>
      <c r="F226" s="39">
        <v>475.12918597285164</v>
      </c>
      <c r="H226" s="20">
        <v>10.719695110465437</v>
      </c>
      <c r="I226" s="20">
        <v>7.7930113555689531E-2</v>
      </c>
      <c r="J226" s="20">
        <v>264.34477861131575</v>
      </c>
      <c r="K226" s="20">
        <v>3.181785088659593E-2</v>
      </c>
      <c r="L226" s="20">
        <v>47.03935641303103</v>
      </c>
      <c r="M226" s="20">
        <v>151.33343582431854</v>
      </c>
      <c r="N226" s="20">
        <v>1.5821720492785822</v>
      </c>
      <c r="O226" s="53">
        <f t="shared" si="38"/>
        <v>0</v>
      </c>
      <c r="P226" s="56">
        <f t="shared" si="39"/>
        <v>0</v>
      </c>
      <c r="Q226" s="13">
        <f t="shared" si="43"/>
        <v>0</v>
      </c>
      <c r="R226" s="13">
        <f t="shared" si="43"/>
        <v>0</v>
      </c>
      <c r="S226" s="13">
        <f t="shared" si="43"/>
        <v>125597.91947776814</v>
      </c>
      <c r="T226" s="13">
        <f t="shared" si="44"/>
        <v>0.34107766057456079</v>
      </c>
      <c r="U226" s="13">
        <f t="shared" si="44"/>
        <v>3.6657823868540609</v>
      </c>
      <c r="V226" s="13">
        <f t="shared" si="44"/>
        <v>40004.203589469245</v>
      </c>
      <c r="W226" s="13">
        <f t="shared" si="42"/>
        <v>5.0341314340885839E-2</v>
      </c>
    </row>
    <row r="227" spans="2:23">
      <c r="B227" s="29" t="s">
        <v>150</v>
      </c>
      <c r="F227" s="39">
        <v>3170.9592891664893</v>
      </c>
      <c r="H227" s="20">
        <v>45.24124178335947</v>
      </c>
      <c r="I227" s="20">
        <v>0.16575717091945513</v>
      </c>
      <c r="J227" s="34">
        <v>1414.1934537751499</v>
      </c>
      <c r="K227" s="20">
        <v>9.4478289326119666E-2</v>
      </c>
      <c r="L227" s="20">
        <v>943.16090912356435</v>
      </c>
      <c r="M227" s="20">
        <v>725.04281942620526</v>
      </c>
      <c r="N227" s="20">
        <v>43.060629597964727</v>
      </c>
      <c r="O227" s="53">
        <f t="shared" si="38"/>
        <v>0</v>
      </c>
      <c r="P227" s="56">
        <f t="shared" si="39"/>
        <v>0</v>
      </c>
      <c r="Q227" s="13">
        <f t="shared" si="43"/>
        <v>0</v>
      </c>
      <c r="R227" s="13">
        <f t="shared" si="43"/>
        <v>0</v>
      </c>
      <c r="S227" s="13">
        <f t="shared" si="43"/>
        <v>4484349.8689267514</v>
      </c>
      <c r="T227" s="13">
        <f t="shared" si="44"/>
        <v>4.2743151306811704</v>
      </c>
      <c r="U227" s="13">
        <f t="shared" si="44"/>
        <v>156.33568401814335</v>
      </c>
      <c r="V227" s="13">
        <f t="shared" si="44"/>
        <v>1025350.8089392176</v>
      </c>
      <c r="W227" s="13">
        <f t="shared" si="42"/>
        <v>4.0682946217213836</v>
      </c>
    </row>
    <row r="228" spans="2:23">
      <c r="B228" s="29" t="s">
        <v>151</v>
      </c>
      <c r="F228" s="39">
        <v>274.60540786248094</v>
      </c>
      <c r="H228" s="20">
        <v>0.61716478152386878</v>
      </c>
      <c r="I228" s="20">
        <v>2.3014469902304514E-3</v>
      </c>
      <c r="J228" s="20">
        <v>156.56108791038014</v>
      </c>
      <c r="K228" s="20">
        <v>2.0355348729885949E-2</v>
      </c>
      <c r="L228" s="20">
        <v>13.811229384465932</v>
      </c>
      <c r="M228" s="20">
        <v>103.26073598982848</v>
      </c>
      <c r="N228" s="20">
        <v>0.332533000562379</v>
      </c>
      <c r="O228" s="53">
        <f t="shared" si="38"/>
        <v>0</v>
      </c>
      <c r="P228" s="56">
        <f t="shared" si="39"/>
        <v>0</v>
      </c>
      <c r="Q228" s="13">
        <f t="shared" si="43"/>
        <v>0</v>
      </c>
      <c r="R228" s="13">
        <f t="shared" si="43"/>
        <v>0</v>
      </c>
      <c r="S228" s="13">
        <f t="shared" si="43"/>
        <v>42992.521401023674</v>
      </c>
      <c r="T228" s="13">
        <f t="shared" si="44"/>
        <v>1.2562604351722222E-2</v>
      </c>
      <c r="U228" s="13">
        <f t="shared" si="44"/>
        <v>3.1785812298261489E-2</v>
      </c>
      <c r="V228" s="13">
        <f t="shared" si="44"/>
        <v>16166.613164994091</v>
      </c>
      <c r="W228" s="13">
        <f t="shared" si="42"/>
        <v>6.7688251906425851E-3</v>
      </c>
    </row>
    <row r="229" spans="2:23">
      <c r="B229" s="29" t="s">
        <v>152</v>
      </c>
      <c r="F229" s="39">
        <v>314.48513911597399</v>
      </c>
      <c r="H229" s="20">
        <v>1.3559394600224555</v>
      </c>
      <c r="I229" s="20">
        <v>6.3797094670482099E-3</v>
      </c>
      <c r="J229" s="20">
        <v>174.78863507056695</v>
      </c>
      <c r="K229" s="20">
        <v>2.1542516001652069E-2</v>
      </c>
      <c r="L229" s="20">
        <v>22.64318922732393</v>
      </c>
      <c r="M229" s="20">
        <v>114.23063904456643</v>
      </c>
      <c r="N229" s="20">
        <v>1.4388140880255373</v>
      </c>
      <c r="O229" s="53">
        <f t="shared" si="38"/>
        <v>0</v>
      </c>
      <c r="P229" s="56">
        <f t="shared" si="39"/>
        <v>0</v>
      </c>
      <c r="Q229" s="13">
        <f t="shared" si="43"/>
        <v>0</v>
      </c>
      <c r="R229" s="13">
        <f t="shared" si="43"/>
        <v>0</v>
      </c>
      <c r="S229" s="13">
        <f t="shared" si="43"/>
        <v>54968.428216058463</v>
      </c>
      <c r="T229" s="13">
        <f t="shared" si="44"/>
        <v>2.9210347514805213E-2</v>
      </c>
      <c r="U229" s="13">
        <f t="shared" si="44"/>
        <v>0.14445696867772251</v>
      </c>
      <c r="V229" s="13">
        <f t="shared" si="44"/>
        <v>19966.217481838379</v>
      </c>
      <c r="W229" s="13">
        <f t="shared" si="42"/>
        <v>3.0995675514692567E-2</v>
      </c>
    </row>
    <row r="230" spans="2:23">
      <c r="B230" s="32" t="s">
        <v>153</v>
      </c>
      <c r="F230" s="39">
        <v>339.63141105591393</v>
      </c>
      <c r="H230" s="35">
        <v>3.0355887432616289</v>
      </c>
      <c r="I230" s="35">
        <v>2.1267627821740763E-2</v>
      </c>
      <c r="J230" s="35">
        <v>161.54476820844584</v>
      </c>
      <c r="K230" s="35">
        <v>2.1779854724241869E-2</v>
      </c>
      <c r="L230" s="35">
        <v>56.88880177422844</v>
      </c>
      <c r="M230" s="35">
        <v>113.81237620032152</v>
      </c>
      <c r="N230" s="35">
        <v>4.3068286471105237</v>
      </c>
      <c r="O230" s="53">
        <f t="shared" si="38"/>
        <v>0</v>
      </c>
      <c r="P230" s="56">
        <f t="shared" si="39"/>
        <v>0</v>
      </c>
      <c r="Q230" s="13">
        <f t="shared" si="43"/>
        <v>0</v>
      </c>
      <c r="R230" s="13">
        <f t="shared" si="43"/>
        <v>0</v>
      </c>
      <c r="S230" s="13">
        <f t="shared" si="43"/>
        <v>54865.677575335008</v>
      </c>
      <c r="T230" s="13">
        <f t="shared" si="44"/>
        <v>6.6114681830782229E-2</v>
      </c>
      <c r="U230" s="13">
        <f t="shared" si="44"/>
        <v>1.209889863359076</v>
      </c>
      <c r="V230" s="13">
        <f t="shared" si="44"/>
        <v>18385.793932533379</v>
      </c>
      <c r="W230" s="13">
        <f t="shared" si="42"/>
        <v>9.3802102256270364E-2</v>
      </c>
    </row>
    <row r="231" spans="2:23">
      <c r="B231" s="32" t="s">
        <v>154</v>
      </c>
      <c r="F231" s="41">
        <v>501.74283028203786</v>
      </c>
      <c r="H231" s="20">
        <v>8.1100824242084872</v>
      </c>
      <c r="I231" s="20">
        <v>0.15264163291881125</v>
      </c>
      <c r="J231" s="20">
        <v>276.45727890657088</v>
      </c>
      <c r="K231" s="20">
        <v>1.5689032409230443</v>
      </c>
      <c r="L231" s="20">
        <v>46.357928204798597</v>
      </c>
      <c r="M231" s="20">
        <v>165.8185649517371</v>
      </c>
      <c r="N231" s="20">
        <v>3.2774309208809989</v>
      </c>
      <c r="O231" s="53">
        <f t="shared" si="38"/>
        <v>0</v>
      </c>
      <c r="P231" s="56">
        <f t="shared" si="39"/>
        <v>0</v>
      </c>
      <c r="Q231" s="13">
        <f t="shared" si="43"/>
        <v>0</v>
      </c>
      <c r="R231" s="13">
        <f t="shared" si="43"/>
        <v>0</v>
      </c>
      <c r="S231" s="13">
        <f t="shared" si="43"/>
        <v>138710.45757065358</v>
      </c>
      <c r="T231" s="13">
        <f t="shared" si="44"/>
        <v>12.723934599493715</v>
      </c>
      <c r="U231" s="13">
        <f t="shared" si="44"/>
        <v>7.0761498599134738</v>
      </c>
      <c r="V231" s="13">
        <f t="shared" si="44"/>
        <v>45841.749258749725</v>
      </c>
      <c r="W231" s="13">
        <f t="shared" si="42"/>
        <v>5.1419719936715964</v>
      </c>
    </row>
    <row r="232" spans="2:23">
      <c r="B232" s="32" t="s">
        <v>155</v>
      </c>
      <c r="F232" s="39">
        <v>87.682031126248546</v>
      </c>
      <c r="H232" s="33">
        <v>1.0712869722531466</v>
      </c>
      <c r="I232" s="33">
        <v>3.2915820611643075E-3</v>
      </c>
      <c r="J232" s="33">
        <v>44.651358137081168</v>
      </c>
      <c r="K232" s="33">
        <v>4.7434932029924472E-3</v>
      </c>
      <c r="L232" s="33">
        <v>12.456887523754025</v>
      </c>
      <c r="M232" s="33">
        <v>28.343788134921486</v>
      </c>
      <c r="N232" s="33">
        <v>1.1506752829745652</v>
      </c>
      <c r="O232" s="53">
        <f t="shared" si="38"/>
        <v>0</v>
      </c>
      <c r="P232" s="56">
        <f t="shared" si="39"/>
        <v>0</v>
      </c>
      <c r="Q232" s="13">
        <f t="shared" si="43"/>
        <v>0</v>
      </c>
      <c r="R232" s="13">
        <f t="shared" si="43"/>
        <v>0</v>
      </c>
      <c r="S232" s="13">
        <f t="shared" si="43"/>
        <v>3915.1217740048223</v>
      </c>
      <c r="T232" s="13">
        <f t="shared" si="44"/>
        <v>5.0816424713371593E-3</v>
      </c>
      <c r="U232" s="13">
        <f t="shared" si="44"/>
        <v>4.100286751113022E-2</v>
      </c>
      <c r="V232" s="13">
        <f t="shared" si="44"/>
        <v>1265.5886349739312</v>
      </c>
      <c r="W232" s="13">
        <f t="shared" si="42"/>
        <v>5.4582203836412609E-3</v>
      </c>
    </row>
    <row r="233" spans="2:23">
      <c r="B233" s="29" t="s">
        <v>156</v>
      </c>
      <c r="F233" s="38">
        <v>810.81892641249556</v>
      </c>
      <c r="H233" s="20">
        <v>7.8861827773178286</v>
      </c>
      <c r="I233" s="20">
        <v>0.19251464808811752</v>
      </c>
      <c r="J233" s="20">
        <v>458.95045810503234</v>
      </c>
      <c r="K233" s="34">
        <v>2.0467520521954801</v>
      </c>
      <c r="L233" s="20">
        <v>51.501417602028603</v>
      </c>
      <c r="M233" s="20">
        <v>287.71967352671999</v>
      </c>
      <c r="N233" s="20">
        <v>2.5219277011131394</v>
      </c>
      <c r="O233" s="53">
        <f t="shared" si="38"/>
        <v>0</v>
      </c>
      <c r="P233" s="56">
        <f t="shared" si="39"/>
        <v>0</v>
      </c>
      <c r="Q233" s="13">
        <f t="shared" si="43"/>
        <v>0</v>
      </c>
      <c r="R233" s="13">
        <f t="shared" si="43"/>
        <v>0</v>
      </c>
      <c r="S233" s="13">
        <f t="shared" si="43"/>
        <v>372125.71771724534</v>
      </c>
      <c r="T233" s="13">
        <f t="shared" si="44"/>
        <v>16.141060783463917</v>
      </c>
      <c r="U233" s="13">
        <f t="shared" si="44"/>
        <v>9.9147772856937184</v>
      </c>
      <c r="V233" s="13">
        <f t="shared" si="44"/>
        <v>132049.07597091849</v>
      </c>
      <c r="W233" s="13">
        <f t="shared" si="42"/>
        <v>5.161760697741947</v>
      </c>
    </row>
    <row r="234" spans="2:23">
      <c r="B234" s="29" t="s">
        <v>157</v>
      </c>
      <c r="F234" s="39">
        <v>944.52432811215647</v>
      </c>
      <c r="H234" s="20">
        <v>3.3646994313570922</v>
      </c>
      <c r="I234" s="20">
        <v>2.9232636697417186E-2</v>
      </c>
      <c r="J234" s="20">
        <v>498.93933320474906</v>
      </c>
      <c r="K234" s="20">
        <v>7.0518917444310339E-2</v>
      </c>
      <c r="L234" s="20">
        <v>83.317216554203497</v>
      </c>
      <c r="M234" s="20">
        <v>353.51889181772754</v>
      </c>
      <c r="N234" s="20">
        <v>5.284435549977613</v>
      </c>
      <c r="O234" s="53">
        <f t="shared" si="38"/>
        <v>0</v>
      </c>
      <c r="P234" s="56">
        <f t="shared" si="39"/>
        <v>0</v>
      </c>
      <c r="Q234" s="13">
        <f t="shared" si="43"/>
        <v>0</v>
      </c>
      <c r="R234" s="13">
        <f t="shared" si="43"/>
        <v>0</v>
      </c>
      <c r="S234" s="13">
        <f t="shared" si="43"/>
        <v>471260.33846394299</v>
      </c>
      <c r="T234" s="13">
        <f t="shared" si="44"/>
        <v>0.23727496142478871</v>
      </c>
      <c r="U234" s="13">
        <f t="shared" si="44"/>
        <v>2.4355819221690638</v>
      </c>
      <c r="V234" s="13">
        <f t="shared" si="44"/>
        <v>176384.4801588188</v>
      </c>
      <c r="W234" s="13">
        <f t="shared" si="42"/>
        <v>0.37265267428865001</v>
      </c>
    </row>
    <row r="235" spans="2:23">
      <c r="B235" s="29" t="s">
        <v>158</v>
      </c>
      <c r="F235" s="39">
        <v>305.00273660650777</v>
      </c>
      <c r="H235" s="20">
        <v>9.1148264886521435</v>
      </c>
      <c r="I235" s="20">
        <v>0.15716839089287538</v>
      </c>
      <c r="J235" s="20">
        <v>159.71383144974686</v>
      </c>
      <c r="K235" s="20">
        <v>1.5061743025307932</v>
      </c>
      <c r="L235" s="20">
        <v>43.996887732525373</v>
      </c>
      <c r="M235" s="20">
        <v>85.720990728976162</v>
      </c>
      <c r="N235" s="20">
        <v>4.7928575131835505</v>
      </c>
      <c r="O235" s="53">
        <f t="shared" si="38"/>
        <v>0</v>
      </c>
      <c r="P235" s="56">
        <f t="shared" si="39"/>
        <v>0</v>
      </c>
      <c r="Q235" s="13">
        <f t="shared" si="43"/>
        <v>0</v>
      </c>
      <c r="R235" s="13">
        <f t="shared" si="43"/>
        <v>0</v>
      </c>
      <c r="S235" s="13">
        <f t="shared" si="43"/>
        <v>48713.155666083316</v>
      </c>
      <c r="T235" s="13">
        <f t="shared" si="44"/>
        <v>13.728517429234842</v>
      </c>
      <c r="U235" s="13">
        <f t="shared" si="44"/>
        <v>6.9149200492155014</v>
      </c>
      <c r="V235" s="13">
        <f t="shared" si="44"/>
        <v>13690.827864993013</v>
      </c>
      <c r="W235" s="13">
        <f t="shared" si="42"/>
        <v>7.2188788220487066</v>
      </c>
    </row>
    <row r="236" spans="2:23">
      <c r="B236" s="29" t="s">
        <v>159</v>
      </c>
      <c r="F236" s="39">
        <v>405.28178788125354</v>
      </c>
      <c r="H236" s="20">
        <v>5.7237139791815927</v>
      </c>
      <c r="I236" s="20">
        <v>3.4706882349850095E-2</v>
      </c>
      <c r="J236" s="20">
        <v>189.70548777453439</v>
      </c>
      <c r="K236" s="20">
        <v>2.3999451467415601E-2</v>
      </c>
      <c r="L236" s="20">
        <v>67.858736946656535</v>
      </c>
      <c r="M236" s="20">
        <v>135.07040444723185</v>
      </c>
      <c r="N236" s="20">
        <v>6.8647383998319063</v>
      </c>
      <c r="O236" s="53">
        <f t="shared" si="38"/>
        <v>0</v>
      </c>
      <c r="P236" s="56">
        <f t="shared" si="39"/>
        <v>0</v>
      </c>
      <c r="Q236" s="13">
        <f t="shared" si="43"/>
        <v>0</v>
      </c>
      <c r="R236" s="13">
        <f t="shared" si="43"/>
        <v>0</v>
      </c>
      <c r="S236" s="13">
        <f t="shared" si="43"/>
        <v>76884.179256148578</v>
      </c>
      <c r="T236" s="13">
        <f t="shared" si="44"/>
        <v>0.13736599585673687</v>
      </c>
      <c r="U236" s="13">
        <f t="shared" si="44"/>
        <v>2.3551651996170344</v>
      </c>
      <c r="V236" s="13">
        <f t="shared" si="44"/>
        <v>25623.596959565759</v>
      </c>
      <c r="W236" s="13">
        <f t="shared" si="42"/>
        <v>0.16474995606327006</v>
      </c>
    </row>
    <row r="237" spans="2:23">
      <c r="B237" s="32" t="s">
        <v>160</v>
      </c>
      <c r="F237" s="39">
        <v>205.67422543435964</v>
      </c>
      <c r="H237" s="31">
        <v>1.97954720461529</v>
      </c>
      <c r="I237" s="31">
        <v>3.7416168132208033E-3</v>
      </c>
      <c r="J237" s="31">
        <v>115.830426981733</v>
      </c>
      <c r="K237" s="31">
        <v>1.3358114985752973E-2</v>
      </c>
      <c r="L237" s="31">
        <v>16.276970973152878</v>
      </c>
      <c r="M237" s="31">
        <v>71.032172528408509</v>
      </c>
      <c r="N237" s="31">
        <v>0.53800801465097614</v>
      </c>
      <c r="O237" s="53">
        <f t="shared" si="38"/>
        <v>0</v>
      </c>
      <c r="P237" s="56">
        <f t="shared" si="39"/>
        <v>0</v>
      </c>
      <c r="Q237" s="13">
        <f t="shared" si="43"/>
        <v>0</v>
      </c>
      <c r="R237" s="13">
        <f t="shared" si="43"/>
        <v>0</v>
      </c>
      <c r="S237" s="13">
        <f t="shared" si="43"/>
        <v>23823.333351199086</v>
      </c>
      <c r="T237" s="13">
        <f t="shared" si="44"/>
        <v>2.6443019178976911E-2</v>
      </c>
      <c r="U237" s="13">
        <f t="shared" si="44"/>
        <v>6.0902188261455791E-2</v>
      </c>
      <c r="V237" s="13">
        <f t="shared" si="44"/>
        <v>8227.6868734056825</v>
      </c>
      <c r="W237" s="13">
        <f t="shared" si="42"/>
        <v>7.1867729229644099E-3</v>
      </c>
    </row>
    <row r="238" spans="2:23">
      <c r="B238" s="32" t="s">
        <v>161</v>
      </c>
      <c r="F238" s="40">
        <v>163.15722450618253</v>
      </c>
      <c r="H238" s="31">
        <v>9.9358979393441293E-3</v>
      </c>
      <c r="I238" s="31">
        <v>5.9333989306170599E-4</v>
      </c>
      <c r="J238" s="31">
        <v>93.519938903067626</v>
      </c>
      <c r="K238" s="31">
        <v>1.2631584632743388E-2</v>
      </c>
      <c r="L238" s="31">
        <v>6.3567503527403098</v>
      </c>
      <c r="M238" s="31">
        <v>63.182862304807827</v>
      </c>
      <c r="N238" s="31">
        <v>7.4512123101653713E-2</v>
      </c>
      <c r="O238" s="53">
        <f t="shared" si="38"/>
        <v>0</v>
      </c>
      <c r="P238" s="56">
        <f t="shared" si="39"/>
        <v>0</v>
      </c>
      <c r="Q238" s="13">
        <f t="shared" si="43"/>
        <v>0</v>
      </c>
      <c r="R238" s="13">
        <f t="shared" si="43"/>
        <v>0</v>
      </c>
      <c r="S238" s="13">
        <f t="shared" si="43"/>
        <v>15258.453667412277</v>
      </c>
      <c r="T238" s="13">
        <f t="shared" si="44"/>
        <v>1.2550613572312602E-4</v>
      </c>
      <c r="U238" s="13">
        <f t="shared" si="44"/>
        <v>3.7717135745148973E-3</v>
      </c>
      <c r="V238" s="13">
        <f t="shared" si="44"/>
        <v>5908.8574224665626</v>
      </c>
      <c r="W238" s="13">
        <f t="shared" si="42"/>
        <v>9.4120618912393265E-4</v>
      </c>
    </row>
    <row r="239" spans="2:23">
      <c r="B239" s="29" t="s">
        <v>162</v>
      </c>
      <c r="F239" s="40">
        <v>300.93107956241789</v>
      </c>
      <c r="H239" s="20">
        <v>17.786646657178029</v>
      </c>
      <c r="I239" s="20">
        <v>0.12701119314212281</v>
      </c>
      <c r="J239" s="20">
        <v>158.77621133269753</v>
      </c>
      <c r="K239" s="20">
        <v>1.5055779466064463E-2</v>
      </c>
      <c r="L239" s="20">
        <v>58.463895807204551</v>
      </c>
      <c r="M239" s="20">
        <v>63.250433037595492</v>
      </c>
      <c r="N239" s="20">
        <v>2.5118257551341063</v>
      </c>
      <c r="O239" s="53">
        <f t="shared" si="38"/>
        <v>0</v>
      </c>
      <c r="P239" s="56">
        <f t="shared" si="39"/>
        <v>0</v>
      </c>
      <c r="Q239" s="13">
        <f t="shared" si="43"/>
        <v>0</v>
      </c>
      <c r="R239" s="13">
        <f t="shared" si="43"/>
        <v>0</v>
      </c>
      <c r="S239" s="13">
        <f t="shared" si="43"/>
        <v>47780.696685179275</v>
      </c>
      <c r="T239" s="13">
        <f t="shared" si="44"/>
        <v>0.26779182951128511</v>
      </c>
      <c r="U239" s="13">
        <f t="shared" si="44"/>
        <v>7.4255691622098015</v>
      </c>
      <c r="V239" s="13">
        <f t="shared" si="44"/>
        <v>10042.664122861896</v>
      </c>
      <c r="W239" s="13">
        <f t="shared" si="42"/>
        <v>3.7817494626479944E-2</v>
      </c>
    </row>
    <row r="240" spans="2:23">
      <c r="B240" s="29" t="s">
        <v>163</v>
      </c>
      <c r="F240" s="39">
        <v>4079.4354037576886</v>
      </c>
      <c r="H240" s="20">
        <v>64.086006873613485</v>
      </c>
      <c r="I240" s="20">
        <v>0.23328660559141126</v>
      </c>
      <c r="J240" s="20">
        <v>1767.421101602511</v>
      </c>
      <c r="K240" s="20">
        <v>0.10210759747297689</v>
      </c>
      <c r="L240" s="20">
        <v>1318.2072685848175</v>
      </c>
      <c r="M240" s="20">
        <v>868.55937884193622</v>
      </c>
      <c r="N240" s="20">
        <v>60.826253651745887</v>
      </c>
      <c r="O240" s="53">
        <f t="shared" si="38"/>
        <v>0</v>
      </c>
      <c r="P240" s="56">
        <f t="shared" si="39"/>
        <v>0</v>
      </c>
      <c r="Q240" s="13">
        <f t="shared" si="43"/>
        <v>0</v>
      </c>
      <c r="R240" s="13">
        <f t="shared" si="43"/>
        <v>0</v>
      </c>
      <c r="S240" s="13">
        <f t="shared" si="43"/>
        <v>7210080.2152256984</v>
      </c>
      <c r="T240" s="13">
        <f t="shared" si="44"/>
        <v>6.5436681935013556</v>
      </c>
      <c r="U240" s="13">
        <f t="shared" si="44"/>
        <v>307.52009915407785</v>
      </c>
      <c r="V240" s="13">
        <f t="shared" si="44"/>
        <v>1535110.1741600076</v>
      </c>
      <c r="W240" s="13">
        <f t="shared" si="42"/>
        <v>6.2108226236616595</v>
      </c>
    </row>
    <row r="241" spans="1:23">
      <c r="B241" s="32" t="s">
        <v>164</v>
      </c>
      <c r="F241" s="39">
        <v>468.83878426480157</v>
      </c>
      <c r="H241" s="20">
        <v>9.0190289770336669</v>
      </c>
      <c r="I241" s="20">
        <v>0.18942735543410838</v>
      </c>
      <c r="J241" s="20">
        <v>255.91150933620702</v>
      </c>
      <c r="K241" s="20">
        <v>1.9498486487324354</v>
      </c>
      <c r="L241" s="20">
        <v>49.115520359375772</v>
      </c>
      <c r="M241" s="20">
        <v>148.83088402169716</v>
      </c>
      <c r="N241" s="20">
        <v>3.8225655663214213</v>
      </c>
      <c r="O241" s="53">
        <f t="shared" si="38"/>
        <v>0</v>
      </c>
      <c r="P241" s="56">
        <f t="shared" si="39"/>
        <v>0</v>
      </c>
      <c r="Q241" s="13">
        <f t="shared" si="43"/>
        <v>0</v>
      </c>
      <c r="R241" s="13">
        <f t="shared" si="43"/>
        <v>0</v>
      </c>
      <c r="S241" s="13">
        <f t="shared" si="43"/>
        <v>119981.24091655771</v>
      </c>
      <c r="T241" s="13">
        <f t="shared" si="44"/>
        <v>17.585741463747773</v>
      </c>
      <c r="U241" s="13">
        <f t="shared" si="44"/>
        <v>9.3038231324466611</v>
      </c>
      <c r="V241" s="13">
        <f t="shared" si="44"/>
        <v>38087.536165834499</v>
      </c>
      <c r="W241" s="13">
        <f t="shared" si="42"/>
        <v>7.4534243041829598</v>
      </c>
    </row>
    <row r="242" spans="1:23">
      <c r="B242" s="32" t="s">
        <v>165</v>
      </c>
      <c r="F242" s="39">
        <v>283.37844439085529</v>
      </c>
      <c r="H242" s="33">
        <v>0.68892614119198559</v>
      </c>
      <c r="I242" s="33">
        <v>3.84313708395055E-3</v>
      </c>
      <c r="J242" s="33">
        <v>160.02906474918763</v>
      </c>
      <c r="K242" s="33">
        <v>2.75936553318189E-2</v>
      </c>
      <c r="L242" s="33">
        <v>14.784619375468134</v>
      </c>
      <c r="M242" s="33">
        <v>107.07503794602124</v>
      </c>
      <c r="N242" s="33">
        <v>0.76935938657047476</v>
      </c>
      <c r="O242" s="53">
        <f t="shared" si="38"/>
        <v>0</v>
      </c>
      <c r="P242" s="56">
        <f t="shared" si="39"/>
        <v>0</v>
      </c>
      <c r="Q242" s="13">
        <f t="shared" si="43"/>
        <v>0</v>
      </c>
      <c r="R242" s="13">
        <f t="shared" si="43"/>
        <v>0</v>
      </c>
      <c r="S242" s="13">
        <f t="shared" si="43"/>
        <v>45348.787425948249</v>
      </c>
      <c r="T242" s="13">
        <f t="shared" si="44"/>
        <v>1.9009990489131653E-2</v>
      </c>
      <c r="U242" s="13">
        <f t="shared" si="44"/>
        <v>5.6819318993955405E-2</v>
      </c>
      <c r="V242" s="13">
        <f t="shared" si="44"/>
        <v>17135.118180485555</v>
      </c>
      <c r="W242" s="13">
        <f t="shared" si="42"/>
        <v>2.1229437739325299E-2</v>
      </c>
    </row>
    <row r="245" spans="1:23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</row>
    <row r="246" spans="1:23">
      <c r="A246" s="7" t="s">
        <v>224</v>
      </c>
    </row>
  </sheetData>
  <mergeCells count="19">
    <mergeCell ref="O90:W90"/>
    <mergeCell ref="B147:N147"/>
    <mergeCell ref="O147:W147"/>
    <mergeCell ref="B3:D3"/>
    <mergeCell ref="H4:N4"/>
    <mergeCell ref="B28:N28"/>
    <mergeCell ref="O28:W28"/>
    <mergeCell ref="H148:N148"/>
    <mergeCell ref="Q148:W148"/>
    <mergeCell ref="Q4:W4"/>
    <mergeCell ref="H29:N29"/>
    <mergeCell ref="Q29:W29"/>
    <mergeCell ref="B49:N49"/>
    <mergeCell ref="O49:W49"/>
    <mergeCell ref="H50:N50"/>
    <mergeCell ref="Q50:W50"/>
    <mergeCell ref="H91:N91"/>
    <mergeCell ref="Q91:W91"/>
    <mergeCell ref="B90:N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Elektra+siluma+mobilumas (Eng)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Kestutis Bieksa</dc:creator>
  <cp:lastModifiedBy>Kestutis Bieksa</cp:lastModifiedBy>
  <dcterms:created xsi:type="dcterms:W3CDTF">2022-01-23T19:34:34Z</dcterms:created>
  <dcterms:modified xsi:type="dcterms:W3CDTF">2024-04-08T20:59:29Z</dcterms:modified>
</cp:coreProperties>
</file>