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50" activeTab="1"/>
  </bookViews>
  <sheets>
    <sheet name="Дано" sheetId="1" r:id="rId1"/>
    <sheet name="Критерии" sheetId="2" r:id="rId2"/>
    <sheet name="Качество съемки" sheetId="3" r:id="rId3"/>
    <sheet name="Длительность заряда" sheetId="4" r:id="rId4"/>
    <sheet name="Объем памяти" sheetId="5" r:id="rId5"/>
    <sheet name="Увеличение кадра" sheetId="7" r:id="rId6"/>
    <sheet name="Цена" sheetId="9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8" i="2"/>
  <c r="B19" i="2"/>
  <c r="B20" i="2"/>
  <c r="B21" i="2"/>
  <c r="B16" i="2"/>
  <c r="C10" i="9"/>
  <c r="J10" i="9"/>
  <c r="I10" i="9"/>
  <c r="I9" i="9"/>
  <c r="A4" i="9"/>
  <c r="D1" i="9" s="1"/>
  <c r="A5" i="9"/>
  <c r="A6" i="9"/>
  <c r="A7" i="9"/>
  <c r="A8" i="9"/>
  <c r="A3" i="9"/>
  <c r="C1" i="9" s="1"/>
  <c r="H2" i="9"/>
  <c r="G2" i="9"/>
  <c r="F2" i="9"/>
  <c r="E2" i="9"/>
  <c r="D2" i="9"/>
  <c r="C2" i="9"/>
  <c r="A4" i="7"/>
  <c r="D1" i="7" s="1"/>
  <c r="A5" i="7"/>
  <c r="A6" i="7"/>
  <c r="A7" i="7"/>
  <c r="A8" i="7"/>
  <c r="A3" i="7"/>
  <c r="H2" i="7"/>
  <c r="G2" i="7"/>
  <c r="F2" i="7"/>
  <c r="E2" i="7"/>
  <c r="D2" i="7"/>
  <c r="C2" i="7"/>
  <c r="H1" i="7"/>
  <c r="A4" i="5"/>
  <c r="A5" i="5"/>
  <c r="A6" i="5"/>
  <c r="A7" i="5"/>
  <c r="A8" i="5"/>
  <c r="A3" i="5"/>
  <c r="H2" i="5"/>
  <c r="G2" i="5"/>
  <c r="F2" i="5"/>
  <c r="E2" i="5"/>
  <c r="D2" i="5"/>
  <c r="C2" i="5"/>
  <c r="A4" i="4"/>
  <c r="D1" i="4" s="1"/>
  <c r="D8" i="4" s="1"/>
  <c r="A5" i="4"/>
  <c r="A6" i="4"/>
  <c r="F1" i="4" s="1"/>
  <c r="F5" i="4" s="1"/>
  <c r="A7" i="4"/>
  <c r="G1" i="4" s="1"/>
  <c r="G8" i="4" s="1"/>
  <c r="A8" i="4"/>
  <c r="A3" i="4"/>
  <c r="H3" i="4" s="1"/>
  <c r="H2" i="4"/>
  <c r="G2" i="4"/>
  <c r="F2" i="4"/>
  <c r="E2" i="4"/>
  <c r="D2" i="4"/>
  <c r="C2" i="4"/>
  <c r="H1" i="4"/>
  <c r="G6" i="2"/>
  <c r="H7" i="7" l="1"/>
  <c r="F6" i="4"/>
  <c r="H6" i="4"/>
  <c r="D7" i="4"/>
  <c r="F1" i="9"/>
  <c r="F8" i="9" s="1"/>
  <c r="H1" i="9"/>
  <c r="H7" i="9" s="1"/>
  <c r="D3" i="9"/>
  <c r="C3" i="9"/>
  <c r="D7" i="9"/>
  <c r="G1" i="9"/>
  <c r="G4" i="9" s="1"/>
  <c r="C4" i="9"/>
  <c r="D4" i="9"/>
  <c r="E6" i="9"/>
  <c r="C8" i="9"/>
  <c r="D6" i="9"/>
  <c r="F6" i="9"/>
  <c r="D8" i="9"/>
  <c r="C6" i="9"/>
  <c r="F4" i="9"/>
  <c r="H8" i="9"/>
  <c r="C5" i="9"/>
  <c r="C7" i="9"/>
  <c r="D5" i="9"/>
  <c r="E1" i="9"/>
  <c r="E4" i="9" s="1"/>
  <c r="H3" i="7"/>
  <c r="H6" i="7"/>
  <c r="D7" i="7"/>
  <c r="D8" i="7"/>
  <c r="D3" i="7"/>
  <c r="D5" i="7"/>
  <c r="F1" i="7"/>
  <c r="F8" i="7" s="1"/>
  <c r="H8" i="7"/>
  <c r="G1" i="7"/>
  <c r="G3" i="7" s="1"/>
  <c r="H5" i="7"/>
  <c r="F4" i="7"/>
  <c r="D6" i="7"/>
  <c r="H4" i="7"/>
  <c r="F6" i="7"/>
  <c r="D4" i="7"/>
  <c r="C1" i="7"/>
  <c r="C6" i="7" s="1"/>
  <c r="C7" i="7"/>
  <c r="E1" i="7"/>
  <c r="E8" i="7" s="1"/>
  <c r="H8" i="5"/>
  <c r="H1" i="5"/>
  <c r="H6" i="5"/>
  <c r="F1" i="5"/>
  <c r="F8" i="5" s="1"/>
  <c r="G1" i="5"/>
  <c r="G4" i="5" s="1"/>
  <c r="H5" i="5"/>
  <c r="H4" i="5"/>
  <c r="D1" i="5"/>
  <c r="D5" i="5" s="1"/>
  <c r="C1" i="5"/>
  <c r="C6" i="5" s="1"/>
  <c r="E1" i="5"/>
  <c r="E8" i="5" s="1"/>
  <c r="G6" i="4"/>
  <c r="G5" i="4"/>
  <c r="H5" i="4"/>
  <c r="F8" i="4"/>
  <c r="D4" i="4"/>
  <c r="F7" i="4"/>
  <c r="G7" i="4"/>
  <c r="H7" i="4"/>
  <c r="F4" i="4"/>
  <c r="D6" i="4"/>
  <c r="G4" i="4"/>
  <c r="E6" i="4"/>
  <c r="H4" i="4"/>
  <c r="H8" i="4"/>
  <c r="C1" i="4"/>
  <c r="C3" i="4" s="1"/>
  <c r="F3" i="4"/>
  <c r="D5" i="4"/>
  <c r="D3" i="4"/>
  <c r="G3" i="4"/>
  <c r="E1" i="4"/>
  <c r="E3" i="4" s="1"/>
  <c r="H9" i="2"/>
  <c r="H10" i="2"/>
  <c r="A4" i="3"/>
  <c r="A5" i="3"/>
  <c r="A6" i="3"/>
  <c r="A7" i="3"/>
  <c r="G1" i="3" s="1"/>
  <c r="A8" i="3"/>
  <c r="H1" i="3" s="1"/>
  <c r="A3" i="3"/>
  <c r="H2" i="3"/>
  <c r="G2" i="3"/>
  <c r="F7" i="7" l="1"/>
  <c r="G3" i="5"/>
  <c r="H9" i="4"/>
  <c r="H5" i="9"/>
  <c r="H3" i="9"/>
  <c r="F7" i="9"/>
  <c r="F3" i="9"/>
  <c r="G6" i="9"/>
  <c r="H4" i="9"/>
  <c r="F5" i="9"/>
  <c r="F9" i="9" s="1"/>
  <c r="H6" i="9"/>
  <c r="C9" i="9"/>
  <c r="D9" i="9"/>
  <c r="E5" i="9"/>
  <c r="I5" i="9" s="1"/>
  <c r="E3" i="9"/>
  <c r="E7" i="9"/>
  <c r="I4" i="9"/>
  <c r="G3" i="9"/>
  <c r="G8" i="9"/>
  <c r="G7" i="9"/>
  <c r="I6" i="9"/>
  <c r="G5" i="9"/>
  <c r="E8" i="9"/>
  <c r="H9" i="7"/>
  <c r="F3" i="7"/>
  <c r="E7" i="7"/>
  <c r="E3" i="7"/>
  <c r="E5" i="7"/>
  <c r="D9" i="7"/>
  <c r="E6" i="7"/>
  <c r="G8" i="7"/>
  <c r="G7" i="7"/>
  <c r="I7" i="7" s="1"/>
  <c r="C3" i="7"/>
  <c r="C4" i="7"/>
  <c r="G5" i="7"/>
  <c r="C8" i="7"/>
  <c r="C5" i="7"/>
  <c r="G6" i="7"/>
  <c r="G4" i="7"/>
  <c r="E4" i="7"/>
  <c r="F5" i="7"/>
  <c r="F9" i="7" s="1"/>
  <c r="D3" i="5"/>
  <c r="D6" i="5"/>
  <c r="D4" i="5"/>
  <c r="D7" i="5"/>
  <c r="H7" i="5"/>
  <c r="H3" i="5"/>
  <c r="H9" i="5" s="1"/>
  <c r="F7" i="5"/>
  <c r="E5" i="5"/>
  <c r="G7" i="5"/>
  <c r="G6" i="5"/>
  <c r="C7" i="5"/>
  <c r="F3" i="5"/>
  <c r="G8" i="5"/>
  <c r="C5" i="5"/>
  <c r="C3" i="5"/>
  <c r="E3" i="5"/>
  <c r="E7" i="5"/>
  <c r="D8" i="5"/>
  <c r="G5" i="5"/>
  <c r="C8" i="5"/>
  <c r="E6" i="5"/>
  <c r="F6" i="5"/>
  <c r="F5" i="5"/>
  <c r="F4" i="5"/>
  <c r="E4" i="5"/>
  <c r="C4" i="5"/>
  <c r="C6" i="4"/>
  <c r="C5" i="4"/>
  <c r="C7" i="4"/>
  <c r="C4" i="4"/>
  <c r="C8" i="4"/>
  <c r="D9" i="4"/>
  <c r="E8" i="4"/>
  <c r="E7" i="4"/>
  <c r="I7" i="4" s="1"/>
  <c r="I6" i="4"/>
  <c r="E5" i="4"/>
  <c r="I5" i="4" s="1"/>
  <c r="C9" i="4"/>
  <c r="I3" i="4"/>
  <c r="E4" i="4"/>
  <c r="I4" i="4" s="1"/>
  <c r="G9" i="4"/>
  <c r="F9" i="4"/>
  <c r="H4" i="3"/>
  <c r="H5" i="3"/>
  <c r="H6" i="3"/>
  <c r="H3" i="3"/>
  <c r="H8" i="3"/>
  <c r="H7" i="3"/>
  <c r="I8" i="7" l="1"/>
  <c r="G9" i="7"/>
  <c r="E9" i="7"/>
  <c r="I6" i="7"/>
  <c r="D9" i="5"/>
  <c r="I7" i="5"/>
  <c r="H9" i="9"/>
  <c r="I7" i="9"/>
  <c r="I8" i="9"/>
  <c r="G9" i="9"/>
  <c r="E9" i="9"/>
  <c r="I3" i="9"/>
  <c r="I5" i="7"/>
  <c r="I4" i="7"/>
  <c r="C9" i="7"/>
  <c r="I3" i="7"/>
  <c r="G9" i="5"/>
  <c r="I6" i="5"/>
  <c r="E9" i="5"/>
  <c r="C9" i="5"/>
  <c r="I3" i="5"/>
  <c r="I5" i="5"/>
  <c r="I4" i="5"/>
  <c r="F9" i="5"/>
  <c r="I8" i="5"/>
  <c r="I8" i="4"/>
  <c r="I9" i="4" s="1"/>
  <c r="E9" i="4"/>
  <c r="H9" i="3"/>
  <c r="F2" i="3"/>
  <c r="E2" i="3"/>
  <c r="D2" i="3"/>
  <c r="C2" i="3"/>
  <c r="C2" i="2"/>
  <c r="F7" i="2"/>
  <c r="C1" i="3"/>
  <c r="J3" i="9" l="1"/>
  <c r="I9" i="7"/>
  <c r="J3" i="7" s="1"/>
  <c r="C10" i="7" s="1"/>
  <c r="I9" i="5"/>
  <c r="J3" i="5" s="1"/>
  <c r="C10" i="5" s="1"/>
  <c r="J3" i="4"/>
  <c r="C10" i="4" s="1"/>
  <c r="J6" i="4"/>
  <c r="F10" i="4" s="1"/>
  <c r="J5" i="4"/>
  <c r="J7" i="4"/>
  <c r="G10" i="4" s="1"/>
  <c r="J4" i="4"/>
  <c r="D10" i="4" s="1"/>
  <c r="J8" i="4"/>
  <c r="H10" i="4" s="1"/>
  <c r="E10" i="4"/>
  <c r="C3" i="3"/>
  <c r="C6" i="3"/>
  <c r="C8" i="3"/>
  <c r="C7" i="3"/>
  <c r="C4" i="3"/>
  <c r="D1" i="3"/>
  <c r="C5" i="3"/>
  <c r="E1" i="3"/>
  <c r="E7" i="2"/>
  <c r="F1" i="3"/>
  <c r="J10" i="4" l="1"/>
  <c r="J11" i="4" s="1"/>
  <c r="J12" i="4" s="1"/>
  <c r="C9" i="3"/>
  <c r="J8" i="9"/>
  <c r="H10" i="9" s="1"/>
  <c r="J5" i="9"/>
  <c r="E10" i="9" s="1"/>
  <c r="J7" i="9"/>
  <c r="G10" i="9" s="1"/>
  <c r="J6" i="9"/>
  <c r="F10" i="9" s="1"/>
  <c r="J4" i="9"/>
  <c r="D10" i="9" s="1"/>
  <c r="J11" i="9" s="1"/>
  <c r="J12" i="9" s="1"/>
  <c r="J8" i="7"/>
  <c r="H10" i="7" s="1"/>
  <c r="J6" i="7"/>
  <c r="F10" i="7" s="1"/>
  <c r="J7" i="7"/>
  <c r="G10" i="7" s="1"/>
  <c r="J4" i="7"/>
  <c r="D10" i="7" s="1"/>
  <c r="J5" i="7"/>
  <c r="E10" i="7" s="1"/>
  <c r="J6" i="5"/>
  <c r="F10" i="5" s="1"/>
  <c r="J7" i="5"/>
  <c r="G10" i="5" s="1"/>
  <c r="J5" i="5"/>
  <c r="E10" i="5" s="1"/>
  <c r="J4" i="5"/>
  <c r="D10" i="5" s="1"/>
  <c r="J8" i="5"/>
  <c r="H10" i="5" s="1"/>
  <c r="I10" i="4"/>
  <c r="F5" i="3"/>
  <c r="F7" i="3"/>
  <c r="F8" i="3"/>
  <c r="F6" i="3"/>
  <c r="E7" i="3"/>
  <c r="E6" i="3"/>
  <c r="E8" i="3"/>
  <c r="D7" i="3"/>
  <c r="D6" i="3"/>
  <c r="D8" i="3"/>
  <c r="G8" i="3"/>
  <c r="G6" i="3"/>
  <c r="G7" i="3"/>
  <c r="F3" i="3"/>
  <c r="F4" i="3"/>
  <c r="G3" i="3"/>
  <c r="G4" i="3"/>
  <c r="G5" i="3"/>
  <c r="D3" i="3"/>
  <c r="D5" i="3"/>
  <c r="D4" i="3"/>
  <c r="E4" i="3"/>
  <c r="E3" i="3"/>
  <c r="E5" i="3"/>
  <c r="D7" i="2"/>
  <c r="B7" i="2"/>
  <c r="C7" i="2"/>
  <c r="G4" i="2"/>
  <c r="G3" i="2"/>
  <c r="G5" i="2"/>
  <c r="J10" i="5" l="1"/>
  <c r="J11" i="5" s="1"/>
  <c r="J12" i="5" s="1"/>
  <c r="I7" i="3"/>
  <c r="I6" i="3"/>
  <c r="I10" i="7"/>
  <c r="J10" i="7"/>
  <c r="J11" i="7" s="1"/>
  <c r="J12" i="7" s="1"/>
  <c r="I10" i="5"/>
  <c r="I4" i="3"/>
  <c r="I5" i="3"/>
  <c r="I8" i="3"/>
  <c r="G9" i="3"/>
  <c r="F9" i="3"/>
  <c r="D9" i="3"/>
  <c r="I3" i="3"/>
  <c r="E9" i="3"/>
  <c r="G2" i="2"/>
  <c r="I9" i="3" l="1"/>
  <c r="G7" i="2"/>
  <c r="H2" i="2"/>
  <c r="B8" i="2" s="1"/>
  <c r="J8" i="3" l="1"/>
  <c r="H10" i="3" s="1"/>
  <c r="J3" i="3"/>
  <c r="C10" i="3" s="1"/>
  <c r="J7" i="3"/>
  <c r="G10" i="3" s="1"/>
  <c r="J4" i="3"/>
  <c r="D10" i="3" s="1"/>
  <c r="H6" i="2"/>
  <c r="F8" i="2" s="1"/>
  <c r="H3" i="2"/>
  <c r="C8" i="2" s="1"/>
  <c r="H8" i="2" s="1"/>
  <c r="G8" i="2"/>
  <c r="H5" i="2"/>
  <c r="E8" i="2" s="1"/>
  <c r="H4" i="2"/>
  <c r="D8" i="2" s="1"/>
  <c r="J5" i="3"/>
  <c r="E10" i="3" s="1"/>
  <c r="J6" i="3"/>
  <c r="F10" i="3" s="1"/>
  <c r="J10" i="3" l="1"/>
  <c r="J11" i="3" s="1"/>
  <c r="J12" i="3" s="1"/>
  <c r="I10" i="3"/>
</calcChain>
</file>

<file path=xl/sharedStrings.xml><?xml version="1.0" encoding="utf-8"?>
<sst xmlns="http://schemas.openxmlformats.org/spreadsheetml/2006/main" count="135" uniqueCount="40">
  <si>
    <t>оценки компонент собственного вектора</t>
  </si>
  <si>
    <t>нормализованные оценки вектора приоритета</t>
  </si>
  <si>
    <t>Сумма:</t>
  </si>
  <si>
    <t>Отношение согласованности</t>
  </si>
  <si>
    <t>Индекс согласованности</t>
  </si>
  <si>
    <t>Качество съемки</t>
  </si>
  <si>
    <t>Цена</t>
  </si>
  <si>
    <t>Длительность заряда</t>
  </si>
  <si>
    <t>Объём памяти</t>
  </si>
  <si>
    <t>увеличение кадра</t>
  </si>
  <si>
    <t>Panasonic HC-V760</t>
  </si>
  <si>
    <t>Panasonic HC-V260</t>
  </si>
  <si>
    <t>Canon XA15</t>
  </si>
  <si>
    <t>Panasonic HC-V770</t>
  </si>
  <si>
    <t>Panasonic HC-V720</t>
  </si>
  <si>
    <t>Низкое</t>
  </si>
  <si>
    <t>Среднее</t>
  </si>
  <si>
    <t>Низкая</t>
  </si>
  <si>
    <t>Высокая</t>
  </si>
  <si>
    <t>зарядка</t>
  </si>
  <si>
    <t>Малый</t>
  </si>
  <si>
    <t>Высокое </t>
  </si>
  <si>
    <t>Низкое </t>
  </si>
  <si>
    <t>Высокое</t>
  </si>
  <si>
    <t>Средняя</t>
  </si>
  <si>
    <t>Хватает не на долго</t>
  </si>
  <si>
    <t>Очень плохая</t>
  </si>
  <si>
    <t>Хорошая</t>
  </si>
  <si>
    <t>Лучшая</t>
  </si>
  <si>
    <t xml:space="preserve">Большой </t>
  </si>
  <si>
    <t>Средний</t>
  </si>
  <si>
    <t>Лучший</t>
  </si>
  <si>
    <t>Очень близко</t>
  </si>
  <si>
    <t>Малое</t>
  </si>
  <si>
    <t>Большое</t>
  </si>
  <si>
    <t>Объем памяти</t>
  </si>
  <si>
    <t>Увеличение кадра</t>
  </si>
  <si>
    <t>Cреднее </t>
  </si>
  <si>
    <t>Альтернативы</t>
  </si>
  <si>
    <t>Глобальные приоритеты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</si>
</sst>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19" sqref="A19:A24"/>
    </sheetView>
  </sheetViews>
  <sheetFormatPr defaultRowHeight="15" x14ac:dyDescent="0.25"/>
  <cols>
    <col min="1" max="1" width="23.140625" style="2" bestFit="1" customWidth="1"/>
    <col min="2" max="2" width="22.42578125" style="2" bestFit="1" customWidth="1"/>
    <col min="3" max="3" width="17.5703125" style="2" bestFit="1" customWidth="1"/>
    <col min="4" max="4" width="23.140625" style="2" customWidth="1"/>
    <col min="5" max="5" width="18.140625" style="2" customWidth="1"/>
    <col min="6" max="6" width="31.42578125" style="2" customWidth="1"/>
    <col min="7" max="16384" width="9.140625" style="2"/>
  </cols>
  <sheetData>
    <row r="1" spans="1:13" x14ac:dyDescent="0.25">
      <c r="A1" s="15"/>
      <c r="B1" s="16" t="s">
        <v>5</v>
      </c>
      <c r="C1" s="16" t="s">
        <v>6</v>
      </c>
      <c r="D1" s="16" t="s">
        <v>19</v>
      </c>
      <c r="E1" s="16" t="s">
        <v>8</v>
      </c>
      <c r="F1" s="16" t="s">
        <v>9</v>
      </c>
    </row>
    <row r="2" spans="1:13" ht="15.75" x14ac:dyDescent="0.25">
      <c r="A2" s="15" t="s">
        <v>10</v>
      </c>
      <c r="B2" s="21" t="s">
        <v>21</v>
      </c>
      <c r="C2" s="23" t="s">
        <v>24</v>
      </c>
      <c r="D2" s="23" t="s">
        <v>24</v>
      </c>
      <c r="E2" s="26" t="s">
        <v>29</v>
      </c>
      <c r="F2" s="25" t="s">
        <v>32</v>
      </c>
    </row>
    <row r="3" spans="1:13" ht="15.75" x14ac:dyDescent="0.25">
      <c r="A3" s="15" t="s">
        <v>11</v>
      </c>
      <c r="B3" s="22" t="s">
        <v>15</v>
      </c>
      <c r="C3" s="24" t="s">
        <v>17</v>
      </c>
      <c r="D3" s="27" t="s">
        <v>25</v>
      </c>
      <c r="E3" s="26" t="s">
        <v>29</v>
      </c>
      <c r="F3" s="22" t="s">
        <v>33</v>
      </c>
    </row>
    <row r="4" spans="1:13" ht="15.75" x14ac:dyDescent="0.25">
      <c r="A4" s="15" t="s">
        <v>12</v>
      </c>
      <c r="B4" s="23" t="s">
        <v>16</v>
      </c>
      <c r="C4" s="24" t="s">
        <v>17</v>
      </c>
      <c r="D4" s="24" t="s">
        <v>26</v>
      </c>
      <c r="E4" s="24" t="s">
        <v>20</v>
      </c>
      <c r="F4" s="33" t="s">
        <v>16</v>
      </c>
    </row>
    <row r="5" spans="1:13" ht="15.75" x14ac:dyDescent="0.25">
      <c r="A5" s="15" t="s">
        <v>13</v>
      </c>
      <c r="B5" s="22" t="s">
        <v>22</v>
      </c>
      <c r="C5" s="23" t="s">
        <v>24</v>
      </c>
      <c r="D5" s="26" t="s">
        <v>27</v>
      </c>
      <c r="E5" s="33" t="s">
        <v>30</v>
      </c>
      <c r="F5" s="33" t="s">
        <v>16</v>
      </c>
    </row>
    <row r="6" spans="1:13" ht="15.75" x14ac:dyDescent="0.25">
      <c r="A6" s="15" t="s">
        <v>14</v>
      </c>
      <c r="B6" s="23" t="s">
        <v>37</v>
      </c>
      <c r="C6" s="23" t="s">
        <v>24</v>
      </c>
      <c r="D6" s="26" t="s">
        <v>27</v>
      </c>
      <c r="E6" s="24" t="s">
        <v>20</v>
      </c>
      <c r="F6" s="33" t="s">
        <v>16</v>
      </c>
    </row>
    <row r="7" spans="1:13" ht="15.75" x14ac:dyDescent="0.25">
      <c r="A7" s="17" t="s">
        <v>14</v>
      </c>
      <c r="B7" s="37" t="s">
        <v>23</v>
      </c>
      <c r="C7" s="25" t="s">
        <v>18</v>
      </c>
      <c r="D7" s="25" t="s">
        <v>28</v>
      </c>
      <c r="E7" s="25" t="s">
        <v>31</v>
      </c>
      <c r="F7" s="21" t="s">
        <v>34</v>
      </c>
    </row>
    <row r="8" spans="1:13" x14ac:dyDescent="0.25">
      <c r="K8" s="18"/>
      <c r="L8" s="18"/>
      <c r="M8" s="18"/>
    </row>
    <row r="9" spans="1:13" x14ac:dyDescent="0.25">
      <c r="A9" s="29">
        <v>1</v>
      </c>
      <c r="B9" s="12"/>
      <c r="C9" s="12"/>
      <c r="D9" s="12"/>
      <c r="E9" s="12"/>
      <c r="F9" s="12"/>
      <c r="K9" s="18"/>
      <c r="L9" s="18"/>
      <c r="M9" s="18"/>
    </row>
    <row r="10" spans="1:13" x14ac:dyDescent="0.25">
      <c r="A10" s="28">
        <v>2</v>
      </c>
      <c r="B10" s="12"/>
      <c r="C10" s="12"/>
      <c r="D10" s="12"/>
      <c r="E10" s="12"/>
      <c r="F10" s="12"/>
      <c r="K10" s="18"/>
      <c r="L10" s="19"/>
      <c r="M10" s="18"/>
    </row>
    <row r="11" spans="1:13" x14ac:dyDescent="0.25">
      <c r="A11" s="30">
        <v>3</v>
      </c>
      <c r="B11" s="12"/>
      <c r="C11" s="12"/>
      <c r="D11" s="12"/>
      <c r="E11" s="12"/>
      <c r="F11" s="12"/>
      <c r="K11" s="18"/>
      <c r="L11" s="19"/>
      <c r="M11" s="18"/>
    </row>
    <row r="12" spans="1:13" x14ac:dyDescent="0.25">
      <c r="A12" s="31">
        <v>4</v>
      </c>
      <c r="B12" s="12"/>
      <c r="C12" s="12"/>
      <c r="D12" s="12"/>
      <c r="E12" s="12"/>
      <c r="F12" s="12"/>
      <c r="K12" s="18"/>
      <c r="L12" s="19"/>
      <c r="M12" s="18"/>
    </row>
    <row r="13" spans="1:13" x14ac:dyDescent="0.25">
      <c r="A13" s="32">
        <v>5</v>
      </c>
      <c r="B13" s="12"/>
      <c r="C13" s="12"/>
      <c r="D13" s="12"/>
      <c r="E13" s="12"/>
      <c r="F13" s="12"/>
      <c r="K13" s="18"/>
      <c r="L13" s="19"/>
      <c r="M13" s="18"/>
    </row>
    <row r="14" spans="1:13" x14ac:dyDescent="0.25">
      <c r="A14" s="12"/>
      <c r="B14" s="12"/>
      <c r="C14" s="12"/>
      <c r="D14" s="12"/>
      <c r="E14" s="12"/>
      <c r="F14" s="12"/>
      <c r="K14" s="18"/>
      <c r="L14" s="19"/>
      <c r="M14" s="18"/>
    </row>
    <row r="15" spans="1:13" ht="15.75" x14ac:dyDescent="0.25">
      <c r="A15" s="12"/>
      <c r="B15" s="13"/>
      <c r="C15" s="13"/>
      <c r="D15" s="13"/>
      <c r="E15" s="13"/>
      <c r="F15" s="12"/>
      <c r="K15" s="18"/>
      <c r="L15" s="20"/>
      <c r="M15" s="18"/>
    </row>
    <row r="16" spans="1:13" x14ac:dyDescent="0.25">
      <c r="A16" s="12"/>
      <c r="B16" s="13"/>
      <c r="C16" s="13"/>
      <c r="D16" s="13"/>
      <c r="E16" s="13"/>
      <c r="F16" s="12"/>
      <c r="K16" s="18"/>
      <c r="L16" s="18"/>
      <c r="M16" s="18"/>
    </row>
    <row r="18" spans="1:6" x14ac:dyDescent="0.25">
      <c r="A18" s="7"/>
      <c r="B18" s="14" t="s">
        <v>5</v>
      </c>
      <c r="C18" s="14" t="s">
        <v>6</v>
      </c>
      <c r="D18" s="14" t="s">
        <v>7</v>
      </c>
      <c r="E18" s="14" t="s">
        <v>8</v>
      </c>
      <c r="F18" s="14" t="s">
        <v>9</v>
      </c>
    </row>
    <row r="19" spans="1:6" x14ac:dyDescent="0.25">
      <c r="A19" s="15" t="s">
        <v>10</v>
      </c>
      <c r="B19" s="7">
        <v>5</v>
      </c>
      <c r="C19" s="7">
        <v>3</v>
      </c>
      <c r="D19" s="7">
        <v>3</v>
      </c>
      <c r="E19" s="7">
        <v>4</v>
      </c>
      <c r="F19" s="7">
        <v>5</v>
      </c>
    </row>
    <row r="20" spans="1:6" x14ac:dyDescent="0.25">
      <c r="A20" s="15" t="s">
        <v>11</v>
      </c>
      <c r="B20" s="7">
        <v>1</v>
      </c>
      <c r="C20" s="7">
        <v>1</v>
      </c>
      <c r="D20" s="7">
        <v>2</v>
      </c>
      <c r="E20" s="7">
        <v>4</v>
      </c>
      <c r="F20" s="7">
        <v>1</v>
      </c>
    </row>
    <row r="21" spans="1:6" x14ac:dyDescent="0.25">
      <c r="A21" s="15" t="s">
        <v>12</v>
      </c>
      <c r="B21" s="7">
        <v>3</v>
      </c>
      <c r="C21" s="7">
        <v>1</v>
      </c>
      <c r="D21" s="7">
        <v>1</v>
      </c>
      <c r="E21" s="7">
        <v>1</v>
      </c>
      <c r="F21" s="7">
        <v>3</v>
      </c>
    </row>
    <row r="22" spans="1:6" x14ac:dyDescent="0.25">
      <c r="A22" s="15" t="s">
        <v>13</v>
      </c>
      <c r="B22" s="7">
        <v>1</v>
      </c>
      <c r="C22" s="7">
        <v>3</v>
      </c>
      <c r="D22" s="7">
        <v>4</v>
      </c>
      <c r="E22" s="7">
        <v>3</v>
      </c>
      <c r="F22" s="7">
        <v>3</v>
      </c>
    </row>
    <row r="23" spans="1:6" x14ac:dyDescent="0.25">
      <c r="A23" s="15" t="s">
        <v>14</v>
      </c>
      <c r="B23" s="7">
        <v>3</v>
      </c>
      <c r="C23" s="7">
        <v>3</v>
      </c>
      <c r="D23" s="7">
        <v>4</v>
      </c>
      <c r="E23" s="7">
        <v>1</v>
      </c>
      <c r="F23" s="7">
        <v>3</v>
      </c>
    </row>
    <row r="24" spans="1:6" ht="15.75" x14ac:dyDescent="0.25">
      <c r="A24" s="17" t="s">
        <v>14</v>
      </c>
      <c r="B24" s="7">
        <v>5</v>
      </c>
      <c r="C24" s="7">
        <v>5</v>
      </c>
      <c r="D24" s="7">
        <v>5</v>
      </c>
      <c r="E24" s="7">
        <v>5</v>
      </c>
      <c r="F24" s="7">
        <v>5</v>
      </c>
    </row>
    <row r="25" spans="1:6" x14ac:dyDescent="0.25">
      <c r="A25" s="18"/>
      <c r="B25" s="11"/>
      <c r="C25" s="11"/>
      <c r="D25" s="11"/>
      <c r="E25" s="11"/>
      <c r="F25" s="18"/>
    </row>
    <row r="26" spans="1:6" x14ac:dyDescent="0.25">
      <c r="A26" s="18"/>
      <c r="B26" s="34"/>
      <c r="C26" s="34"/>
      <c r="D26" s="34"/>
      <c r="E26" s="34"/>
      <c r="F26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5" sqref="A15:B21"/>
    </sheetView>
  </sheetViews>
  <sheetFormatPr defaultRowHeight="15" x14ac:dyDescent="0.25"/>
  <cols>
    <col min="1" max="1" width="23.42578125" style="1" customWidth="1"/>
    <col min="2" max="2" width="27.7109375" style="1" customWidth="1"/>
    <col min="3" max="3" width="6.140625" style="1" customWidth="1"/>
    <col min="4" max="4" width="20.5703125" style="1" customWidth="1"/>
    <col min="5" max="5" width="14.42578125" style="1" customWidth="1"/>
    <col min="6" max="6" width="18.5703125" style="1" customWidth="1"/>
    <col min="7" max="7" width="18.28515625" style="1" customWidth="1"/>
    <col min="8" max="8" width="18.85546875" style="1" customWidth="1"/>
    <col min="9" max="16384" width="9.140625" style="1"/>
  </cols>
  <sheetData>
    <row r="1" spans="1:8" ht="60" x14ac:dyDescent="0.25">
      <c r="A1" s="10"/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9" t="s">
        <v>0</v>
      </c>
      <c r="H1" s="9" t="s">
        <v>1</v>
      </c>
    </row>
    <row r="2" spans="1:8" x14ac:dyDescent="0.25">
      <c r="A2" s="14" t="s">
        <v>5</v>
      </c>
      <c r="B2" s="5">
        <v>1</v>
      </c>
      <c r="C2" s="5">
        <f>1/5</f>
        <v>0.2</v>
      </c>
      <c r="D2" s="5">
        <v>0.2</v>
      </c>
      <c r="E2" s="5">
        <v>0.16666666666666666</v>
      </c>
      <c r="F2" s="5">
        <v>0.16666666666666666</v>
      </c>
      <c r="G2" s="6">
        <f>(B2*C2*D2*E2*F2)^(1/5)</f>
        <v>0.25653787802420264</v>
      </c>
      <c r="H2" s="6">
        <f>G2/$G$7</f>
        <v>4.0284347506519935E-2</v>
      </c>
    </row>
    <row r="3" spans="1:8" x14ac:dyDescent="0.25">
      <c r="A3" s="14" t="s">
        <v>6</v>
      </c>
      <c r="B3" s="5">
        <v>5</v>
      </c>
      <c r="C3" s="5">
        <v>1</v>
      </c>
      <c r="D3" s="5">
        <v>0.33333333333333331</v>
      </c>
      <c r="E3" s="5">
        <v>0.33333333333333331</v>
      </c>
      <c r="F3" s="5">
        <v>0.33333333333333331</v>
      </c>
      <c r="G3" s="6">
        <f t="shared" ref="G3:G5" si="0">(B3*C3*D3*E3*F3)^(1/5)</f>
        <v>0.71370912277944121</v>
      </c>
      <c r="H3" s="6">
        <f t="shared" ref="H3:H6" si="1">G3/$G$7</f>
        <v>0.11207431254229061</v>
      </c>
    </row>
    <row r="4" spans="1:8" x14ac:dyDescent="0.25">
      <c r="A4" s="14" t="s">
        <v>7</v>
      </c>
      <c r="B4" s="5">
        <v>5</v>
      </c>
      <c r="C4" s="5">
        <v>3</v>
      </c>
      <c r="D4" s="5">
        <v>1</v>
      </c>
      <c r="E4" s="5">
        <v>0.5</v>
      </c>
      <c r="F4" s="5">
        <v>0.5</v>
      </c>
      <c r="G4" s="6">
        <f t="shared" si="0"/>
        <v>1.3025855423486761</v>
      </c>
      <c r="H4" s="6">
        <f t="shared" si="1"/>
        <v>0.20454604617877228</v>
      </c>
    </row>
    <row r="5" spans="1:8" x14ac:dyDescent="0.25">
      <c r="A5" s="14" t="s">
        <v>8</v>
      </c>
      <c r="B5" s="5">
        <v>6</v>
      </c>
      <c r="C5" s="5">
        <v>3</v>
      </c>
      <c r="D5" s="5">
        <v>2</v>
      </c>
      <c r="E5" s="5">
        <v>1</v>
      </c>
      <c r="F5" s="5">
        <v>1</v>
      </c>
      <c r="G5" s="6">
        <f t="shared" si="0"/>
        <v>2.0476725110792193</v>
      </c>
      <c r="H5" s="6">
        <f t="shared" si="1"/>
        <v>0.32154764688620857</v>
      </c>
    </row>
    <row r="6" spans="1:8" x14ac:dyDescent="0.25">
      <c r="A6" s="14" t="s">
        <v>9</v>
      </c>
      <c r="B6" s="5">
        <v>6</v>
      </c>
      <c r="C6" s="5">
        <v>3</v>
      </c>
      <c r="D6" s="5">
        <v>2</v>
      </c>
      <c r="E6" s="5">
        <v>1</v>
      </c>
      <c r="F6" s="5">
        <v>1</v>
      </c>
      <c r="G6" s="6">
        <f>(B6*C6*D6*E6*F6)^(1/5)</f>
        <v>2.0476725110792193</v>
      </c>
      <c r="H6" s="6">
        <f t="shared" si="1"/>
        <v>0.32154764688620857</v>
      </c>
    </row>
    <row r="7" spans="1:8" x14ac:dyDescent="0.25">
      <c r="A7" s="10" t="s">
        <v>2</v>
      </c>
      <c r="B7" s="5">
        <f>SUM(B2:B6)</f>
        <v>23</v>
      </c>
      <c r="C7" s="5">
        <f t="shared" ref="C7:F7" si="2">SUM(C2:C6)</f>
        <v>10.199999999999999</v>
      </c>
      <c r="D7" s="5">
        <f t="shared" si="2"/>
        <v>5.5333333333333332</v>
      </c>
      <c r="E7" s="5">
        <f t="shared" si="2"/>
        <v>3</v>
      </c>
      <c r="F7" s="5">
        <f t="shared" si="2"/>
        <v>3</v>
      </c>
      <c r="G7" s="6">
        <f>SUM(G2:G6)</f>
        <v>6.3681775653107584</v>
      </c>
      <c r="H7" s="10"/>
    </row>
    <row r="8" spans="1:8" x14ac:dyDescent="0.25">
      <c r="A8" s="10"/>
      <c r="B8" s="6">
        <f>B7*H2</f>
        <v>0.92653999264995845</v>
      </c>
      <c r="C8" s="6">
        <f>C7*H3</f>
        <v>1.1431579879313643</v>
      </c>
      <c r="D8" s="6">
        <f>D7*H4</f>
        <v>1.1318214555225399</v>
      </c>
      <c r="E8" s="6">
        <f>E7*H5</f>
        <v>0.96464294065862566</v>
      </c>
      <c r="F8" s="6">
        <f>F7*H6</f>
        <v>0.96464294065862566</v>
      </c>
      <c r="G8" s="6">
        <f>G7*H6</f>
        <v>2.0476725110792193</v>
      </c>
      <c r="H8" s="6">
        <f>SUM(B8:F8)</f>
        <v>5.1308053174211139</v>
      </c>
    </row>
    <row r="9" spans="1:8" x14ac:dyDescent="0.25">
      <c r="A9" s="35" t="s">
        <v>4</v>
      </c>
      <c r="B9" s="36"/>
      <c r="C9" s="36"/>
      <c r="D9" s="36"/>
      <c r="E9" s="36"/>
      <c r="F9" s="36"/>
      <c r="G9" s="36"/>
      <c r="H9" s="6">
        <f>ABS((H8-5)/(5-1))</f>
        <v>3.2701329355278475E-2</v>
      </c>
    </row>
    <row r="10" spans="1:8" x14ac:dyDescent="0.25">
      <c r="A10" s="36" t="s">
        <v>3</v>
      </c>
      <c r="B10" s="36"/>
      <c r="C10" s="36"/>
      <c r="D10" s="36"/>
      <c r="E10" s="36"/>
      <c r="F10" s="36"/>
      <c r="G10" s="36"/>
      <c r="H10" s="6">
        <f>ABS(H9/1.12)</f>
        <v>2.9197615495784351E-2</v>
      </c>
    </row>
    <row r="15" spans="1:8" x14ac:dyDescent="0.25">
      <c r="A15" s="10" t="s">
        <v>38</v>
      </c>
      <c r="B15" s="10" t="s">
        <v>39</v>
      </c>
    </row>
    <row r="16" spans="1:8" x14ac:dyDescent="0.25">
      <c r="A16" s="15" t="s">
        <v>10</v>
      </c>
      <c r="B16" s="10">
        <f>$H$2+'Качество съемки'!J3+Цена!J3*Критерии!$H$3+Критерии!$H$4*'Длительность заряда'!J3+Критерии!$H$5*'Объем памяти'!J3+Критерии!$H$6*'Увеличение кадра'!J3</f>
        <v>0.52321474738239937</v>
      </c>
    </row>
    <row r="17" spans="1:2" x14ac:dyDescent="0.25">
      <c r="A17" s="15" t="s">
        <v>11</v>
      </c>
      <c r="B17" s="10">
        <f>$H$2+'Качество съемки'!J4+Цена!J4*Критерии!$H$3+Критерии!$H$4*'Длительность заряда'!J4+Критерии!$H$5*'Объем памяти'!J4+Критерии!$H$6*'Увеличение кадра'!J4</f>
        <v>0.21190812533731901</v>
      </c>
    </row>
    <row r="18" spans="1:2" x14ac:dyDescent="0.25">
      <c r="A18" s="15" t="s">
        <v>12</v>
      </c>
      <c r="B18" s="10">
        <f>$H$2+'Качество съемки'!J5+Цена!J5*Критерии!$H$3+Критерии!$H$4*'Длительность заряда'!J5+Критерии!$H$5*'Объем памяти'!J5+Критерии!$H$6*'Увеличение кадра'!J5</f>
        <v>0.29081714527818608</v>
      </c>
    </row>
    <row r="19" spans="1:2" x14ac:dyDescent="0.25">
      <c r="A19" s="15" t="s">
        <v>13</v>
      </c>
      <c r="B19" s="10">
        <f>$H$2+'Качество съемки'!J6+Цена!J6*Критерии!$H$3+Критерии!$H$4*'Длительность заряда'!J6+Критерии!$H$5*'Объем памяти'!J6+Критерии!$H$6*'Увеличение кадра'!J6</f>
        <v>0.26173958368904149</v>
      </c>
    </row>
    <row r="20" spans="1:2" x14ac:dyDescent="0.25">
      <c r="A20" s="15" t="s">
        <v>14</v>
      </c>
      <c r="B20" s="10">
        <f>$H$2+'Качество съемки'!J7+Цена!J7*Критерии!$H$3+Критерии!$H$4*'Длительность заряда'!J7+Критерии!$H$5*'Объем памяти'!J7+Критерии!$H$6*'Увеличение кадра'!J7</f>
        <v>0.33712317847946277</v>
      </c>
    </row>
    <row r="21" spans="1:2" ht="15.75" x14ac:dyDescent="0.25">
      <c r="A21" s="17" t="s">
        <v>14</v>
      </c>
      <c r="B21" s="10">
        <f>$H$2+'Качество съемки'!J8+Цена!J8*Критерии!$H$3+Критерии!$H$4*'Длительность заряда'!J8+Критерии!$H$5*'Объем памяти'!J8+Критерии!$H$6*'Увеличение кадра'!J8</f>
        <v>0.57661895736619084</v>
      </c>
    </row>
  </sheetData>
  <mergeCells count="2">
    <mergeCell ref="A9:G9"/>
    <mergeCell ref="A10:G10"/>
  </mergeCells>
  <conditionalFormatting sqref="B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5" sqref="E25"/>
    </sheetView>
  </sheetViews>
  <sheetFormatPr defaultRowHeight="15" x14ac:dyDescent="0.25"/>
  <cols>
    <col min="1" max="1" width="11.140625" style="1" customWidth="1"/>
    <col min="2" max="2" width="16.28515625" style="1" customWidth="1"/>
    <col min="3" max="3" width="10.140625" style="1" customWidth="1"/>
    <col min="4" max="4" width="10.28515625" style="1" customWidth="1"/>
    <col min="5" max="6" width="9.140625" style="1"/>
    <col min="7" max="8" width="11.140625" style="1" customWidth="1"/>
    <col min="9" max="9" width="22.85546875" style="1" customWidth="1"/>
    <col min="10" max="10" width="25" style="1" customWidth="1"/>
    <col min="11" max="16384" width="9.140625" style="1"/>
  </cols>
  <sheetData>
    <row r="1" spans="1:10" ht="60" customHeight="1" x14ac:dyDescent="0.25">
      <c r="C1" s="3">
        <f>A3</f>
        <v>5</v>
      </c>
      <c r="D1" s="3">
        <f>A4</f>
        <v>1</v>
      </c>
      <c r="E1" s="3">
        <f>A5</f>
        <v>3</v>
      </c>
      <c r="F1" s="3">
        <f>A6</f>
        <v>1</v>
      </c>
      <c r="G1" s="3">
        <f>A7</f>
        <v>3</v>
      </c>
      <c r="H1" s="7">
        <f>A8</f>
        <v>5</v>
      </c>
    </row>
    <row r="2" spans="1:10" ht="45" x14ac:dyDescent="0.25">
      <c r="B2" s="3" t="s">
        <v>5</v>
      </c>
      <c r="C2" s="3" t="str">
        <f>B3</f>
        <v>Panasonic HC-V760</v>
      </c>
      <c r="D2" s="3" t="str">
        <f>B4</f>
        <v>Panasonic HC-V260</v>
      </c>
      <c r="E2" s="3" t="str">
        <f>B5</f>
        <v>Canon XA15</v>
      </c>
      <c r="F2" s="3" t="str">
        <f>B6</f>
        <v>Panasonic HC-V770</v>
      </c>
      <c r="G2" s="3" t="str">
        <f>B7</f>
        <v>Panasonic HC-V720</v>
      </c>
      <c r="H2" s="7" t="str">
        <f>B8</f>
        <v>Panasonic HC-V720</v>
      </c>
      <c r="I2" s="3" t="s">
        <v>0</v>
      </c>
      <c r="J2" s="3" t="s">
        <v>1</v>
      </c>
    </row>
    <row r="3" spans="1:10" ht="30" x14ac:dyDescent="0.25">
      <c r="A3" s="7">
        <f>Дано!B19</f>
        <v>5</v>
      </c>
      <c r="B3" s="15" t="s">
        <v>10</v>
      </c>
      <c r="C3" s="5">
        <f>$A3/C$1</f>
        <v>1</v>
      </c>
      <c r="D3" s="5">
        <f t="shared" ref="D3:H8" si="0">$A3/D$1</f>
        <v>5</v>
      </c>
      <c r="E3" s="5">
        <f t="shared" si="0"/>
        <v>1.6666666666666667</v>
      </c>
      <c r="F3" s="5">
        <f t="shared" si="0"/>
        <v>5</v>
      </c>
      <c r="G3" s="5">
        <f t="shared" si="0"/>
        <v>1.6666666666666667</v>
      </c>
      <c r="H3" s="5">
        <f t="shared" si="0"/>
        <v>1</v>
      </c>
      <c r="I3" s="6">
        <f>(C3*D3*E3*F3*G3*H3)^(1/6)</f>
        <v>2.0274006651911334</v>
      </c>
      <c r="J3" s="6">
        <f>I3/I$9</f>
        <v>0.27777777777777779</v>
      </c>
    </row>
    <row r="4" spans="1:10" ht="30" x14ac:dyDescent="0.25">
      <c r="A4" s="7">
        <f>Дано!B20</f>
        <v>1</v>
      </c>
      <c r="B4" s="15" t="s">
        <v>11</v>
      </c>
      <c r="C4" s="5">
        <f t="shared" ref="C4:C8" si="1">$A4/C$1</f>
        <v>0.2</v>
      </c>
      <c r="D4" s="5">
        <f t="shared" si="0"/>
        <v>1</v>
      </c>
      <c r="E4" s="5">
        <f t="shared" si="0"/>
        <v>0.33333333333333331</v>
      </c>
      <c r="F4" s="5">
        <f t="shared" si="0"/>
        <v>1</v>
      </c>
      <c r="G4" s="5">
        <f t="shared" si="0"/>
        <v>0.33333333333333331</v>
      </c>
      <c r="H4" s="5">
        <f t="shared" si="0"/>
        <v>0.2</v>
      </c>
      <c r="I4" s="6">
        <f>(C4*D4*E4*F4*G4*H4)^(1/6)</f>
        <v>0.40548013303822666</v>
      </c>
      <c r="J4" s="6">
        <f>I4/I$9</f>
        <v>5.5555555555555559E-2</v>
      </c>
    </row>
    <row r="5" spans="1:10" x14ac:dyDescent="0.25">
      <c r="A5" s="7">
        <f>Дано!B21</f>
        <v>3</v>
      </c>
      <c r="B5" s="15" t="s">
        <v>12</v>
      </c>
      <c r="C5" s="5">
        <f t="shared" si="1"/>
        <v>0.6</v>
      </c>
      <c r="D5" s="5">
        <f t="shared" si="0"/>
        <v>3</v>
      </c>
      <c r="E5" s="5">
        <f t="shared" si="0"/>
        <v>1</v>
      </c>
      <c r="F5" s="5">
        <f t="shared" si="0"/>
        <v>3</v>
      </c>
      <c r="G5" s="5">
        <f t="shared" si="0"/>
        <v>1</v>
      </c>
      <c r="H5" s="5">
        <f t="shared" si="0"/>
        <v>0.6</v>
      </c>
      <c r="I5" s="6">
        <f>(C5*D5*E5*F5*G5*H5)^(1/6)</f>
        <v>1.2164403991146799</v>
      </c>
      <c r="J5" s="6">
        <f t="shared" ref="J3:J9" si="2">I5/I$9</f>
        <v>0.16666666666666666</v>
      </c>
    </row>
    <row r="6" spans="1:10" ht="30" x14ac:dyDescent="0.25">
      <c r="A6" s="7">
        <f>Дано!B22</f>
        <v>1</v>
      </c>
      <c r="B6" s="15" t="s">
        <v>13</v>
      </c>
      <c r="C6" s="5">
        <f t="shared" si="1"/>
        <v>0.2</v>
      </c>
      <c r="D6" s="5">
        <f t="shared" si="0"/>
        <v>1</v>
      </c>
      <c r="E6" s="5">
        <f t="shared" si="0"/>
        <v>0.33333333333333331</v>
      </c>
      <c r="F6" s="5">
        <f t="shared" si="0"/>
        <v>1</v>
      </c>
      <c r="G6" s="5">
        <f t="shared" si="0"/>
        <v>0.33333333333333331</v>
      </c>
      <c r="H6" s="5">
        <f t="shared" si="0"/>
        <v>0.2</v>
      </c>
      <c r="I6" s="6">
        <f>(C6*D6*E6*F6*G6*H6)^(1/6)</f>
        <v>0.40548013303822666</v>
      </c>
      <c r="J6" s="6">
        <f t="shared" si="2"/>
        <v>5.5555555555555559E-2</v>
      </c>
    </row>
    <row r="7" spans="1:10" ht="30" x14ac:dyDescent="0.25">
      <c r="A7" s="7">
        <f>Дано!B23</f>
        <v>3</v>
      </c>
      <c r="B7" s="15" t="s">
        <v>14</v>
      </c>
      <c r="C7" s="5">
        <f t="shared" si="1"/>
        <v>0.6</v>
      </c>
      <c r="D7" s="5">
        <f t="shared" si="0"/>
        <v>3</v>
      </c>
      <c r="E7" s="5">
        <f t="shared" si="0"/>
        <v>1</v>
      </c>
      <c r="F7" s="5">
        <f t="shared" si="0"/>
        <v>3</v>
      </c>
      <c r="G7" s="5">
        <f t="shared" si="0"/>
        <v>1</v>
      </c>
      <c r="H7" s="5">
        <f t="shared" si="0"/>
        <v>0.6</v>
      </c>
      <c r="I7" s="6">
        <f t="shared" ref="I4:I8" si="3">(C7*D7*E7*F7*G7*H7)^(1/6)</f>
        <v>1.2164403991146799</v>
      </c>
      <c r="J7" s="6">
        <f t="shared" si="2"/>
        <v>0.16666666666666666</v>
      </c>
    </row>
    <row r="8" spans="1:10" ht="15.75" x14ac:dyDescent="0.25">
      <c r="A8" s="7">
        <f>Дано!B24</f>
        <v>5</v>
      </c>
      <c r="B8" s="17" t="s">
        <v>14</v>
      </c>
      <c r="C8" s="5">
        <f t="shared" si="1"/>
        <v>1</v>
      </c>
      <c r="D8" s="5">
        <f t="shared" si="0"/>
        <v>5</v>
      </c>
      <c r="E8" s="5">
        <f t="shared" si="0"/>
        <v>1.6666666666666667</v>
      </c>
      <c r="F8" s="5">
        <f t="shared" si="0"/>
        <v>5</v>
      </c>
      <c r="G8" s="5">
        <f t="shared" si="0"/>
        <v>1.6666666666666667</v>
      </c>
      <c r="H8" s="5">
        <f t="shared" si="0"/>
        <v>1</v>
      </c>
      <c r="I8" s="6">
        <f t="shared" si="3"/>
        <v>2.0274006651911334</v>
      </c>
      <c r="J8" s="6">
        <f>I8/I$9</f>
        <v>0.27777777777777779</v>
      </c>
    </row>
    <row r="9" spans="1:10" x14ac:dyDescent="0.25">
      <c r="A9" s="7"/>
      <c r="B9" s="4" t="s">
        <v>2</v>
      </c>
      <c r="C9" s="5">
        <f>SUM(C3:C8)</f>
        <v>3.5999999999999996</v>
      </c>
      <c r="D9" s="5">
        <f>SUM(D3:D8)</f>
        <v>18</v>
      </c>
      <c r="E9" s="5">
        <f t="shared" ref="D9:G9" si="4">SUM(E3:E8)</f>
        <v>6.0000000000000009</v>
      </c>
      <c r="F9" s="5">
        <f>SUM(F3:F8)</f>
        <v>18</v>
      </c>
      <c r="G9" s="5">
        <f>SUM(G3:G8)</f>
        <v>6.0000000000000009</v>
      </c>
      <c r="H9" s="5">
        <f>SUM(H3:H8)</f>
        <v>3.5999999999999996</v>
      </c>
      <c r="I9" s="6">
        <f>SUM(I3:I8)</f>
        <v>7.2986423946880796</v>
      </c>
      <c r="J9" s="6"/>
    </row>
    <row r="10" spans="1:10" x14ac:dyDescent="0.25">
      <c r="B10" s="4"/>
      <c r="C10" s="6">
        <f>C9*J3</f>
        <v>1</v>
      </c>
      <c r="D10" s="6">
        <f>D9*J4</f>
        <v>1</v>
      </c>
      <c r="E10" s="6">
        <f>E9*J5</f>
        <v>1</v>
      </c>
      <c r="F10" s="6">
        <f>F9*J6</f>
        <v>1</v>
      </c>
      <c r="G10" s="6">
        <f>G9*J7</f>
        <v>1</v>
      </c>
      <c r="H10" s="6">
        <f>H9*J8</f>
        <v>1</v>
      </c>
      <c r="I10" s="6">
        <f>I9*J8</f>
        <v>2.0274006651911334</v>
      </c>
      <c r="J10" s="6">
        <f>SUM(C10:H10)</f>
        <v>6</v>
      </c>
    </row>
    <row r="11" spans="1:10" ht="30" x14ac:dyDescent="0.25">
      <c r="B11" s="3" t="s">
        <v>4</v>
      </c>
      <c r="C11" s="4"/>
      <c r="D11" s="4"/>
      <c r="E11" s="4"/>
      <c r="F11" s="4"/>
      <c r="G11" s="4"/>
      <c r="H11" s="8"/>
      <c r="I11" s="4"/>
      <c r="J11" s="6">
        <f>ABS((J10-6)/(6-1))</f>
        <v>0</v>
      </c>
    </row>
    <row r="12" spans="1:10" ht="15" customHeight="1" x14ac:dyDescent="0.25">
      <c r="B12" s="36" t="s">
        <v>3</v>
      </c>
      <c r="C12" s="36"/>
      <c r="D12" s="36"/>
      <c r="E12" s="36"/>
      <c r="F12" s="36"/>
      <c r="G12" s="36"/>
      <c r="H12" s="36"/>
      <c r="I12" s="36"/>
      <c r="J12" s="6">
        <f>ABS(J11/1.24)</f>
        <v>0</v>
      </c>
    </row>
  </sheetData>
  <mergeCells count="1">
    <mergeCell ref="B12:I12"/>
  </mergeCells>
  <conditionalFormatting sqref="C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5" sqref="E15"/>
    </sheetView>
  </sheetViews>
  <sheetFormatPr defaultColWidth="16.28515625" defaultRowHeight="31.5" customHeight="1" x14ac:dyDescent="0.25"/>
  <cols>
    <col min="1" max="16384" width="16.28515625" style="1"/>
  </cols>
  <sheetData>
    <row r="1" spans="1:10" ht="31.5" customHeight="1" x14ac:dyDescent="0.25">
      <c r="C1" s="9">
        <f>A3</f>
        <v>3</v>
      </c>
      <c r="D1" s="9">
        <f>A4</f>
        <v>2</v>
      </c>
      <c r="E1" s="9">
        <f>A5</f>
        <v>1</v>
      </c>
      <c r="F1" s="9">
        <f>A6</f>
        <v>4</v>
      </c>
      <c r="G1" s="9">
        <f>A7</f>
        <v>4</v>
      </c>
      <c r="H1" s="9">
        <f>A8</f>
        <v>5</v>
      </c>
    </row>
    <row r="2" spans="1:10" ht="42.75" customHeight="1" x14ac:dyDescent="0.25">
      <c r="B2" s="9" t="s">
        <v>7</v>
      </c>
      <c r="C2" s="9" t="str">
        <f>B3</f>
        <v>Panasonic HC-V760</v>
      </c>
      <c r="D2" s="9" t="str">
        <f>B4</f>
        <v>Panasonic HC-V260</v>
      </c>
      <c r="E2" s="9" t="str">
        <f>B5</f>
        <v>Canon XA15</v>
      </c>
      <c r="F2" s="9" t="str">
        <f>B6</f>
        <v>Panasonic HC-V770</v>
      </c>
      <c r="G2" s="9" t="str">
        <f>B7</f>
        <v>Panasonic HC-V720</v>
      </c>
      <c r="H2" s="9" t="str">
        <f>B8</f>
        <v>Panasonic HC-V720</v>
      </c>
      <c r="I2" s="9" t="s">
        <v>0</v>
      </c>
      <c r="J2" s="9" t="s">
        <v>1</v>
      </c>
    </row>
    <row r="3" spans="1:10" ht="31.5" customHeight="1" x14ac:dyDescent="0.25">
      <c r="A3" s="9">
        <f>Дано!D19</f>
        <v>3</v>
      </c>
      <c r="B3" s="15" t="s">
        <v>10</v>
      </c>
      <c r="C3" s="5">
        <f>$A3/C$1</f>
        <v>1</v>
      </c>
      <c r="D3" s="5">
        <f t="shared" ref="D3:H8" si="0">$A3/D$1</f>
        <v>1.5</v>
      </c>
      <c r="E3" s="5">
        <f t="shared" si="0"/>
        <v>3</v>
      </c>
      <c r="F3" s="5">
        <f t="shared" si="0"/>
        <v>0.75</v>
      </c>
      <c r="G3" s="5">
        <f t="shared" si="0"/>
        <v>0.75</v>
      </c>
      <c r="H3" s="5">
        <f t="shared" si="0"/>
        <v>0.6</v>
      </c>
      <c r="I3" s="6">
        <f>(C3*D3*E3*F3*G3*H3)^(1/6)</f>
        <v>1.0721306583576136</v>
      </c>
      <c r="J3" s="6">
        <f>I3/I$9</f>
        <v>0.15789473684210525</v>
      </c>
    </row>
    <row r="4" spans="1:10" ht="31.5" customHeight="1" x14ac:dyDescent="0.25">
      <c r="A4" s="9">
        <f>Дано!D20</f>
        <v>2</v>
      </c>
      <c r="B4" s="15" t="s">
        <v>11</v>
      </c>
      <c r="C4" s="5">
        <f t="shared" ref="C4:C8" si="1">$A4/C$1</f>
        <v>0.66666666666666663</v>
      </c>
      <c r="D4" s="5">
        <f t="shared" si="0"/>
        <v>1</v>
      </c>
      <c r="E4" s="5">
        <f t="shared" si="0"/>
        <v>2</v>
      </c>
      <c r="F4" s="5">
        <f t="shared" si="0"/>
        <v>0.5</v>
      </c>
      <c r="G4" s="5">
        <f t="shared" si="0"/>
        <v>0.5</v>
      </c>
      <c r="H4" s="5">
        <f t="shared" si="0"/>
        <v>0.4</v>
      </c>
      <c r="I4" s="6">
        <f>(C4*D4*E4*F4*G4*H4)^(1/6)</f>
        <v>0.71475377223840897</v>
      </c>
      <c r="J4" s="6">
        <f>I4/I$9</f>
        <v>0.10526315789473684</v>
      </c>
    </row>
    <row r="5" spans="1:10" ht="31.5" customHeight="1" x14ac:dyDescent="0.25">
      <c r="A5" s="9">
        <f>Дано!D21</f>
        <v>1</v>
      </c>
      <c r="B5" s="15" t="s">
        <v>12</v>
      </c>
      <c r="C5" s="5">
        <f t="shared" si="1"/>
        <v>0.33333333333333331</v>
      </c>
      <c r="D5" s="5">
        <f t="shared" si="0"/>
        <v>0.5</v>
      </c>
      <c r="E5" s="5">
        <f t="shared" si="0"/>
        <v>1</v>
      </c>
      <c r="F5" s="5">
        <f t="shared" si="0"/>
        <v>0.25</v>
      </c>
      <c r="G5" s="5">
        <f t="shared" si="0"/>
        <v>0.25</v>
      </c>
      <c r="H5" s="5">
        <f t="shared" si="0"/>
        <v>0.2</v>
      </c>
      <c r="I5" s="6">
        <f>(C5*D5*E5*F5*G5*H5)^(1/6)</f>
        <v>0.35737688611920448</v>
      </c>
      <c r="J5" s="6">
        <f t="shared" ref="J5:J7" si="2">I5/I$9</f>
        <v>5.2631578947368418E-2</v>
      </c>
    </row>
    <row r="6" spans="1:10" ht="31.5" customHeight="1" x14ac:dyDescent="0.25">
      <c r="A6" s="9">
        <f>Дано!D22</f>
        <v>4</v>
      </c>
      <c r="B6" s="15" t="s">
        <v>13</v>
      </c>
      <c r="C6" s="5">
        <f t="shared" si="1"/>
        <v>1.3333333333333333</v>
      </c>
      <c r="D6" s="5">
        <f t="shared" si="0"/>
        <v>2</v>
      </c>
      <c r="E6" s="5">
        <f t="shared" si="0"/>
        <v>4</v>
      </c>
      <c r="F6" s="5">
        <f t="shared" si="0"/>
        <v>1</v>
      </c>
      <c r="G6" s="5">
        <f t="shared" si="0"/>
        <v>1</v>
      </c>
      <c r="H6" s="5">
        <f t="shared" si="0"/>
        <v>0.8</v>
      </c>
      <c r="I6" s="6">
        <f>(C6*D6*E6*F6*G6*H6)^(1/6)</f>
        <v>1.4295075444768179</v>
      </c>
      <c r="J6" s="6">
        <f t="shared" si="2"/>
        <v>0.21052631578947367</v>
      </c>
    </row>
    <row r="7" spans="1:10" ht="31.5" customHeight="1" x14ac:dyDescent="0.25">
      <c r="A7" s="9">
        <f>Дано!D23</f>
        <v>4</v>
      </c>
      <c r="B7" s="15" t="s">
        <v>14</v>
      </c>
      <c r="C7" s="5">
        <f t="shared" si="1"/>
        <v>1.3333333333333333</v>
      </c>
      <c r="D7" s="5">
        <f t="shared" si="0"/>
        <v>2</v>
      </c>
      <c r="E7" s="5">
        <f t="shared" si="0"/>
        <v>4</v>
      </c>
      <c r="F7" s="5">
        <f t="shared" si="0"/>
        <v>1</v>
      </c>
      <c r="G7" s="5">
        <f t="shared" si="0"/>
        <v>1</v>
      </c>
      <c r="H7" s="5">
        <f t="shared" si="0"/>
        <v>0.8</v>
      </c>
      <c r="I7" s="6">
        <f t="shared" ref="I7:I8" si="3">(C7*D7*E7*F7*G7*H7)^(1/6)</f>
        <v>1.4295075444768179</v>
      </c>
      <c r="J7" s="6">
        <f t="shared" si="2"/>
        <v>0.21052631578947367</v>
      </c>
    </row>
    <row r="8" spans="1:10" ht="31.5" customHeight="1" x14ac:dyDescent="0.25">
      <c r="A8" s="9">
        <f>Дано!D24</f>
        <v>5</v>
      </c>
      <c r="B8" s="17" t="s">
        <v>14</v>
      </c>
      <c r="C8" s="5">
        <f t="shared" si="1"/>
        <v>1.6666666666666667</v>
      </c>
      <c r="D8" s="5">
        <f t="shared" si="0"/>
        <v>2.5</v>
      </c>
      <c r="E8" s="5">
        <f t="shared" si="0"/>
        <v>5</v>
      </c>
      <c r="F8" s="5">
        <f t="shared" si="0"/>
        <v>1.25</v>
      </c>
      <c r="G8" s="5">
        <f t="shared" si="0"/>
        <v>1.25</v>
      </c>
      <c r="H8" s="5">
        <f t="shared" si="0"/>
        <v>1</v>
      </c>
      <c r="I8" s="6">
        <f t="shared" si="3"/>
        <v>1.7868844305960225</v>
      </c>
      <c r="J8" s="6">
        <f>I8/I$9</f>
        <v>0.26315789473684209</v>
      </c>
    </row>
    <row r="9" spans="1:10" ht="31.5" customHeight="1" x14ac:dyDescent="0.25">
      <c r="A9" s="9"/>
      <c r="B9" s="10" t="s">
        <v>2</v>
      </c>
      <c r="C9" s="5">
        <f>SUM(C3:C8)</f>
        <v>6.333333333333333</v>
      </c>
      <c r="D9" s="5">
        <f>SUM(D3:D8)</f>
        <v>9.5</v>
      </c>
      <c r="E9" s="5">
        <f t="shared" ref="E9:H9" si="4">SUM(E3:E8)</f>
        <v>19</v>
      </c>
      <c r="F9" s="5">
        <f>SUM(F3:F8)</f>
        <v>4.75</v>
      </c>
      <c r="G9" s="5">
        <f>SUM(G3:G8)</f>
        <v>4.75</v>
      </c>
      <c r="H9" s="5">
        <f>SUM(H3:H8)</f>
        <v>3.8</v>
      </c>
      <c r="I9" s="6">
        <f>SUM(I3:I8)</f>
        <v>6.790160836264886</v>
      </c>
      <c r="J9" s="6"/>
    </row>
    <row r="10" spans="1:10" ht="31.5" customHeight="1" x14ac:dyDescent="0.25">
      <c r="B10" s="10"/>
      <c r="C10" s="6">
        <f>C9*J3</f>
        <v>0.99999999999999989</v>
      </c>
      <c r="D10" s="6">
        <f>D9*J4</f>
        <v>1</v>
      </c>
      <c r="E10" s="6">
        <f>E9*J5</f>
        <v>1</v>
      </c>
      <c r="F10" s="6">
        <f>F9*J6</f>
        <v>1</v>
      </c>
      <c r="G10" s="6">
        <f>G9*J7</f>
        <v>1</v>
      </c>
      <c r="H10" s="6">
        <f>H9*J8</f>
        <v>0.99999999999999989</v>
      </c>
      <c r="I10" s="6">
        <f>I9*J8</f>
        <v>1.7868844305960225</v>
      </c>
      <c r="J10" s="6">
        <f>SUM(C10:H10)</f>
        <v>6</v>
      </c>
    </row>
    <row r="11" spans="1:10" ht="31.5" customHeight="1" x14ac:dyDescent="0.25">
      <c r="B11" s="9" t="s">
        <v>4</v>
      </c>
      <c r="C11" s="10"/>
      <c r="D11" s="10"/>
      <c r="E11" s="10"/>
      <c r="F11" s="10"/>
      <c r="G11" s="10"/>
      <c r="H11" s="10"/>
      <c r="I11" s="10"/>
      <c r="J11" s="6">
        <f>ABS((J10-6)/(6-1))</f>
        <v>0</v>
      </c>
    </row>
    <row r="12" spans="1:10" ht="31.5" customHeight="1" x14ac:dyDescent="0.25">
      <c r="B12" s="36" t="s">
        <v>3</v>
      </c>
      <c r="C12" s="36"/>
      <c r="D12" s="36"/>
      <c r="E12" s="36"/>
      <c r="F12" s="36"/>
      <c r="G12" s="36"/>
      <c r="H12" s="36"/>
      <c r="I12" s="36"/>
      <c r="J12" s="6">
        <f>ABS(J11/1.24)</f>
        <v>0</v>
      </c>
    </row>
  </sheetData>
  <mergeCells count="1">
    <mergeCell ref="B12:I12"/>
  </mergeCells>
  <conditionalFormatting sqref="C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17" sqref="L17"/>
    </sheetView>
  </sheetViews>
  <sheetFormatPr defaultRowHeight="15" x14ac:dyDescent="0.25"/>
  <cols>
    <col min="1" max="1" width="15" customWidth="1"/>
    <col min="2" max="2" width="15.28515625" bestFit="1" customWidth="1"/>
    <col min="3" max="3" width="10.28515625" bestFit="1" customWidth="1"/>
    <col min="4" max="4" width="10.140625" bestFit="1" customWidth="1"/>
    <col min="5" max="5" width="9.5703125" bestFit="1" customWidth="1"/>
    <col min="6" max="6" width="8.85546875" bestFit="1" customWidth="1"/>
    <col min="7" max="7" width="10.5703125" bestFit="1" customWidth="1"/>
    <col min="8" max="8" width="18.5703125" bestFit="1" customWidth="1"/>
    <col min="9" max="9" width="18.28515625" customWidth="1"/>
    <col min="10" max="10" width="18.140625" customWidth="1"/>
  </cols>
  <sheetData>
    <row r="1" spans="1:10" ht="46.5" customHeight="1" x14ac:dyDescent="0.25">
      <c r="A1" s="1"/>
      <c r="B1" s="1"/>
      <c r="C1" s="9">
        <f>A3</f>
        <v>4</v>
      </c>
      <c r="D1" s="9">
        <f>A4</f>
        <v>4</v>
      </c>
      <c r="E1" s="9">
        <f>A5</f>
        <v>1</v>
      </c>
      <c r="F1" s="9">
        <f>A6</f>
        <v>3</v>
      </c>
      <c r="G1" s="9">
        <f>A7</f>
        <v>1</v>
      </c>
      <c r="H1" s="9">
        <f>A8</f>
        <v>5</v>
      </c>
      <c r="I1" s="1"/>
      <c r="J1" s="1"/>
    </row>
    <row r="2" spans="1:10" ht="60" x14ac:dyDescent="0.25">
      <c r="A2" s="1"/>
      <c r="B2" s="9" t="s">
        <v>35</v>
      </c>
      <c r="C2" s="9" t="str">
        <f>B3</f>
        <v>Panasonic HC-V760</v>
      </c>
      <c r="D2" s="9" t="str">
        <f>B4</f>
        <v>Panasonic HC-V260</v>
      </c>
      <c r="E2" s="9" t="str">
        <f>B5</f>
        <v>Canon XA15</v>
      </c>
      <c r="F2" s="9" t="str">
        <f>B6</f>
        <v>Panasonic HC-V770</v>
      </c>
      <c r="G2" s="9" t="str">
        <f>B7</f>
        <v>Panasonic HC-V720</v>
      </c>
      <c r="H2" s="9" t="str">
        <f>B8</f>
        <v>Panasonic HC-V720</v>
      </c>
      <c r="I2" s="9" t="s">
        <v>0</v>
      </c>
      <c r="J2" s="9" t="s">
        <v>1</v>
      </c>
    </row>
    <row r="3" spans="1:10" ht="30" x14ac:dyDescent="0.25">
      <c r="A3" s="9">
        <f>Дано!E19</f>
        <v>4</v>
      </c>
      <c r="B3" s="15" t="s">
        <v>10</v>
      </c>
      <c r="C3" s="5">
        <f>$A3/C$1</f>
        <v>1</v>
      </c>
      <c r="D3" s="5">
        <f t="shared" ref="D3:H8" si="0">$A3/D$1</f>
        <v>1</v>
      </c>
      <c r="E3" s="5">
        <f t="shared" si="0"/>
        <v>4</v>
      </c>
      <c r="F3" s="5">
        <f t="shared" si="0"/>
        <v>1.3333333333333333</v>
      </c>
      <c r="G3" s="5">
        <f t="shared" si="0"/>
        <v>4</v>
      </c>
      <c r="H3" s="5">
        <f t="shared" si="0"/>
        <v>0.8</v>
      </c>
      <c r="I3" s="6">
        <f>(C3*D3*E3*F3*G3*H3)^(1/6)</f>
        <v>1.6045679664471511</v>
      </c>
      <c r="J3" s="6">
        <f>I3/I$9</f>
        <v>0.22222222222222218</v>
      </c>
    </row>
    <row r="4" spans="1:10" ht="30" customHeight="1" x14ac:dyDescent="0.25">
      <c r="A4" s="9">
        <f>Дано!E20</f>
        <v>4</v>
      </c>
      <c r="B4" s="15" t="s">
        <v>11</v>
      </c>
      <c r="C4" s="5">
        <f t="shared" ref="C4:C8" si="1">$A4/C$1</f>
        <v>1</v>
      </c>
      <c r="D4" s="5">
        <f t="shared" si="0"/>
        <v>1</v>
      </c>
      <c r="E4" s="5">
        <f t="shared" si="0"/>
        <v>4</v>
      </c>
      <c r="F4" s="5">
        <f t="shared" si="0"/>
        <v>1.3333333333333333</v>
      </c>
      <c r="G4" s="5">
        <f t="shared" si="0"/>
        <v>4</v>
      </c>
      <c r="H4" s="5">
        <f t="shared" si="0"/>
        <v>0.8</v>
      </c>
      <c r="I4" s="6">
        <f>(C4*D4*E4*F4*G4*H4)^(1/6)</f>
        <v>1.6045679664471511</v>
      </c>
      <c r="J4" s="6">
        <f>I4/I$9</f>
        <v>0.22222222222222218</v>
      </c>
    </row>
    <row r="5" spans="1:10" x14ac:dyDescent="0.25">
      <c r="A5" s="9">
        <f>Дано!E21</f>
        <v>1</v>
      </c>
      <c r="B5" s="15" t="s">
        <v>12</v>
      </c>
      <c r="C5" s="5">
        <f t="shared" si="1"/>
        <v>0.25</v>
      </c>
      <c r="D5" s="5">
        <f t="shared" si="0"/>
        <v>0.25</v>
      </c>
      <c r="E5" s="5">
        <f t="shared" si="0"/>
        <v>1</v>
      </c>
      <c r="F5" s="5">
        <f t="shared" si="0"/>
        <v>0.33333333333333331</v>
      </c>
      <c r="G5" s="5">
        <f t="shared" si="0"/>
        <v>1</v>
      </c>
      <c r="H5" s="5">
        <f t="shared" si="0"/>
        <v>0.2</v>
      </c>
      <c r="I5" s="6">
        <f>(C5*D5*E5*F5*G5*H5)^(1/6)</f>
        <v>0.40114199161178782</v>
      </c>
      <c r="J5" s="6">
        <f t="shared" ref="J5:J7" si="2">I5/I$9</f>
        <v>5.5555555555555559E-2</v>
      </c>
    </row>
    <row r="6" spans="1:10" ht="30" x14ac:dyDescent="0.25">
      <c r="A6" s="9">
        <f>Дано!E22</f>
        <v>3</v>
      </c>
      <c r="B6" s="15" t="s">
        <v>13</v>
      </c>
      <c r="C6" s="5">
        <f t="shared" si="1"/>
        <v>0.75</v>
      </c>
      <c r="D6" s="5">
        <f t="shared" si="0"/>
        <v>0.75</v>
      </c>
      <c r="E6" s="5">
        <f t="shared" si="0"/>
        <v>3</v>
      </c>
      <c r="F6" s="5">
        <f t="shared" si="0"/>
        <v>1</v>
      </c>
      <c r="G6" s="5">
        <f t="shared" si="0"/>
        <v>3</v>
      </c>
      <c r="H6" s="5">
        <f t="shared" si="0"/>
        <v>0.6</v>
      </c>
      <c r="I6" s="6">
        <f>(C6*D6*E6*F6*G6*H6)^(1/6)</f>
        <v>1.2034259748353633</v>
      </c>
      <c r="J6" s="6">
        <f t="shared" si="2"/>
        <v>0.16666666666666666</v>
      </c>
    </row>
    <row r="7" spans="1:10" ht="30" customHeight="1" x14ac:dyDescent="0.25">
      <c r="A7" s="9">
        <f>Дано!E23</f>
        <v>1</v>
      </c>
      <c r="B7" s="15" t="s">
        <v>14</v>
      </c>
      <c r="C7" s="5">
        <f t="shared" si="1"/>
        <v>0.25</v>
      </c>
      <c r="D7" s="5">
        <f t="shared" si="0"/>
        <v>0.25</v>
      </c>
      <c r="E7" s="5">
        <f t="shared" si="0"/>
        <v>1</v>
      </c>
      <c r="F7" s="5">
        <f t="shared" si="0"/>
        <v>0.33333333333333331</v>
      </c>
      <c r="G7" s="5">
        <f t="shared" si="0"/>
        <v>1</v>
      </c>
      <c r="H7" s="5">
        <f t="shared" si="0"/>
        <v>0.2</v>
      </c>
      <c r="I7" s="6">
        <f t="shared" ref="I7:I8" si="3">(C7*D7*E7*F7*G7*H7)^(1/6)</f>
        <v>0.40114199161178782</v>
      </c>
      <c r="J7" s="6">
        <f t="shared" si="2"/>
        <v>5.5555555555555559E-2</v>
      </c>
    </row>
    <row r="8" spans="1:10" ht="15.75" x14ac:dyDescent="0.25">
      <c r="A8" s="9">
        <f>Дано!E24</f>
        <v>5</v>
      </c>
      <c r="B8" s="17" t="s">
        <v>14</v>
      </c>
      <c r="C8" s="5">
        <f t="shared" si="1"/>
        <v>1.25</v>
      </c>
      <c r="D8" s="5">
        <f t="shared" si="0"/>
        <v>1.25</v>
      </c>
      <c r="E8" s="5">
        <f t="shared" si="0"/>
        <v>5</v>
      </c>
      <c r="F8" s="5">
        <f t="shared" si="0"/>
        <v>1.6666666666666667</v>
      </c>
      <c r="G8" s="5">
        <f t="shared" si="0"/>
        <v>5</v>
      </c>
      <c r="H8" s="5">
        <f t="shared" si="0"/>
        <v>1</v>
      </c>
      <c r="I8" s="6">
        <f t="shared" si="3"/>
        <v>2.0057099580589388</v>
      </c>
      <c r="J8" s="6">
        <f>I8/I$9</f>
        <v>0.27777777777777773</v>
      </c>
    </row>
    <row r="9" spans="1:10" x14ac:dyDescent="0.25">
      <c r="A9" s="9"/>
      <c r="B9" s="10" t="s">
        <v>2</v>
      </c>
      <c r="C9" s="5">
        <f>SUM(C3:C8)</f>
        <v>4.5</v>
      </c>
      <c r="D9" s="5">
        <f>SUM(D3:D8)</f>
        <v>4.5</v>
      </c>
      <c r="E9" s="5">
        <f t="shared" ref="E9:H9" si="4">SUM(E3:E8)</f>
        <v>18</v>
      </c>
      <c r="F9" s="5">
        <f>SUM(F3:F8)</f>
        <v>6</v>
      </c>
      <c r="G9" s="5">
        <f>SUM(G3:G8)</f>
        <v>18</v>
      </c>
      <c r="H9" s="5">
        <f>SUM(H3:H8)</f>
        <v>3.6</v>
      </c>
      <c r="I9" s="6">
        <f>SUM(I3:I8)</f>
        <v>7.2205558490121806</v>
      </c>
      <c r="J9" s="6"/>
    </row>
    <row r="10" spans="1:10" ht="15" customHeight="1" x14ac:dyDescent="0.25">
      <c r="A10" s="1"/>
      <c r="B10" s="10"/>
      <c r="C10" s="6">
        <f>C9*J3</f>
        <v>0.99999999999999978</v>
      </c>
      <c r="D10" s="6">
        <f>D9*J4</f>
        <v>0.99999999999999978</v>
      </c>
      <c r="E10" s="6">
        <f>E9*J5</f>
        <v>1</v>
      </c>
      <c r="F10" s="6">
        <f>F9*J6</f>
        <v>1</v>
      </c>
      <c r="G10" s="6">
        <f>G9*J7</f>
        <v>1</v>
      </c>
      <c r="H10" s="6">
        <f>H9*J8</f>
        <v>0.99999999999999989</v>
      </c>
      <c r="I10" s="6">
        <f>I9*J8</f>
        <v>2.0057099580589388</v>
      </c>
      <c r="J10" s="6">
        <f>SUM(C10:H10)</f>
        <v>6</v>
      </c>
    </row>
    <row r="11" spans="1:10" ht="45" x14ac:dyDescent="0.25">
      <c r="A11" s="1"/>
      <c r="B11" s="9" t="s">
        <v>4</v>
      </c>
      <c r="C11" s="10"/>
      <c r="D11" s="10"/>
      <c r="E11" s="10"/>
      <c r="F11" s="10"/>
      <c r="G11" s="10"/>
      <c r="H11" s="10"/>
      <c r="I11" s="10"/>
      <c r="J11" s="6">
        <f>ABS((J10-6)/(6-1))</f>
        <v>0</v>
      </c>
    </row>
    <row r="12" spans="1:10" x14ac:dyDescent="0.25">
      <c r="A12" s="1"/>
      <c r="B12" s="36" t="s">
        <v>3</v>
      </c>
      <c r="C12" s="36"/>
      <c r="D12" s="36"/>
      <c r="E12" s="36"/>
      <c r="F12" s="36"/>
      <c r="G12" s="36"/>
      <c r="H12" s="36"/>
      <c r="I12" s="36"/>
      <c r="J12" s="6">
        <f>ABS(J11/1.24)</f>
        <v>0</v>
      </c>
    </row>
  </sheetData>
  <mergeCells count="1">
    <mergeCell ref="B12:I12"/>
  </mergeCells>
  <conditionalFormatting sqref="C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25" sqref="I25"/>
    </sheetView>
  </sheetViews>
  <sheetFormatPr defaultRowHeight="15" x14ac:dyDescent="0.25"/>
  <cols>
    <col min="1" max="1" width="15.140625" customWidth="1"/>
    <col min="2" max="2" width="17.42578125" customWidth="1"/>
    <col min="3" max="3" width="10.28515625" bestFit="1" customWidth="1"/>
    <col min="4" max="4" width="10.140625" bestFit="1" customWidth="1"/>
    <col min="5" max="5" width="9.5703125" bestFit="1" customWidth="1"/>
    <col min="6" max="6" width="8.85546875" bestFit="1" customWidth="1"/>
    <col min="7" max="7" width="10.5703125" bestFit="1" customWidth="1"/>
    <col min="8" max="8" width="18.5703125" bestFit="1" customWidth="1"/>
    <col min="9" max="9" width="18.28515625" bestFit="1" customWidth="1"/>
    <col min="10" max="10" width="13.85546875" customWidth="1"/>
  </cols>
  <sheetData>
    <row r="1" spans="1:10" ht="45" customHeight="1" x14ac:dyDescent="0.25">
      <c r="A1" s="1"/>
      <c r="B1" s="1"/>
      <c r="C1" s="9">
        <f>A3</f>
        <v>5</v>
      </c>
      <c r="D1" s="9">
        <f>A4</f>
        <v>1</v>
      </c>
      <c r="E1" s="9">
        <f>A5</f>
        <v>3</v>
      </c>
      <c r="F1" s="9">
        <f>A6</f>
        <v>3</v>
      </c>
      <c r="G1" s="9">
        <f>A7</f>
        <v>3</v>
      </c>
      <c r="H1" s="9">
        <f>A8</f>
        <v>5</v>
      </c>
      <c r="I1" s="1"/>
      <c r="J1" s="1"/>
    </row>
    <row r="2" spans="1:10" ht="60" x14ac:dyDescent="0.25">
      <c r="A2" s="1"/>
      <c r="B2" s="9" t="s">
        <v>36</v>
      </c>
      <c r="C2" s="9" t="str">
        <f>B3</f>
        <v>Panasonic HC-V760</v>
      </c>
      <c r="D2" s="9" t="str">
        <f>B4</f>
        <v>Panasonic HC-V260</v>
      </c>
      <c r="E2" s="9" t="str">
        <f>B5</f>
        <v>Canon XA15</v>
      </c>
      <c r="F2" s="9" t="str">
        <f>B6</f>
        <v>Panasonic HC-V770</v>
      </c>
      <c r="G2" s="9" t="str">
        <f>B7</f>
        <v>Panasonic HC-V720</v>
      </c>
      <c r="H2" s="9" t="str">
        <f>B8</f>
        <v>Panasonic HC-V720</v>
      </c>
      <c r="I2" s="9" t="s">
        <v>0</v>
      </c>
      <c r="J2" s="9" t="s">
        <v>1</v>
      </c>
    </row>
    <row r="3" spans="1:10" ht="30" x14ac:dyDescent="0.25">
      <c r="A3" s="9">
        <f>Дано!F19</f>
        <v>5</v>
      </c>
      <c r="B3" s="15" t="s">
        <v>10</v>
      </c>
      <c r="C3" s="5">
        <f>$A3/C$1</f>
        <v>1</v>
      </c>
      <c r="D3" s="5">
        <f t="shared" ref="D3:H8" si="0">$A3/D$1</f>
        <v>5</v>
      </c>
      <c r="E3" s="5">
        <f t="shared" si="0"/>
        <v>1.6666666666666667</v>
      </c>
      <c r="F3" s="5">
        <f t="shared" si="0"/>
        <v>1.6666666666666667</v>
      </c>
      <c r="G3" s="5">
        <f t="shared" si="0"/>
        <v>1.6666666666666667</v>
      </c>
      <c r="H3" s="5">
        <f t="shared" si="0"/>
        <v>1</v>
      </c>
      <c r="I3" s="6">
        <f>(C3*D3*E3*F3*G3*H3)^(1/6)</f>
        <v>1.6881824282724389</v>
      </c>
      <c r="J3" s="6">
        <f>I3/I$9</f>
        <v>0.25</v>
      </c>
    </row>
    <row r="4" spans="1:10" ht="30" customHeight="1" x14ac:dyDescent="0.25">
      <c r="A4" s="9">
        <f>Дано!F20</f>
        <v>1</v>
      </c>
      <c r="B4" s="15" t="s">
        <v>11</v>
      </c>
      <c r="C4" s="5">
        <f t="shared" ref="C4:C8" si="1">$A4/C$1</f>
        <v>0.2</v>
      </c>
      <c r="D4" s="5">
        <f t="shared" si="0"/>
        <v>1</v>
      </c>
      <c r="E4" s="5">
        <f t="shared" si="0"/>
        <v>0.33333333333333331</v>
      </c>
      <c r="F4" s="5">
        <f t="shared" si="0"/>
        <v>0.33333333333333331</v>
      </c>
      <c r="G4" s="5">
        <f t="shared" si="0"/>
        <v>0.33333333333333331</v>
      </c>
      <c r="H4" s="5">
        <f t="shared" si="0"/>
        <v>0.2</v>
      </c>
      <c r="I4" s="6">
        <f>(C4*D4*E4*F4*G4*H4)^(1/6)</f>
        <v>0.33763648565448778</v>
      </c>
      <c r="J4" s="6">
        <f>I4/I$9</f>
        <v>0.05</v>
      </c>
    </row>
    <row r="5" spans="1:10" x14ac:dyDescent="0.25">
      <c r="A5" s="9">
        <f>Дано!F21</f>
        <v>3</v>
      </c>
      <c r="B5" s="15" t="s">
        <v>12</v>
      </c>
      <c r="C5" s="5">
        <f t="shared" si="1"/>
        <v>0.6</v>
      </c>
      <c r="D5" s="5">
        <f t="shared" si="0"/>
        <v>3</v>
      </c>
      <c r="E5" s="5">
        <f t="shared" si="0"/>
        <v>1</v>
      </c>
      <c r="F5" s="5">
        <f t="shared" si="0"/>
        <v>1</v>
      </c>
      <c r="G5" s="5">
        <f t="shared" si="0"/>
        <v>1</v>
      </c>
      <c r="H5" s="5">
        <f t="shared" si="0"/>
        <v>0.6</v>
      </c>
      <c r="I5" s="6">
        <f>(C5*D5*E5*F5*G5*H5)^(1/6)</f>
        <v>1.0129094569634634</v>
      </c>
      <c r="J5" s="6">
        <f t="shared" ref="J5:J7" si="2">I5/I$9</f>
        <v>0.15</v>
      </c>
    </row>
    <row r="6" spans="1:10" ht="30" x14ac:dyDescent="0.25">
      <c r="A6" s="9">
        <f>Дано!F22</f>
        <v>3</v>
      </c>
      <c r="B6" s="15" t="s">
        <v>13</v>
      </c>
      <c r="C6" s="5">
        <f t="shared" si="1"/>
        <v>0.6</v>
      </c>
      <c r="D6" s="5">
        <f t="shared" si="0"/>
        <v>3</v>
      </c>
      <c r="E6" s="5">
        <f t="shared" si="0"/>
        <v>1</v>
      </c>
      <c r="F6" s="5">
        <f t="shared" si="0"/>
        <v>1</v>
      </c>
      <c r="G6" s="5">
        <f t="shared" si="0"/>
        <v>1</v>
      </c>
      <c r="H6" s="5">
        <f t="shared" si="0"/>
        <v>0.6</v>
      </c>
      <c r="I6" s="6">
        <f>(C6*D6*E6*F6*G6*H6)^(1/6)</f>
        <v>1.0129094569634634</v>
      </c>
      <c r="J6" s="6">
        <f t="shared" si="2"/>
        <v>0.15</v>
      </c>
    </row>
    <row r="7" spans="1:10" ht="30" customHeight="1" x14ac:dyDescent="0.25">
      <c r="A7" s="9">
        <f>Дано!F23</f>
        <v>3</v>
      </c>
      <c r="B7" s="15" t="s">
        <v>14</v>
      </c>
      <c r="C7" s="5">
        <f t="shared" si="1"/>
        <v>0.6</v>
      </c>
      <c r="D7" s="5">
        <f t="shared" si="0"/>
        <v>3</v>
      </c>
      <c r="E7" s="5">
        <f t="shared" si="0"/>
        <v>1</v>
      </c>
      <c r="F7" s="5">
        <f t="shared" si="0"/>
        <v>1</v>
      </c>
      <c r="G7" s="5">
        <f t="shared" si="0"/>
        <v>1</v>
      </c>
      <c r="H7" s="5">
        <f t="shared" si="0"/>
        <v>0.6</v>
      </c>
      <c r="I7" s="6">
        <f t="shared" ref="I7:I8" si="3">(C7*D7*E7*F7*G7*H7)^(1/6)</f>
        <v>1.0129094569634634</v>
      </c>
      <c r="J7" s="6">
        <f t="shared" si="2"/>
        <v>0.15</v>
      </c>
    </row>
    <row r="8" spans="1:10" ht="15.75" x14ac:dyDescent="0.25">
      <c r="A8" s="9">
        <f>Дано!F24</f>
        <v>5</v>
      </c>
      <c r="B8" s="17" t="s">
        <v>14</v>
      </c>
      <c r="C8" s="5">
        <f t="shared" si="1"/>
        <v>1</v>
      </c>
      <c r="D8" s="5">
        <f t="shared" si="0"/>
        <v>5</v>
      </c>
      <c r="E8" s="5">
        <f t="shared" si="0"/>
        <v>1.6666666666666667</v>
      </c>
      <c r="F8" s="5">
        <f t="shared" si="0"/>
        <v>1.6666666666666667</v>
      </c>
      <c r="G8" s="5">
        <f t="shared" si="0"/>
        <v>1.6666666666666667</v>
      </c>
      <c r="H8" s="5">
        <f t="shared" si="0"/>
        <v>1</v>
      </c>
      <c r="I8" s="6">
        <f t="shared" si="3"/>
        <v>1.6881824282724389</v>
      </c>
      <c r="J8" s="6">
        <f>I8/I$9</f>
        <v>0.25</v>
      </c>
    </row>
    <row r="9" spans="1:10" x14ac:dyDescent="0.25">
      <c r="A9" s="9"/>
      <c r="B9" s="10" t="s">
        <v>2</v>
      </c>
      <c r="C9" s="5">
        <f>SUM(C3:C8)</f>
        <v>4</v>
      </c>
      <c r="D9" s="5">
        <f>SUM(D3:D8)</f>
        <v>20</v>
      </c>
      <c r="E9" s="5">
        <f t="shared" ref="E9:H9" si="4">SUM(E3:E8)</f>
        <v>6.666666666666667</v>
      </c>
      <c r="F9" s="5">
        <f>SUM(F3:F8)</f>
        <v>6.666666666666667</v>
      </c>
      <c r="G9" s="5">
        <f>SUM(G3:G8)</f>
        <v>6.666666666666667</v>
      </c>
      <c r="H9" s="5">
        <f>SUM(H3:H8)</f>
        <v>4</v>
      </c>
      <c r="I9" s="6">
        <f>SUM(I3:I8)</f>
        <v>6.7527297130897557</v>
      </c>
      <c r="J9" s="6"/>
    </row>
    <row r="10" spans="1:10" ht="15" customHeight="1" x14ac:dyDescent="0.25">
      <c r="A10" s="1"/>
      <c r="B10" s="10"/>
      <c r="C10" s="6">
        <f>C9*J3</f>
        <v>1</v>
      </c>
      <c r="D10" s="6">
        <f>D9*J4</f>
        <v>1</v>
      </c>
      <c r="E10" s="6">
        <f>E9*J5</f>
        <v>1</v>
      </c>
      <c r="F10" s="6">
        <f>F9*J6</f>
        <v>1</v>
      </c>
      <c r="G10" s="6">
        <f>G9*J7</f>
        <v>1</v>
      </c>
      <c r="H10" s="6">
        <f>H9*J8</f>
        <v>1</v>
      </c>
      <c r="I10" s="6">
        <f>I9*J8</f>
        <v>1.6881824282724389</v>
      </c>
      <c r="J10" s="6">
        <f>SUM(C10:H10)</f>
        <v>6</v>
      </c>
    </row>
    <row r="11" spans="1:10" ht="45" customHeight="1" x14ac:dyDescent="0.25">
      <c r="A11" s="1"/>
      <c r="B11" s="9" t="s">
        <v>4</v>
      </c>
      <c r="C11" s="10"/>
      <c r="D11" s="10"/>
      <c r="E11" s="10"/>
      <c r="F11" s="10"/>
      <c r="G11" s="10"/>
      <c r="H11" s="10"/>
      <c r="I11" s="10"/>
      <c r="J11" s="6">
        <f>ABS((J10-6)/(6-1))</f>
        <v>0</v>
      </c>
    </row>
    <row r="12" spans="1:10" x14ac:dyDescent="0.25">
      <c r="A12" s="1"/>
      <c r="B12" s="36" t="s">
        <v>3</v>
      </c>
      <c r="C12" s="36"/>
      <c r="D12" s="36"/>
      <c r="E12" s="36"/>
      <c r="F12" s="36"/>
      <c r="G12" s="36"/>
      <c r="H12" s="36"/>
      <c r="I12" s="36"/>
      <c r="J12" s="6">
        <f>ABS(J11/1.24)</f>
        <v>0</v>
      </c>
    </row>
  </sheetData>
  <mergeCells count="1">
    <mergeCell ref="B12:I12"/>
  </mergeCells>
  <conditionalFormatting sqref="C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0" sqref="J10"/>
    </sheetView>
  </sheetViews>
  <sheetFormatPr defaultColWidth="15.28515625" defaultRowHeight="45" customHeight="1" x14ac:dyDescent="0.25"/>
  <cols>
    <col min="2" max="2" width="18.85546875" customWidth="1"/>
  </cols>
  <sheetData>
    <row r="1" spans="1:10" ht="45" customHeight="1" x14ac:dyDescent="0.25">
      <c r="A1" s="1"/>
      <c r="B1" s="1"/>
      <c r="C1" s="9">
        <f>A3</f>
        <v>3</v>
      </c>
      <c r="D1" s="9">
        <f>A4</f>
        <v>1</v>
      </c>
      <c r="E1" s="9">
        <f>A5</f>
        <v>1</v>
      </c>
      <c r="F1" s="9">
        <f>A6</f>
        <v>3</v>
      </c>
      <c r="G1" s="9">
        <f>A7</f>
        <v>3</v>
      </c>
      <c r="H1" s="9">
        <f>A8</f>
        <v>5</v>
      </c>
      <c r="I1" s="1"/>
      <c r="J1" s="1"/>
    </row>
    <row r="2" spans="1:10" ht="45" customHeight="1" x14ac:dyDescent="0.25">
      <c r="A2" s="1"/>
      <c r="B2" s="9" t="s">
        <v>36</v>
      </c>
      <c r="C2" s="9" t="str">
        <f>B3</f>
        <v>Panasonic HC-V760</v>
      </c>
      <c r="D2" s="9" t="str">
        <f>B4</f>
        <v>Panasonic HC-V260</v>
      </c>
      <c r="E2" s="9" t="str">
        <f>B5</f>
        <v>Canon XA15</v>
      </c>
      <c r="F2" s="9" t="str">
        <f>B6</f>
        <v>Panasonic HC-V770</v>
      </c>
      <c r="G2" s="9" t="str">
        <f>B7</f>
        <v>Panasonic HC-V720</v>
      </c>
      <c r="H2" s="9" t="str">
        <f>B8</f>
        <v>Panasonic HC-V720</v>
      </c>
      <c r="I2" s="9" t="s">
        <v>0</v>
      </c>
      <c r="J2" s="9" t="s">
        <v>1</v>
      </c>
    </row>
    <row r="3" spans="1:10" ht="45" customHeight="1" x14ac:dyDescent="0.25">
      <c r="A3" s="9">
        <f>Дано!C19</f>
        <v>3</v>
      </c>
      <c r="B3" s="15" t="s">
        <v>10</v>
      </c>
      <c r="C3" s="5">
        <f>$A3/C$1</f>
        <v>1</v>
      </c>
      <c r="D3" s="5">
        <f t="shared" ref="D3:H8" si="0">$A3/D$1</f>
        <v>3</v>
      </c>
      <c r="E3" s="5">
        <f t="shared" si="0"/>
        <v>3</v>
      </c>
      <c r="F3" s="5">
        <f t="shared" si="0"/>
        <v>1</v>
      </c>
      <c r="G3" s="5">
        <f t="shared" si="0"/>
        <v>1</v>
      </c>
      <c r="H3" s="5">
        <f t="shared" si="0"/>
        <v>0.6</v>
      </c>
      <c r="I3" s="6">
        <f>(C3*D3*E3*F3*G3*H3)^(1/6)</f>
        <v>1.324541672778822</v>
      </c>
      <c r="J3" s="6">
        <f>I3/I$9</f>
        <v>0.18749999999999997</v>
      </c>
    </row>
    <row r="4" spans="1:10" ht="45" customHeight="1" x14ac:dyDescent="0.25">
      <c r="A4" s="9">
        <f>Дано!C20</f>
        <v>1</v>
      </c>
      <c r="B4" s="15" t="s">
        <v>11</v>
      </c>
      <c r="C4" s="5">
        <f t="shared" ref="C4:C8" si="1">$A4/C$1</f>
        <v>0.33333333333333331</v>
      </c>
      <c r="D4" s="5">
        <f t="shared" si="0"/>
        <v>1</v>
      </c>
      <c r="E4" s="5">
        <f t="shared" si="0"/>
        <v>1</v>
      </c>
      <c r="F4" s="5">
        <f t="shared" si="0"/>
        <v>0.33333333333333331</v>
      </c>
      <c r="G4" s="5">
        <f t="shared" si="0"/>
        <v>0.33333333333333331</v>
      </c>
      <c r="H4" s="5">
        <f t="shared" si="0"/>
        <v>0.2</v>
      </c>
      <c r="I4" s="6">
        <f>(C4*D4*E4*F4*G4*H4)^(1/6)</f>
        <v>0.44151389092627397</v>
      </c>
      <c r="J4" s="6">
        <f>I4/I$9</f>
        <v>6.2499999999999993E-2</v>
      </c>
    </row>
    <row r="5" spans="1:10" ht="45" customHeight="1" x14ac:dyDescent="0.25">
      <c r="A5" s="9">
        <f>Дано!C21</f>
        <v>1</v>
      </c>
      <c r="B5" s="15" t="s">
        <v>12</v>
      </c>
      <c r="C5" s="5">
        <f t="shared" si="1"/>
        <v>0.33333333333333331</v>
      </c>
      <c r="D5" s="5">
        <f t="shared" si="0"/>
        <v>1</v>
      </c>
      <c r="E5" s="5">
        <f t="shared" si="0"/>
        <v>1</v>
      </c>
      <c r="F5" s="5">
        <f t="shared" si="0"/>
        <v>0.33333333333333331</v>
      </c>
      <c r="G5" s="5">
        <f t="shared" si="0"/>
        <v>0.33333333333333331</v>
      </c>
      <c r="H5" s="5">
        <f t="shared" si="0"/>
        <v>0.2</v>
      </c>
      <c r="I5" s="6">
        <f>(C5*D5*E5*F5*G5*H5)^(1/6)</f>
        <v>0.44151389092627397</v>
      </c>
      <c r="J5" s="6">
        <f t="shared" ref="J5:J7" si="2">I5/I$9</f>
        <v>6.2499999999999993E-2</v>
      </c>
    </row>
    <row r="6" spans="1:10" ht="45" customHeight="1" x14ac:dyDescent="0.25">
      <c r="A6" s="9">
        <f>Дано!C22</f>
        <v>3</v>
      </c>
      <c r="B6" s="15" t="s">
        <v>13</v>
      </c>
      <c r="C6" s="5">
        <f t="shared" si="1"/>
        <v>1</v>
      </c>
      <c r="D6" s="5">
        <f t="shared" si="0"/>
        <v>3</v>
      </c>
      <c r="E6" s="5">
        <f t="shared" si="0"/>
        <v>3</v>
      </c>
      <c r="F6" s="5">
        <f t="shared" si="0"/>
        <v>1</v>
      </c>
      <c r="G6" s="5">
        <f t="shared" si="0"/>
        <v>1</v>
      </c>
      <c r="H6" s="5">
        <f t="shared" si="0"/>
        <v>0.6</v>
      </c>
      <c r="I6" s="6">
        <f>(C6*D6*E6*F6*G6*H6)^(1/6)</f>
        <v>1.324541672778822</v>
      </c>
      <c r="J6" s="6">
        <f t="shared" si="2"/>
        <v>0.18749999999999997</v>
      </c>
    </row>
    <row r="7" spans="1:10" ht="45" customHeight="1" x14ac:dyDescent="0.25">
      <c r="A7" s="9">
        <f>Дано!C23</f>
        <v>3</v>
      </c>
      <c r="B7" s="15" t="s">
        <v>14</v>
      </c>
      <c r="C7" s="5">
        <f t="shared" si="1"/>
        <v>1</v>
      </c>
      <c r="D7" s="5">
        <f t="shared" si="0"/>
        <v>3</v>
      </c>
      <c r="E7" s="5">
        <f t="shared" si="0"/>
        <v>3</v>
      </c>
      <c r="F7" s="5">
        <f t="shared" si="0"/>
        <v>1</v>
      </c>
      <c r="G7" s="5">
        <f t="shared" si="0"/>
        <v>1</v>
      </c>
      <c r="H7" s="5">
        <f t="shared" si="0"/>
        <v>0.6</v>
      </c>
      <c r="I7" s="6">
        <f t="shared" ref="I7:I8" si="3">(C7*D7*E7*F7*G7*H7)^(1/6)</f>
        <v>1.324541672778822</v>
      </c>
      <c r="J7" s="6">
        <f t="shared" si="2"/>
        <v>0.18749999999999997</v>
      </c>
    </row>
    <row r="8" spans="1:10" ht="45" customHeight="1" x14ac:dyDescent="0.25">
      <c r="A8" s="9">
        <f>Дано!C24</f>
        <v>5</v>
      </c>
      <c r="B8" s="17" t="s">
        <v>14</v>
      </c>
      <c r="C8" s="5">
        <f t="shared" si="1"/>
        <v>1.6666666666666667</v>
      </c>
      <c r="D8" s="5">
        <f t="shared" si="0"/>
        <v>5</v>
      </c>
      <c r="E8" s="5">
        <f t="shared" si="0"/>
        <v>5</v>
      </c>
      <c r="F8" s="5">
        <f t="shared" si="0"/>
        <v>1.6666666666666667</v>
      </c>
      <c r="G8" s="5">
        <f t="shared" si="0"/>
        <v>1.6666666666666667</v>
      </c>
      <c r="H8" s="5">
        <f t="shared" si="0"/>
        <v>1</v>
      </c>
      <c r="I8" s="6">
        <f t="shared" si="3"/>
        <v>2.2075694546313698</v>
      </c>
      <c r="J8" s="6">
        <f>I8/I$9</f>
        <v>0.31249999999999994</v>
      </c>
    </row>
    <row r="9" spans="1:10" ht="45" customHeight="1" x14ac:dyDescent="0.25">
      <c r="A9" s="9"/>
      <c r="B9" s="10" t="s">
        <v>2</v>
      </c>
      <c r="C9" s="5">
        <f>SUM(C3:C8)</f>
        <v>5.333333333333333</v>
      </c>
      <c r="D9" s="5">
        <f>SUM(D3:D8)</f>
        <v>16</v>
      </c>
      <c r="E9" s="5">
        <f t="shared" ref="E9:H9" si="4">SUM(E3:E8)</f>
        <v>16</v>
      </c>
      <c r="F9" s="5">
        <f>SUM(F3:F8)</f>
        <v>5.333333333333333</v>
      </c>
      <c r="G9" s="5">
        <f>SUM(G3:G8)</f>
        <v>5.333333333333333</v>
      </c>
      <c r="H9" s="5">
        <f>SUM(H3:H8)</f>
        <v>3.2</v>
      </c>
      <c r="I9" s="6">
        <f>SUM(I3:I8)</f>
        <v>7.0642222548203844</v>
      </c>
      <c r="J9" s="6"/>
    </row>
    <row r="10" spans="1:10" ht="45" customHeight="1" x14ac:dyDescent="0.25">
      <c r="A10" s="1"/>
      <c r="B10" s="10"/>
      <c r="C10" s="6">
        <f>C9*J3</f>
        <v>0.99999999999999978</v>
      </c>
      <c r="D10" s="6">
        <f>D9*J4</f>
        <v>0.99999999999999989</v>
      </c>
      <c r="E10" s="6">
        <f>E9*J5</f>
        <v>0.99999999999999989</v>
      </c>
      <c r="F10" s="6">
        <f>F9*J6</f>
        <v>0.99999999999999978</v>
      </c>
      <c r="G10" s="6">
        <f>G9*J7</f>
        <v>0.99999999999999978</v>
      </c>
      <c r="H10" s="6">
        <f>H9*J8</f>
        <v>0.99999999999999989</v>
      </c>
      <c r="I10" s="6">
        <f>I9*J8</f>
        <v>2.2075694546313698</v>
      </c>
      <c r="J10" s="6">
        <f>SUM(C10:H10)</f>
        <v>5.9999999999999991</v>
      </c>
    </row>
    <row r="11" spans="1:10" ht="45" customHeight="1" x14ac:dyDescent="0.25">
      <c r="A11" s="1"/>
      <c r="B11" s="9" t="s">
        <v>4</v>
      </c>
      <c r="C11" s="10"/>
      <c r="D11" s="10"/>
      <c r="E11" s="10"/>
      <c r="F11" s="10"/>
      <c r="G11" s="10"/>
      <c r="H11" s="10"/>
      <c r="I11" s="10"/>
      <c r="J11" s="6">
        <f>ABS((J10-6)/(6-1))</f>
        <v>1.7763568394002506E-16</v>
      </c>
    </row>
    <row r="12" spans="1:10" ht="45" customHeight="1" x14ac:dyDescent="0.25">
      <c r="A12" s="1"/>
      <c r="B12" s="36" t="s">
        <v>3</v>
      </c>
      <c r="C12" s="36"/>
      <c r="D12" s="36"/>
      <c r="E12" s="36"/>
      <c r="F12" s="36"/>
      <c r="G12" s="36"/>
      <c r="H12" s="36"/>
      <c r="I12" s="36"/>
      <c r="J12" s="6">
        <f>ABS(J11/1.24)</f>
        <v>1.4325458382260086E-16</v>
      </c>
    </row>
  </sheetData>
  <mergeCells count="1">
    <mergeCell ref="B12:I12"/>
  </mergeCells>
  <conditionalFormatting sqref="C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Дано</vt:lpstr>
      <vt:lpstr>Критерии</vt:lpstr>
      <vt:lpstr>Качество съемки</vt:lpstr>
      <vt:lpstr>Длительность заряда</vt:lpstr>
      <vt:lpstr>Объем памяти</vt:lpstr>
      <vt:lpstr>Увеличение кадра</vt:lpstr>
      <vt:lpstr>Цена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BLOOD_DRAGON BLOOD_DRAGON</dc:creator>
  <cp:lastModifiedBy>KetO ---</cp:lastModifiedBy>
  <dcterms:created xsi:type="dcterms:W3CDTF">2022-04-12T06:35:38Z</dcterms:created>
  <dcterms:modified xsi:type="dcterms:W3CDTF">2022-12-05T17:11:52Z</dcterms:modified>
</cp:coreProperties>
</file>