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\Desktop\PSA\"/>
    </mc:Choice>
  </mc:AlternateContent>
  <bookViews>
    <workbookView xWindow="0" yWindow="0" windowWidth="19125" windowHeight="8775" activeTab="4"/>
  </bookViews>
  <sheets>
    <sheet name="SW Barbati" sheetId="1" r:id="rId1"/>
    <sheet name="SW Femei" sheetId="3" r:id="rId2"/>
    <sheet name="X2 pearson barbati" sheetId="4" r:id="rId3"/>
    <sheet name="X2 pearson femei" sheetId="5" r:id="rId4"/>
    <sheet name="K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4" i="6"/>
  <c r="J6" i="6"/>
  <c r="J7" i="6"/>
  <c r="J8" i="6" s="1"/>
  <c r="J9" i="6" s="1"/>
  <c r="J10" i="6" s="1"/>
  <c r="J11" i="6" s="1"/>
  <c r="J12" i="6" s="1"/>
  <c r="J13" i="6" s="1"/>
  <c r="J5" i="6"/>
  <c r="I5" i="6"/>
  <c r="I6" i="6"/>
  <c r="I7" i="6"/>
  <c r="I8" i="6"/>
  <c r="I9" i="6"/>
  <c r="I10" i="6"/>
  <c r="I11" i="6"/>
  <c r="I12" i="6"/>
  <c r="I13" i="6"/>
  <c r="I4" i="6"/>
  <c r="G14" i="6"/>
  <c r="E6" i="6"/>
  <c r="E7" i="6" s="1"/>
  <c r="E8" i="6" s="1"/>
  <c r="E9" i="6" s="1"/>
  <c r="E10" i="6" s="1"/>
  <c r="E11" i="6" s="1"/>
  <c r="E12" i="6" s="1"/>
  <c r="E13" i="6" s="1"/>
  <c r="E5" i="6"/>
  <c r="D5" i="6"/>
  <c r="D6" i="6"/>
  <c r="D7" i="6"/>
  <c r="D8" i="6"/>
  <c r="D9" i="6"/>
  <c r="D10" i="6"/>
  <c r="D11" i="6"/>
  <c r="D12" i="6"/>
  <c r="D13" i="6"/>
  <c r="D4" i="6"/>
  <c r="B14" i="6"/>
  <c r="B13" i="5"/>
  <c r="B13" i="4"/>
  <c r="B15" i="3"/>
  <c r="E12" i="3" s="1"/>
  <c r="H9" i="3"/>
  <c r="I9" i="3" s="1"/>
  <c r="H8" i="3"/>
  <c r="I8" i="3" s="1"/>
  <c r="H7" i="3"/>
  <c r="I7" i="3" s="1"/>
  <c r="H6" i="3"/>
  <c r="I6" i="3" s="1"/>
  <c r="H5" i="3"/>
  <c r="I5" i="3" s="1"/>
  <c r="E14" i="1"/>
  <c r="E12" i="1"/>
  <c r="I11" i="1"/>
  <c r="B15" i="1"/>
  <c r="I6" i="1"/>
  <c r="I7" i="1"/>
  <c r="I8" i="1"/>
  <c r="I9" i="1"/>
  <c r="I5" i="1"/>
  <c r="H9" i="1"/>
  <c r="H8" i="1"/>
  <c r="H7" i="1"/>
  <c r="H6" i="1"/>
  <c r="H5" i="1"/>
  <c r="I11" i="3" l="1"/>
  <c r="E14" i="3" s="1"/>
</calcChain>
</file>

<file path=xl/sharedStrings.xml><?xml version="1.0" encoding="utf-8"?>
<sst xmlns="http://schemas.openxmlformats.org/spreadsheetml/2006/main" count="70" uniqueCount="36">
  <si>
    <t>Testul Shapiro-Wilk</t>
  </si>
  <si>
    <t>Nr.barbati</t>
  </si>
  <si>
    <t>Nr.barbati sortat</t>
  </si>
  <si>
    <t>Media=</t>
  </si>
  <si>
    <t>n=</t>
  </si>
  <si>
    <t>a1=</t>
  </si>
  <si>
    <t>a2=</t>
  </si>
  <si>
    <t>a3=</t>
  </si>
  <si>
    <t>a4=</t>
  </si>
  <si>
    <t>a5=</t>
  </si>
  <si>
    <t>SS=SUM(x-media)^2</t>
  </si>
  <si>
    <t>b=</t>
  </si>
  <si>
    <t>W=b^2/SS</t>
  </si>
  <si>
    <t>x10-x1</t>
  </si>
  <si>
    <t>x9-x2</t>
  </si>
  <si>
    <t>x8-x3</t>
  </si>
  <si>
    <t>x7-x4</t>
  </si>
  <si>
    <t>x6-x5</t>
  </si>
  <si>
    <t>diff</t>
  </si>
  <si>
    <t>a*diff</t>
  </si>
  <si>
    <t>SUM(a*diff)</t>
  </si>
  <si>
    <t>Nr.femei</t>
  </si>
  <si>
    <t>Nr.femei sortat</t>
  </si>
  <si>
    <t>Testul χ2 (chi-pătrat) Pearson (în cazul bărbaților)</t>
  </si>
  <si>
    <t>Frecventa primita Hi</t>
  </si>
  <si>
    <t>Frecventa asteptata Oi</t>
  </si>
  <si>
    <t>Total</t>
  </si>
  <si>
    <t>Testul χ2 (chi-pătrat) Pearson (în cazul femeilor)</t>
  </si>
  <si>
    <t>Testul Kolmogorov-Smirnov</t>
  </si>
  <si>
    <t>Frecventa barbatilor</t>
  </si>
  <si>
    <t>Observata</t>
  </si>
  <si>
    <t>Teoretica</t>
  </si>
  <si>
    <t>Frecventa proportionala</t>
  </si>
  <si>
    <t>Frecventa cumulativa</t>
  </si>
  <si>
    <t>Frecventa femeilor</t>
  </si>
  <si>
    <t>Diferenta frecventei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</si>
</sst>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152400</xdr:rowOff>
    </xdr:from>
    <xdr:to>
      <xdr:col>5</xdr:col>
      <xdr:colOff>180975</xdr:colOff>
      <xdr:row>4</xdr:row>
      <xdr:rowOff>117625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42900"/>
          <a:ext cx="1352550" cy="55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47625</xdr:rowOff>
    </xdr:from>
    <xdr:to>
      <xdr:col>5</xdr:col>
      <xdr:colOff>152400</xdr:colOff>
      <xdr:row>4</xdr:row>
      <xdr:rowOff>12850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238125"/>
          <a:ext cx="1352550" cy="55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:B13"/>
    </sheetView>
  </sheetViews>
  <sheetFormatPr defaultRowHeight="15" x14ac:dyDescent="0.25"/>
  <cols>
    <col min="1" max="1" width="19" customWidth="1"/>
    <col min="2" max="2" width="21.85546875" customWidth="1"/>
    <col min="4" max="4" width="19.85546875" customWidth="1"/>
    <col min="5" max="5" width="13.42578125" customWidth="1"/>
    <col min="9" max="9" width="12" customWidth="1"/>
  </cols>
  <sheetData>
    <row r="1" spans="1:9" x14ac:dyDescent="0.25">
      <c r="A1" s="1" t="s">
        <v>0</v>
      </c>
      <c r="B1" s="1"/>
    </row>
    <row r="2" spans="1:9" x14ac:dyDescent="0.25">
      <c r="A2" s="1"/>
      <c r="B2" s="1"/>
    </row>
    <row r="3" spans="1:9" x14ac:dyDescent="0.25">
      <c r="A3" s="3" t="s">
        <v>1</v>
      </c>
      <c r="B3" s="3" t="s">
        <v>2</v>
      </c>
      <c r="D3" t="s">
        <v>4</v>
      </c>
      <c r="E3" s="3">
        <v>10</v>
      </c>
    </row>
    <row r="4" spans="1:9" ht="15.75" x14ac:dyDescent="0.25">
      <c r="A4" s="8">
        <v>1647100</v>
      </c>
      <c r="B4" s="8">
        <v>1323900</v>
      </c>
      <c r="H4" s="3" t="s">
        <v>18</v>
      </c>
      <c r="I4" s="3" t="s">
        <v>19</v>
      </c>
    </row>
    <row r="5" spans="1:9" ht="15.75" x14ac:dyDescent="0.25">
      <c r="A5" s="9">
        <v>1345200</v>
      </c>
      <c r="B5" s="9">
        <v>1345200</v>
      </c>
      <c r="D5" t="s">
        <v>5</v>
      </c>
      <c r="E5" s="3">
        <v>0.57389999999999997</v>
      </c>
      <c r="G5" s="3" t="s">
        <v>13</v>
      </c>
      <c r="H5" s="3">
        <f>(B13-B4)</f>
        <v>323200</v>
      </c>
      <c r="I5" s="3">
        <f>(H5*E5)</f>
        <v>185484.47999999998</v>
      </c>
    </row>
    <row r="6" spans="1:9" ht="15.75" x14ac:dyDescent="0.25">
      <c r="A6" s="8">
        <v>1644900</v>
      </c>
      <c r="B6" s="8">
        <v>1597800</v>
      </c>
      <c r="D6" t="s">
        <v>6</v>
      </c>
      <c r="E6" s="3">
        <v>0.3291</v>
      </c>
      <c r="G6" s="3" t="s">
        <v>14</v>
      </c>
      <c r="H6" s="3">
        <f>(B12-B5)</f>
        <v>300400</v>
      </c>
      <c r="I6" s="3">
        <f t="shared" ref="I6:I9" si="0">(H6*E6)</f>
        <v>98861.64</v>
      </c>
    </row>
    <row r="7" spans="1:9" ht="15.75" x14ac:dyDescent="0.25">
      <c r="A7" s="8">
        <v>1643600</v>
      </c>
      <c r="B7" s="8">
        <v>1605100</v>
      </c>
      <c r="D7" t="s">
        <v>7</v>
      </c>
      <c r="E7" s="3">
        <v>0.21410000000000001</v>
      </c>
      <c r="G7" s="3" t="s">
        <v>15</v>
      </c>
      <c r="H7" s="3">
        <f>(B11-B6)</f>
        <v>47100</v>
      </c>
      <c r="I7" s="3">
        <f t="shared" si="0"/>
        <v>10084.11</v>
      </c>
    </row>
    <row r="8" spans="1:9" ht="15.75" x14ac:dyDescent="0.25">
      <c r="A8" s="8">
        <v>1645600</v>
      </c>
      <c r="B8" s="8">
        <v>1618000</v>
      </c>
      <c r="D8" t="s">
        <v>8</v>
      </c>
      <c r="E8" s="3">
        <v>0.12239999999999999</v>
      </c>
      <c r="G8" s="3" t="s">
        <v>16</v>
      </c>
      <c r="H8" s="3">
        <f>(B10-B7)</f>
        <v>38500</v>
      </c>
      <c r="I8" s="3">
        <f t="shared" si="0"/>
        <v>4712.3999999999996</v>
      </c>
    </row>
    <row r="9" spans="1:9" ht="15.75" x14ac:dyDescent="0.25">
      <c r="A9" s="8">
        <v>1631600</v>
      </c>
      <c r="B9" s="8">
        <v>1631600</v>
      </c>
      <c r="D9" t="s">
        <v>9</v>
      </c>
      <c r="E9" s="3">
        <v>3.9899999999999998E-2</v>
      </c>
      <c r="G9" s="3" t="s">
        <v>17</v>
      </c>
      <c r="H9" s="3">
        <f>(B9-B8)</f>
        <v>13600</v>
      </c>
      <c r="I9" s="3">
        <f t="shared" si="0"/>
        <v>542.64</v>
      </c>
    </row>
    <row r="10" spans="1:9" ht="15.75" x14ac:dyDescent="0.25">
      <c r="A10" s="8">
        <v>1323900</v>
      </c>
      <c r="B10" s="8">
        <v>1643600</v>
      </c>
      <c r="H10" s="7" t="s">
        <v>11</v>
      </c>
      <c r="I10" t="s">
        <v>20</v>
      </c>
    </row>
    <row r="11" spans="1:9" ht="15.75" x14ac:dyDescent="0.25">
      <c r="A11" s="8">
        <v>1618000</v>
      </c>
      <c r="B11" s="8">
        <v>1644900</v>
      </c>
      <c r="H11" s="6" t="s">
        <v>11</v>
      </c>
      <c r="I11">
        <f>SUM(I5:I9)</f>
        <v>299685.27</v>
      </c>
    </row>
    <row r="12" spans="1:9" ht="15.75" x14ac:dyDescent="0.25">
      <c r="A12" s="8">
        <v>1605100</v>
      </c>
      <c r="B12" s="8">
        <v>1645600</v>
      </c>
      <c r="D12" t="s">
        <v>10</v>
      </c>
      <c r="E12" s="3">
        <f>SUM(B4-B15)^2+(B5-B15)^2+(B6-B15)^2+(B7-B15)^2+(B8-B15)^2+(B9-B15)^2+(B10-B15)^2+(B11-B15)^2+(B12-B15)^2+(B13-B15)</f>
        <v>135988380420</v>
      </c>
    </row>
    <row r="13" spans="1:9" ht="15.75" x14ac:dyDescent="0.25">
      <c r="A13" s="8">
        <v>1597800</v>
      </c>
      <c r="B13" s="8">
        <v>1647100</v>
      </c>
      <c r="D13" t="s">
        <v>11</v>
      </c>
      <c r="E13" s="3">
        <v>299685.27</v>
      </c>
    </row>
    <row r="14" spans="1:9" x14ac:dyDescent="0.25">
      <c r="D14" t="s">
        <v>12</v>
      </c>
      <c r="E14">
        <f>(I11)^2/E12</f>
        <v>0.66043334568432177</v>
      </c>
    </row>
    <row r="15" spans="1:9" x14ac:dyDescent="0.25">
      <c r="A15" t="s">
        <v>3</v>
      </c>
      <c r="B15" s="3">
        <f>AVERAGE(B4:B14)</f>
        <v>1570280</v>
      </c>
    </row>
    <row r="18" spans="7:7" x14ac:dyDescent="0.25">
      <c r="G18" s="2"/>
    </row>
    <row r="19" spans="7:7" ht="15.75" x14ac:dyDescent="0.25">
      <c r="G19" s="4"/>
    </row>
    <row r="20" spans="7:7" ht="15.75" x14ac:dyDescent="0.25">
      <c r="G20" s="5"/>
    </row>
    <row r="21" spans="7:7" ht="15.75" x14ac:dyDescent="0.25">
      <c r="G21" s="4"/>
    </row>
    <row r="22" spans="7:7" ht="15.75" x14ac:dyDescent="0.25">
      <c r="G22" s="4"/>
    </row>
    <row r="23" spans="7:7" ht="15.75" x14ac:dyDescent="0.25">
      <c r="G23" s="4"/>
    </row>
    <row r="24" spans="7:7" ht="15.75" x14ac:dyDescent="0.25">
      <c r="G24" s="4"/>
    </row>
    <row r="25" spans="7:7" ht="15.75" x14ac:dyDescent="0.25">
      <c r="G25" s="4"/>
    </row>
    <row r="26" spans="7:7" ht="15.75" x14ac:dyDescent="0.25">
      <c r="G26" s="4"/>
    </row>
    <row r="27" spans="7:7" ht="15.75" x14ac:dyDescent="0.25">
      <c r="G27" s="4"/>
    </row>
    <row r="28" spans="7:7" ht="15.75" x14ac:dyDescent="0.25">
      <c r="G28" s="4"/>
    </row>
    <row r="29" spans="7:7" x14ac:dyDescent="0.25">
      <c r="G29" s="2"/>
    </row>
  </sheetData>
  <sortState ref="G19:G28">
    <sortCondition ref="G19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4" sqref="B4:B13"/>
    </sheetView>
  </sheetViews>
  <sheetFormatPr defaultRowHeight="15" x14ac:dyDescent="0.25"/>
  <cols>
    <col min="1" max="1" width="19" customWidth="1"/>
    <col min="2" max="2" width="21.85546875" customWidth="1"/>
    <col min="4" max="4" width="19.85546875" customWidth="1"/>
    <col min="5" max="5" width="13.42578125" customWidth="1"/>
    <col min="9" max="9" width="12" customWidth="1"/>
  </cols>
  <sheetData>
    <row r="1" spans="1:9" x14ac:dyDescent="0.25">
      <c r="A1" s="1" t="s">
        <v>0</v>
      </c>
      <c r="B1" s="1"/>
    </row>
    <row r="2" spans="1:9" x14ac:dyDescent="0.25">
      <c r="A2" s="1"/>
      <c r="B2" s="1"/>
    </row>
    <row r="3" spans="1:9" x14ac:dyDescent="0.25">
      <c r="A3" s="3" t="s">
        <v>21</v>
      </c>
      <c r="B3" s="3" t="s">
        <v>22</v>
      </c>
      <c r="D3" t="s">
        <v>4</v>
      </c>
      <c r="E3" s="3">
        <v>10</v>
      </c>
    </row>
    <row r="4" spans="1:9" ht="15.75" x14ac:dyDescent="0.25">
      <c r="A4" s="10">
        <v>1768500</v>
      </c>
      <c r="B4" s="8">
        <v>1324900</v>
      </c>
      <c r="H4" s="3" t="s">
        <v>18</v>
      </c>
      <c r="I4" s="3" t="s">
        <v>19</v>
      </c>
    </row>
    <row r="5" spans="1:9" ht="15.75" x14ac:dyDescent="0.25">
      <c r="A5" s="10">
        <v>1767800</v>
      </c>
      <c r="B5" s="8">
        <v>1368800</v>
      </c>
      <c r="D5" t="s">
        <v>5</v>
      </c>
      <c r="E5" s="3">
        <v>0.57389999999999997</v>
      </c>
      <c r="G5" s="3" t="s">
        <v>13</v>
      </c>
      <c r="H5" s="3">
        <f>(B13-B4)</f>
        <v>443600</v>
      </c>
      <c r="I5" s="3">
        <f>(H5*E5)</f>
        <v>254582.03999999998</v>
      </c>
    </row>
    <row r="6" spans="1:9" ht="15.75" x14ac:dyDescent="0.25">
      <c r="A6" s="8">
        <v>1767700</v>
      </c>
      <c r="B6" s="8">
        <v>1717100</v>
      </c>
      <c r="D6" t="s">
        <v>6</v>
      </c>
      <c r="E6" s="3">
        <v>0.3291</v>
      </c>
      <c r="G6" s="3" t="s">
        <v>14</v>
      </c>
      <c r="H6" s="3">
        <f>(B12-B5)</f>
        <v>399000</v>
      </c>
      <c r="I6" s="3">
        <f t="shared" ref="I6:I9" si="0">(H6*E6)</f>
        <v>131310.9</v>
      </c>
    </row>
    <row r="7" spans="1:9" ht="15.75" x14ac:dyDescent="0.25">
      <c r="A7" s="8">
        <v>1368800</v>
      </c>
      <c r="B7" s="8">
        <v>1738800</v>
      </c>
      <c r="D7" t="s">
        <v>7</v>
      </c>
      <c r="E7" s="3">
        <v>0.21410000000000001</v>
      </c>
      <c r="G7" s="3" t="s">
        <v>15</v>
      </c>
      <c r="H7" s="3">
        <f>(B11-B6)</f>
        <v>50600</v>
      </c>
      <c r="I7" s="3">
        <f t="shared" si="0"/>
        <v>10833.460000000001</v>
      </c>
    </row>
    <row r="8" spans="1:9" ht="15.75" x14ac:dyDescent="0.25">
      <c r="A8" s="8">
        <v>1767700</v>
      </c>
      <c r="B8" s="8">
        <v>1745200</v>
      </c>
      <c r="D8" t="s">
        <v>8</v>
      </c>
      <c r="E8" s="3">
        <v>0.12239999999999999</v>
      </c>
      <c r="G8" s="3" t="s">
        <v>16</v>
      </c>
      <c r="H8" s="3">
        <f>(B10-B7)</f>
        <v>28900</v>
      </c>
      <c r="I8" s="3">
        <f t="shared" si="0"/>
        <v>3537.3599999999997</v>
      </c>
    </row>
    <row r="9" spans="1:9" ht="15.75" x14ac:dyDescent="0.25">
      <c r="A9" s="8">
        <v>1752500</v>
      </c>
      <c r="B9" s="8">
        <v>1752500</v>
      </c>
      <c r="D9" t="s">
        <v>9</v>
      </c>
      <c r="E9" s="3">
        <v>3.9899999999999998E-2</v>
      </c>
      <c r="G9" s="3" t="s">
        <v>17</v>
      </c>
      <c r="H9" s="3">
        <f>(B9-B8)</f>
        <v>7300</v>
      </c>
      <c r="I9" s="3">
        <f t="shared" si="0"/>
        <v>291.27</v>
      </c>
    </row>
    <row r="10" spans="1:9" ht="15.75" x14ac:dyDescent="0.25">
      <c r="A10" s="8">
        <v>1745200</v>
      </c>
      <c r="B10" s="8">
        <v>1767700</v>
      </c>
      <c r="H10" s="7" t="s">
        <v>11</v>
      </c>
      <c r="I10" t="s">
        <v>20</v>
      </c>
    </row>
    <row r="11" spans="1:9" ht="15.75" x14ac:dyDescent="0.25">
      <c r="A11" s="8">
        <v>1738800</v>
      </c>
      <c r="B11" s="8">
        <v>1767700</v>
      </c>
      <c r="H11" s="6" t="s">
        <v>11</v>
      </c>
      <c r="I11">
        <f>SUM(I5:I9)</f>
        <v>400555.02999999997</v>
      </c>
    </row>
    <row r="12" spans="1:9" ht="15.75" x14ac:dyDescent="0.25">
      <c r="A12" s="8">
        <v>1324900</v>
      </c>
      <c r="B12" s="10">
        <v>1767800</v>
      </c>
      <c r="D12" t="s">
        <v>10</v>
      </c>
      <c r="E12" s="3">
        <f>SUM(B4-B15)^2+(B5-B15)^2+(B6-B15)^2+(B7-B15)^2+(B8-B15)^2+(B9-B15)^2+(B10-B15)^2+(B11-B15)^2+(B12-B15)^2+(B13-B15)</f>
        <v>258218696600</v>
      </c>
    </row>
    <row r="13" spans="1:9" ht="15.75" x14ac:dyDescent="0.25">
      <c r="A13" s="8">
        <v>1717100</v>
      </c>
      <c r="B13" s="10">
        <v>1768500</v>
      </c>
      <c r="D13" t="s">
        <v>11</v>
      </c>
      <c r="E13" s="3">
        <v>400555.03</v>
      </c>
    </row>
    <row r="14" spans="1:9" x14ac:dyDescent="0.25">
      <c r="D14" t="s">
        <v>12</v>
      </c>
      <c r="E14">
        <f>(I11)^2/E12</f>
        <v>0.62135056125250721</v>
      </c>
    </row>
    <row r="15" spans="1:9" x14ac:dyDescent="0.25">
      <c r="A15" t="s">
        <v>3</v>
      </c>
      <c r="B15" s="3">
        <f>AVERAGE(B4:B14)</f>
        <v>1671900</v>
      </c>
    </row>
    <row r="18" spans="4:7" x14ac:dyDescent="0.25">
      <c r="G18" s="2"/>
    </row>
    <row r="19" spans="4:7" ht="15.75" x14ac:dyDescent="0.25">
      <c r="G19" s="4"/>
    </row>
    <row r="20" spans="4:7" ht="15.75" x14ac:dyDescent="0.25">
      <c r="G20" s="5"/>
    </row>
    <row r="21" spans="4:7" ht="15.75" x14ac:dyDescent="0.25">
      <c r="D21" s="2"/>
      <c r="G21" s="4"/>
    </row>
    <row r="22" spans="4:7" ht="15.75" x14ac:dyDescent="0.25">
      <c r="D22" s="2"/>
      <c r="G22" s="4"/>
    </row>
    <row r="23" spans="4:7" ht="15.75" x14ac:dyDescent="0.25">
      <c r="D23" s="4"/>
      <c r="G23" s="4"/>
    </row>
    <row r="24" spans="4:7" ht="15.75" x14ac:dyDescent="0.25">
      <c r="D24" s="4"/>
      <c r="G24" s="4"/>
    </row>
    <row r="25" spans="4:7" ht="15.75" x14ac:dyDescent="0.25">
      <c r="D25" s="4"/>
      <c r="G25" s="4"/>
    </row>
    <row r="26" spans="4:7" ht="15.75" x14ac:dyDescent="0.25">
      <c r="D26" s="4"/>
      <c r="G26" s="4"/>
    </row>
    <row r="27" spans="4:7" ht="15.75" x14ac:dyDescent="0.25">
      <c r="D27" s="4"/>
      <c r="G27" s="4"/>
    </row>
    <row r="28" spans="4:7" ht="15.75" x14ac:dyDescent="0.25">
      <c r="D28" s="4"/>
      <c r="G28" s="4"/>
    </row>
    <row r="29" spans="4:7" ht="15.75" x14ac:dyDescent="0.25">
      <c r="D29" s="4"/>
      <c r="G29" s="2"/>
    </row>
    <row r="30" spans="4:7" ht="15.75" x14ac:dyDescent="0.25">
      <c r="D30" s="4"/>
    </row>
    <row r="31" spans="4:7" ht="15.75" x14ac:dyDescent="0.25">
      <c r="D31" s="11"/>
    </row>
    <row r="32" spans="4:7" ht="15.75" x14ac:dyDescent="0.25">
      <c r="D32" s="11"/>
    </row>
    <row r="33" spans="4:4" x14ac:dyDescent="0.25">
      <c r="D33" s="2"/>
    </row>
  </sheetData>
  <sortState ref="D23:D32">
    <sortCondition ref="D23"/>
  </sortState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H10" sqref="H10"/>
    </sheetView>
  </sheetViews>
  <sheetFormatPr defaultRowHeight="15" x14ac:dyDescent="0.25"/>
  <cols>
    <col min="1" max="1" width="19.28515625" customWidth="1"/>
    <col min="2" max="2" width="21.28515625" customWidth="1"/>
    <col min="3" max="3" width="24.5703125" customWidth="1"/>
  </cols>
  <sheetData>
    <row r="1" spans="1:3" x14ac:dyDescent="0.25">
      <c r="A1" s="1" t="s">
        <v>23</v>
      </c>
      <c r="B1" s="1"/>
      <c r="C1" s="1"/>
    </row>
    <row r="2" spans="1:3" x14ac:dyDescent="0.25">
      <c r="B2" s="3" t="s">
        <v>24</v>
      </c>
      <c r="C2" s="3" t="s">
        <v>25</v>
      </c>
    </row>
    <row r="3" spans="1:3" ht="15.75" x14ac:dyDescent="0.25">
      <c r="B3" s="8">
        <v>1647100</v>
      </c>
      <c r="C3" s="3">
        <v>1570280</v>
      </c>
    </row>
    <row r="4" spans="1:3" ht="15.75" x14ac:dyDescent="0.25">
      <c r="B4" s="9">
        <v>1345200</v>
      </c>
      <c r="C4" s="3">
        <v>1570280</v>
      </c>
    </row>
    <row r="5" spans="1:3" ht="15.75" x14ac:dyDescent="0.25">
      <c r="B5" s="8">
        <v>1644900</v>
      </c>
      <c r="C5" s="3">
        <v>1570280</v>
      </c>
    </row>
    <row r="6" spans="1:3" ht="15.75" x14ac:dyDescent="0.25">
      <c r="B6" s="8">
        <v>1643600</v>
      </c>
      <c r="C6" s="3">
        <v>1570280</v>
      </c>
    </row>
    <row r="7" spans="1:3" ht="15.75" x14ac:dyDescent="0.25">
      <c r="B7" s="8">
        <v>1645600</v>
      </c>
      <c r="C7" s="3">
        <v>1570280</v>
      </c>
    </row>
    <row r="8" spans="1:3" ht="15.75" x14ac:dyDescent="0.25">
      <c r="B8" s="8">
        <v>1631600</v>
      </c>
      <c r="C8" s="3">
        <v>1570280</v>
      </c>
    </row>
    <row r="9" spans="1:3" ht="15.75" x14ac:dyDescent="0.25">
      <c r="B9" s="8">
        <v>1323900</v>
      </c>
      <c r="C9" s="3">
        <v>1570280</v>
      </c>
    </row>
    <row r="10" spans="1:3" ht="15.75" x14ac:dyDescent="0.25">
      <c r="B10" s="8">
        <v>1618000</v>
      </c>
      <c r="C10" s="3">
        <v>1570280</v>
      </c>
    </row>
    <row r="11" spans="1:3" ht="15.75" x14ac:dyDescent="0.25">
      <c r="B11" s="8">
        <v>1605100</v>
      </c>
      <c r="C11" s="3">
        <v>1570280</v>
      </c>
    </row>
    <row r="12" spans="1:3" ht="15.75" x14ac:dyDescent="0.25">
      <c r="B12" s="8">
        <v>1597800</v>
      </c>
      <c r="C12" s="3">
        <v>1570280</v>
      </c>
    </row>
    <row r="13" spans="1:3" ht="15.75" x14ac:dyDescent="0.25">
      <c r="A13" s="3" t="s">
        <v>26</v>
      </c>
      <c r="B13" s="12">
        <f>SUM(B3:B12)*1/C15</f>
        <v>1570280</v>
      </c>
      <c r="C13" s="3">
        <v>1570280</v>
      </c>
    </row>
    <row r="15" spans="1:3" x14ac:dyDescent="0.25">
      <c r="B15" t="s">
        <v>4</v>
      </c>
      <c r="C15">
        <v>10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7" sqref="F7"/>
    </sheetView>
  </sheetViews>
  <sheetFormatPr defaultRowHeight="15" x14ac:dyDescent="0.25"/>
  <cols>
    <col min="1" max="1" width="19.28515625" customWidth="1"/>
    <col min="2" max="2" width="21.28515625" customWidth="1"/>
    <col min="3" max="3" width="24.5703125" customWidth="1"/>
  </cols>
  <sheetData>
    <row r="1" spans="1:3" x14ac:dyDescent="0.25">
      <c r="A1" s="1" t="s">
        <v>27</v>
      </c>
      <c r="B1" s="1"/>
      <c r="C1" s="1"/>
    </row>
    <row r="2" spans="1:3" x14ac:dyDescent="0.25">
      <c r="B2" s="3" t="s">
        <v>24</v>
      </c>
      <c r="C2" s="3" t="s">
        <v>25</v>
      </c>
    </row>
    <row r="3" spans="1:3" ht="15.75" x14ac:dyDescent="0.25">
      <c r="B3" s="10">
        <v>1768500</v>
      </c>
      <c r="C3" s="3">
        <v>1671900</v>
      </c>
    </row>
    <row r="4" spans="1:3" ht="15.75" x14ac:dyDescent="0.25">
      <c r="B4" s="10">
        <v>1767800</v>
      </c>
      <c r="C4" s="3">
        <v>1671900</v>
      </c>
    </row>
    <row r="5" spans="1:3" ht="15.75" x14ac:dyDescent="0.25">
      <c r="B5" s="8">
        <v>1767700</v>
      </c>
      <c r="C5" s="3">
        <v>1671900</v>
      </c>
    </row>
    <row r="6" spans="1:3" ht="15.75" x14ac:dyDescent="0.25">
      <c r="B6" s="8">
        <v>1368800</v>
      </c>
      <c r="C6" s="3">
        <v>1671900</v>
      </c>
    </row>
    <row r="7" spans="1:3" ht="15.75" x14ac:dyDescent="0.25">
      <c r="B7" s="8">
        <v>1767700</v>
      </c>
      <c r="C7" s="3">
        <v>1671900</v>
      </c>
    </row>
    <row r="8" spans="1:3" ht="15.75" x14ac:dyDescent="0.25">
      <c r="B8" s="8">
        <v>1752500</v>
      </c>
      <c r="C8" s="3">
        <v>1671900</v>
      </c>
    </row>
    <row r="9" spans="1:3" ht="15.75" x14ac:dyDescent="0.25">
      <c r="B9" s="8">
        <v>1745200</v>
      </c>
      <c r="C9" s="3">
        <v>1671900</v>
      </c>
    </row>
    <row r="10" spans="1:3" ht="15.75" x14ac:dyDescent="0.25">
      <c r="B10" s="8">
        <v>1738800</v>
      </c>
      <c r="C10" s="3">
        <v>1671900</v>
      </c>
    </row>
    <row r="11" spans="1:3" ht="15.75" x14ac:dyDescent="0.25">
      <c r="B11" s="8">
        <v>1324900</v>
      </c>
      <c r="C11" s="3">
        <v>1671900</v>
      </c>
    </row>
    <row r="12" spans="1:3" ht="15.75" x14ac:dyDescent="0.25">
      <c r="B12" s="8">
        <v>1717100</v>
      </c>
      <c r="C12" s="3">
        <v>1671900</v>
      </c>
    </row>
    <row r="13" spans="1:3" ht="15.75" x14ac:dyDescent="0.25">
      <c r="A13" s="3" t="s">
        <v>26</v>
      </c>
      <c r="B13" s="12">
        <f>SUM(B3:B12)*1/C15</f>
        <v>1671900</v>
      </c>
      <c r="C13" s="3">
        <v>1671900</v>
      </c>
    </row>
    <row r="15" spans="1:3" x14ac:dyDescent="0.25">
      <c r="B15" t="s">
        <v>4</v>
      </c>
      <c r="C15">
        <v>10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5" sqref="L5"/>
    </sheetView>
  </sheetViews>
  <sheetFormatPr defaultRowHeight="15.75" x14ac:dyDescent="0.25"/>
  <cols>
    <col min="1" max="1" width="15" style="14" customWidth="1"/>
    <col min="2" max="2" width="17.85546875" style="14" customWidth="1"/>
    <col min="3" max="3" width="16.5703125" style="14" customWidth="1"/>
    <col min="4" max="4" width="34.7109375" style="14" customWidth="1"/>
    <col min="5" max="5" width="27.28515625" style="14" customWidth="1"/>
    <col min="6" max="6" width="9.140625" style="14"/>
    <col min="7" max="7" width="19" style="14" customWidth="1"/>
    <col min="8" max="8" width="20.7109375" style="14" customWidth="1"/>
    <col min="9" max="9" width="25.85546875" style="14" customWidth="1"/>
    <col min="10" max="10" width="25.140625" style="14" customWidth="1"/>
    <col min="11" max="11" width="9.140625" style="14"/>
    <col min="12" max="12" width="21.42578125" style="14" customWidth="1"/>
    <col min="13" max="16384" width="9.140625" style="14"/>
  </cols>
  <sheetData>
    <row r="1" spans="1:12" x14ac:dyDescent="0.25">
      <c r="A1" s="13" t="s">
        <v>28</v>
      </c>
      <c r="B1" s="13"/>
      <c r="C1" s="13"/>
    </row>
    <row r="2" spans="1:12" x14ac:dyDescent="0.25">
      <c r="B2" s="15" t="s">
        <v>29</v>
      </c>
      <c r="C2" s="15"/>
      <c r="D2" s="17" t="s">
        <v>32</v>
      </c>
      <c r="E2" s="17" t="s">
        <v>33</v>
      </c>
      <c r="G2" s="17" t="s">
        <v>34</v>
      </c>
      <c r="H2" s="17"/>
      <c r="I2" s="17" t="s">
        <v>32</v>
      </c>
      <c r="J2" s="17" t="s">
        <v>33</v>
      </c>
      <c r="L2" s="20" t="s">
        <v>35</v>
      </c>
    </row>
    <row r="3" spans="1:12" x14ac:dyDescent="0.25">
      <c r="B3" s="16" t="s">
        <v>30</v>
      </c>
      <c r="C3" s="16" t="s">
        <v>31</v>
      </c>
      <c r="D3" s="18"/>
      <c r="E3" s="17"/>
      <c r="G3" s="19" t="s">
        <v>30</v>
      </c>
      <c r="H3" s="19" t="s">
        <v>31</v>
      </c>
      <c r="I3" s="17"/>
      <c r="J3" s="17"/>
      <c r="L3" s="20"/>
    </row>
    <row r="4" spans="1:12" x14ac:dyDescent="0.25">
      <c r="B4" s="8">
        <v>1323900</v>
      </c>
      <c r="C4" s="16">
        <v>15702800</v>
      </c>
      <c r="D4" s="16">
        <f>(B4/C4)</f>
        <v>8.4309804620831957E-2</v>
      </c>
      <c r="E4" s="16">
        <v>8.4309804620831957E-2</v>
      </c>
      <c r="G4" s="8">
        <v>1324900</v>
      </c>
      <c r="H4" s="16">
        <v>16719000</v>
      </c>
      <c r="I4" s="16">
        <f>(G4/H4)</f>
        <v>7.9245170165679765E-2</v>
      </c>
      <c r="J4" s="16">
        <v>7.9245170165679765E-2</v>
      </c>
      <c r="L4" s="16">
        <f>(E4-J4)</f>
        <v>5.0646344551521921E-3</v>
      </c>
    </row>
    <row r="5" spans="1:12" x14ac:dyDescent="0.25">
      <c r="B5" s="9">
        <v>1345200</v>
      </c>
      <c r="C5" s="16">
        <v>15702800</v>
      </c>
      <c r="D5" s="16">
        <f t="shared" ref="D5:D13" si="0">(B5/C5)</f>
        <v>8.5666250604987643E-2</v>
      </c>
      <c r="E5" s="16">
        <f>(E4+D5)</f>
        <v>0.1699760552258196</v>
      </c>
      <c r="G5" s="8">
        <v>1368800</v>
      </c>
      <c r="H5" s="16">
        <v>16719000</v>
      </c>
      <c r="I5" s="16">
        <f t="shared" ref="I5:I13" si="1">(G5/H5)</f>
        <v>8.1870925294575028E-2</v>
      </c>
      <c r="J5" s="16">
        <f>(J4+I5)</f>
        <v>0.16111609546025479</v>
      </c>
      <c r="L5" s="21">
        <f t="shared" ref="L5:L13" si="2">(E5-J5)</f>
        <v>8.8599597655648066E-3</v>
      </c>
    </row>
    <row r="6" spans="1:12" x14ac:dyDescent="0.25">
      <c r="B6" s="8">
        <v>1597800</v>
      </c>
      <c r="C6" s="16">
        <v>15702800</v>
      </c>
      <c r="D6" s="16">
        <f t="shared" si="0"/>
        <v>0.10175255368469317</v>
      </c>
      <c r="E6" s="16">
        <f t="shared" ref="E6:E13" si="3">(E5+D6)</f>
        <v>0.27172860891051276</v>
      </c>
      <c r="G6" s="8">
        <v>1717100</v>
      </c>
      <c r="H6" s="16">
        <v>16719000</v>
      </c>
      <c r="I6" s="16">
        <f t="shared" si="1"/>
        <v>0.10270351097553682</v>
      </c>
      <c r="J6" s="16">
        <f t="shared" ref="J6:J13" si="4">(J5+I6)</f>
        <v>0.26381960643579161</v>
      </c>
      <c r="L6" s="16">
        <f t="shared" si="2"/>
        <v>7.9090024747211496E-3</v>
      </c>
    </row>
    <row r="7" spans="1:12" x14ac:dyDescent="0.25">
      <c r="B7" s="8">
        <v>1605100</v>
      </c>
      <c r="C7" s="16">
        <v>15702800</v>
      </c>
      <c r="D7" s="16">
        <f t="shared" si="0"/>
        <v>0.10221743892808925</v>
      </c>
      <c r="E7" s="16">
        <f t="shared" si="3"/>
        <v>0.37394604783860202</v>
      </c>
      <c r="G7" s="8">
        <v>1738800</v>
      </c>
      <c r="H7" s="16">
        <v>16719000</v>
      </c>
      <c r="I7" s="16">
        <f t="shared" si="1"/>
        <v>0.10400143549255338</v>
      </c>
      <c r="J7" s="16">
        <f t="shared" si="4"/>
        <v>0.36782104192834497</v>
      </c>
      <c r="L7" s="16">
        <f t="shared" si="2"/>
        <v>6.1250059102570531E-3</v>
      </c>
    </row>
    <row r="8" spans="1:12" x14ac:dyDescent="0.25">
      <c r="B8" s="8">
        <v>1618000</v>
      </c>
      <c r="C8" s="16">
        <v>15702800</v>
      </c>
      <c r="D8" s="16">
        <f t="shared" si="0"/>
        <v>0.10303894846778919</v>
      </c>
      <c r="E8" s="16">
        <f t="shared" si="3"/>
        <v>0.47698499630639124</v>
      </c>
      <c r="G8" s="8">
        <v>1745200</v>
      </c>
      <c r="H8" s="16">
        <v>16719000</v>
      </c>
      <c r="I8" s="16">
        <f t="shared" si="1"/>
        <v>0.10438423350678869</v>
      </c>
      <c r="J8" s="16">
        <f t="shared" si="4"/>
        <v>0.47220527543513369</v>
      </c>
      <c r="L8" s="16">
        <f t="shared" si="2"/>
        <v>4.7797208712575534E-3</v>
      </c>
    </row>
    <row r="9" spans="1:12" x14ac:dyDescent="0.25">
      <c r="B9" s="8">
        <v>1631600</v>
      </c>
      <c r="C9" s="16">
        <v>15702800</v>
      </c>
      <c r="D9" s="16">
        <f t="shared" si="0"/>
        <v>0.1039050360445271</v>
      </c>
      <c r="E9" s="16">
        <f t="shared" si="3"/>
        <v>0.5808900323509183</v>
      </c>
      <c r="G9" s="8">
        <v>1752500</v>
      </c>
      <c r="H9" s="16">
        <v>16719000</v>
      </c>
      <c r="I9" s="16">
        <f t="shared" si="1"/>
        <v>0.10482086249177583</v>
      </c>
      <c r="J9" s="16">
        <f t="shared" si="4"/>
        <v>0.57702613792690949</v>
      </c>
      <c r="L9" s="16">
        <f t="shared" si="2"/>
        <v>3.8638944240088069E-3</v>
      </c>
    </row>
    <row r="10" spans="1:12" x14ac:dyDescent="0.25">
      <c r="B10" s="8">
        <v>1643600</v>
      </c>
      <c r="C10" s="16">
        <v>15702800</v>
      </c>
      <c r="D10" s="16">
        <f t="shared" si="0"/>
        <v>0.10466923096517819</v>
      </c>
      <c r="E10" s="16">
        <f t="shared" si="3"/>
        <v>0.68555926331609651</v>
      </c>
      <c r="G10" s="8">
        <v>1767700</v>
      </c>
      <c r="H10" s="16">
        <v>16719000</v>
      </c>
      <c r="I10" s="16">
        <f t="shared" si="1"/>
        <v>0.10573000777558467</v>
      </c>
      <c r="J10" s="16">
        <f t="shared" si="4"/>
        <v>0.68275614570249421</v>
      </c>
      <c r="L10" s="16">
        <f t="shared" si="2"/>
        <v>2.8031176136023017E-3</v>
      </c>
    </row>
    <row r="11" spans="1:12" x14ac:dyDescent="0.25">
      <c r="B11" s="8">
        <v>1644900</v>
      </c>
      <c r="C11" s="16">
        <v>15702800</v>
      </c>
      <c r="D11" s="16">
        <f t="shared" si="0"/>
        <v>0.10475201874824872</v>
      </c>
      <c r="E11" s="16">
        <f t="shared" si="3"/>
        <v>0.7903112820643452</v>
      </c>
      <c r="G11" s="8">
        <v>1767700</v>
      </c>
      <c r="H11" s="16">
        <v>16719000</v>
      </c>
      <c r="I11" s="16">
        <f t="shared" si="1"/>
        <v>0.10573000777558467</v>
      </c>
      <c r="J11" s="16">
        <f t="shared" si="4"/>
        <v>0.78848615347807893</v>
      </c>
      <c r="L11" s="16">
        <f t="shared" si="2"/>
        <v>1.825128586266267E-3</v>
      </c>
    </row>
    <row r="12" spans="1:12" x14ac:dyDescent="0.25">
      <c r="B12" s="8">
        <v>1645600</v>
      </c>
      <c r="C12" s="16">
        <v>15702800</v>
      </c>
      <c r="D12" s="16">
        <f t="shared" si="0"/>
        <v>0.1047965967852867</v>
      </c>
      <c r="E12" s="16">
        <f t="shared" si="3"/>
        <v>0.89510787884963194</v>
      </c>
      <c r="G12" s="10">
        <v>1767800</v>
      </c>
      <c r="H12" s="16">
        <v>16719000</v>
      </c>
      <c r="I12" s="16">
        <f t="shared" si="1"/>
        <v>0.10573598899455709</v>
      </c>
      <c r="J12" s="16">
        <f t="shared" si="4"/>
        <v>0.89422214247263598</v>
      </c>
      <c r="L12" s="16">
        <f t="shared" si="2"/>
        <v>8.8573637699596031E-4</v>
      </c>
    </row>
    <row r="13" spans="1:12" x14ac:dyDescent="0.25">
      <c r="B13" s="8">
        <v>1647100</v>
      </c>
      <c r="C13" s="16">
        <v>15702800</v>
      </c>
      <c r="D13" s="16">
        <f t="shared" si="0"/>
        <v>0.10489212115036808</v>
      </c>
      <c r="E13" s="16">
        <f t="shared" si="3"/>
        <v>1</v>
      </c>
      <c r="G13" s="10">
        <v>1768500</v>
      </c>
      <c r="H13" s="16">
        <v>16719000</v>
      </c>
      <c r="I13" s="16">
        <f t="shared" si="1"/>
        <v>0.10577785752736407</v>
      </c>
      <c r="J13" s="16">
        <f t="shared" si="4"/>
        <v>1</v>
      </c>
      <c r="L13" s="16">
        <f t="shared" si="2"/>
        <v>0</v>
      </c>
    </row>
    <row r="14" spans="1:12" x14ac:dyDescent="0.25">
      <c r="A14" s="16" t="s">
        <v>26</v>
      </c>
      <c r="B14" s="12">
        <f>SUM(B4:B13)</f>
        <v>15702800</v>
      </c>
      <c r="C14" s="16">
        <v>15702800</v>
      </c>
      <c r="F14" s="16" t="s">
        <v>26</v>
      </c>
      <c r="G14" s="16">
        <f>SUM(G4:G13)</f>
        <v>16719000</v>
      </c>
      <c r="H14" s="16">
        <v>16719000</v>
      </c>
    </row>
  </sheetData>
  <mergeCells count="8">
    <mergeCell ref="I2:I3"/>
    <mergeCell ref="J2:J3"/>
    <mergeCell ref="L2:L3"/>
    <mergeCell ref="A1:C1"/>
    <mergeCell ref="B2:C2"/>
    <mergeCell ref="D2:D3"/>
    <mergeCell ref="E2:E3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 Barbati</vt:lpstr>
      <vt:lpstr>SW Femei</vt:lpstr>
      <vt:lpstr>X2 pearson barbati</vt:lpstr>
      <vt:lpstr>X2 pearson femei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Ket</cp:lastModifiedBy>
  <dcterms:created xsi:type="dcterms:W3CDTF">2022-11-16T21:20:55Z</dcterms:created>
  <dcterms:modified xsi:type="dcterms:W3CDTF">2022-11-16T21:51:52Z</dcterms:modified>
</cp:coreProperties>
</file>