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April" sheetId="1" r:id="rId3"/>
    <sheet state="visible" name="3-8 April" sheetId="2" r:id="rId4"/>
    <sheet state="visible" name="10-15 April" sheetId="3" r:id="rId5"/>
    <sheet state="visible" name="17-22 April" sheetId="4" r:id="rId6"/>
    <sheet state="visible" name="24-29 April" sheetId="5" r:id="rId7"/>
    <sheet state="visible" name="Summary" sheetId="6" r:id="rId8"/>
  </sheets>
  <definedNames/>
  <calcPr/>
</workbook>
</file>

<file path=xl/sharedStrings.xml><?xml version="1.0" encoding="utf-8"?>
<sst xmlns="http://schemas.openxmlformats.org/spreadsheetml/2006/main" count="1347" uniqueCount="96">
  <si>
    <t>Day</t>
  </si>
  <si>
    <t>Time</t>
  </si>
  <si>
    <t>Week 1</t>
  </si>
  <si>
    <t>06:30 - 07:30</t>
  </si>
  <si>
    <t>07:30 - 08:30</t>
  </si>
  <si>
    <t>08:30 - 09:30</t>
  </si>
  <si>
    <t>09:30 - 10:30</t>
  </si>
  <si>
    <t>10:30 - 11:30</t>
  </si>
  <si>
    <t>11:30 - 12:30</t>
  </si>
  <si>
    <t>12:30 - 13:30</t>
  </si>
  <si>
    <t>13:30 - 14:30</t>
  </si>
  <si>
    <t>14:30 - 15:30</t>
  </si>
  <si>
    <t>15:30 - 16:30</t>
  </si>
  <si>
    <t>16:30 - 18:00</t>
  </si>
  <si>
    <t>18:00 - 19:00</t>
  </si>
  <si>
    <t>19:00 - 20:00</t>
  </si>
  <si>
    <t>20:00 - 21:00</t>
  </si>
  <si>
    <t>MONDAY</t>
  </si>
  <si>
    <t>Help Desk</t>
  </si>
  <si>
    <t>Bookings</t>
  </si>
  <si>
    <t>Sec Level 3</t>
  </si>
  <si>
    <t>Sec Level 4</t>
  </si>
  <si>
    <t>Printing</t>
  </si>
  <si>
    <t>TUESDAY</t>
  </si>
  <si>
    <t>WEDNESDAY</t>
  </si>
  <si>
    <t>THURSDAY</t>
  </si>
  <si>
    <t>Sun</t>
  </si>
  <si>
    <t>(。-ω-)zzz</t>
  </si>
  <si>
    <t>Early</t>
  </si>
  <si>
    <t>( -_-)旦~</t>
  </si>
  <si>
    <t>Closing</t>
  </si>
  <si>
    <t>Σ(￣。￣ノ)ノ</t>
  </si>
  <si>
    <t>Closed</t>
  </si>
  <si>
    <t>Birthdays</t>
  </si>
  <si>
    <t>.*･ﾟ☆Happyヾ(*∇*)ﾉBirthday☆ﾟ･* .</t>
  </si>
  <si>
    <t>FRIDAY</t>
  </si>
  <si>
    <t>11:30 - 12:00</t>
  </si>
  <si>
    <t>SATURDAY</t>
  </si>
  <si>
    <t>Tshepiso</t>
  </si>
  <si>
    <t>TK</t>
  </si>
  <si>
    <t>Access</t>
  </si>
  <si>
    <t>Lerato B</t>
  </si>
  <si>
    <t>Level 4</t>
  </si>
  <si>
    <t>Total Hours</t>
  </si>
  <si>
    <t>Hours Worked</t>
  </si>
  <si>
    <t>Hours Left</t>
  </si>
  <si>
    <t>Adivhaho</t>
  </si>
  <si>
    <t>Bongani</t>
  </si>
  <si>
    <t>Bradley</t>
  </si>
  <si>
    <t>Christopher</t>
  </si>
  <si>
    <t>Dino</t>
  </si>
  <si>
    <t>Hannah</t>
  </si>
  <si>
    <t>Hugo</t>
  </si>
  <si>
    <t>Jean-Marc</t>
  </si>
  <si>
    <t>Jacques</t>
  </si>
  <si>
    <t>Khuliso</t>
  </si>
  <si>
    <t>Lerato F</t>
  </si>
  <si>
    <t>Mikayla</t>
  </si>
  <si>
    <t>Nosipho</t>
  </si>
  <si>
    <t>Praise</t>
  </si>
  <si>
    <t>Reabetswe</t>
  </si>
  <si>
    <t>Riaan</t>
  </si>
  <si>
    <t>Rudy</t>
  </si>
  <si>
    <t>Sakhile</t>
  </si>
  <si>
    <t>Sambesiwe</t>
  </si>
  <si>
    <t>Trish</t>
  </si>
  <si>
    <t>Victor</t>
  </si>
  <si>
    <t>Xivono</t>
  </si>
  <si>
    <t>Week 2</t>
  </si>
  <si>
    <t>CLOSED</t>
  </si>
  <si>
    <t>Week 3</t>
  </si>
  <si>
    <t>Week 4</t>
  </si>
  <si>
    <t>.</t>
  </si>
  <si>
    <t>Week 5</t>
  </si>
  <si>
    <t>Monthly Summary</t>
  </si>
  <si>
    <t>Weekly Hours</t>
  </si>
  <si>
    <t>Monthly Hours</t>
  </si>
  <si>
    <t>Worked</t>
  </si>
  <si>
    <t>-Over/+Under</t>
  </si>
  <si>
    <t>Brought over from Previous Month</t>
  </si>
  <si>
    <t>Sill need to work -Over/+Under</t>
  </si>
  <si>
    <t>Spot</t>
  </si>
  <si>
    <t>Days</t>
  </si>
  <si>
    <t>Open</t>
  </si>
  <si>
    <t>Close</t>
  </si>
  <si>
    <t>Hours/Day</t>
  </si>
  <si>
    <t>Hours/Week</t>
  </si>
  <si>
    <t>Hours/Month</t>
  </si>
  <si>
    <t>COVID Operational Times</t>
  </si>
  <si>
    <t>Week</t>
  </si>
  <si>
    <t>Security F3</t>
  </si>
  <si>
    <t>Security F4</t>
  </si>
  <si>
    <t xml:space="preserve">Saturday </t>
  </si>
  <si>
    <t>Total</t>
  </si>
  <si>
    <t>Normal Operational Times</t>
  </si>
  <si>
    <t>West Desk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</si>
</sst>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"/>
    <numFmt numFmtId="165" formatCode="h&quot;:&quot;mm"/>
    <numFmt numFmtId="166" formatCode="hh&quot;:&quot;mm"/>
    <numFmt numFmtId="167" formatCode="ddd"/>
  </numFmts>
  <fonts count="21">
    <font>
      <sz val="10.0"/>
      <color rgb="FF000000"/>
      <name val="Arial"/>
    </font>
    <font>
      <b/>
      <sz val="24.0"/>
    </font>
    <font>
      <b/>
      <sz val="36.0"/>
    </font>
    <font/>
    <font>
      <b/>
      <sz val="12.0"/>
      <color rgb="FF000000"/>
      <name val="Arial"/>
    </font>
    <font>
      <sz val="17.0"/>
    </font>
    <font>
      <sz val="14.0"/>
    </font>
    <font>
      <name val="Arial"/>
    </font>
    <font>
      <b/>
      <sz val="12.0"/>
      <name val="Arial"/>
    </font>
    <font>
      <b/>
      <sz val="12.0"/>
      <color rgb="FFFFFFFF"/>
      <name val="Arial"/>
    </font>
    <font>
      <sz val="11.0"/>
      <color rgb="FF000000"/>
      <name val="Arial"/>
    </font>
    <font>
      <b/>
      <i/>
      <sz val="12.0"/>
      <name val="Arial"/>
    </font>
    <font>
      <sz val="12.0"/>
      <name val="Arial"/>
    </font>
    <font>
      <sz val="12.0"/>
      <color rgb="FF000000"/>
      <name val="Arial"/>
    </font>
    <font>
      <b/>
      <sz val="50.0"/>
      <color rgb="FFFFFFFF"/>
    </font>
    <font>
      <b/>
      <sz val="30.0"/>
    </font>
    <font>
      <b/>
      <sz val="24.0"/>
      <name val="Arial"/>
    </font>
    <font>
      <b/>
      <sz val="36.0"/>
      <name val="Arial"/>
    </font>
    <font>
      <b/>
      <sz val="24.0"/>
      <color rgb="FF000000"/>
      <name val="Calibri"/>
    </font>
    <font>
      <sz val="10.0"/>
      <name val="Arial"/>
    </font>
    <font>
      <sz val="15.0"/>
      <color rgb="FF000000"/>
      <name val="Arial"/>
    </font>
  </fonts>
  <fills count="3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3C78D8"/>
        <bgColor rgb="FF3C78D8"/>
      </patternFill>
    </fill>
    <fill>
      <patternFill patternType="solid">
        <fgColor rgb="FFFFD966"/>
        <bgColor rgb="FFFFD966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674EA7"/>
        <bgColor rgb="FF674EA7"/>
      </patternFill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00FF00"/>
        <bgColor rgb="FF00FF00"/>
      </patternFill>
    </fill>
    <fill>
      <patternFill patternType="solid">
        <fgColor rgb="FF134F5C"/>
        <bgColor rgb="FF134F5C"/>
      </patternFill>
    </fill>
    <fill>
      <patternFill patternType="solid">
        <fgColor rgb="FF0000FF"/>
        <bgColor rgb="FF0000FF"/>
      </patternFill>
    </fill>
    <fill>
      <patternFill patternType="solid">
        <fgColor rgb="FFFF00FF"/>
        <bgColor rgb="FFFF00FF"/>
      </patternFill>
    </fill>
    <fill>
      <patternFill patternType="solid">
        <fgColor rgb="FFF1C232"/>
        <bgColor rgb="FFF1C232"/>
      </patternFill>
    </fill>
    <fill>
      <patternFill patternType="solid">
        <fgColor rgb="FF9900FF"/>
        <bgColor rgb="FF9900FF"/>
      </patternFill>
    </fill>
    <fill>
      <patternFill patternType="solid">
        <fgColor rgb="FFFFFF00"/>
        <bgColor rgb="FFFFFF00"/>
      </patternFill>
    </fill>
    <fill>
      <patternFill patternType="solid">
        <fgColor rgb="FF0B5394"/>
        <bgColor rgb="FF0B5394"/>
      </patternFill>
    </fill>
    <fill>
      <patternFill patternType="solid">
        <fgColor rgb="FF85200C"/>
        <bgColor rgb="FF85200C"/>
      </patternFill>
    </fill>
    <fill>
      <patternFill patternType="solid">
        <fgColor rgb="FFDD7E6B"/>
        <bgColor rgb="FFDD7E6B"/>
      </patternFill>
    </fill>
    <fill>
      <patternFill patternType="solid">
        <fgColor rgb="FF479642"/>
        <bgColor rgb="FF479642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32CB86"/>
        <bgColor rgb="FF32CB86"/>
      </patternFill>
    </fill>
    <fill>
      <patternFill patternType="solid">
        <fgColor rgb="FFE69138"/>
        <bgColor rgb="FFE69138"/>
      </patternFill>
    </fill>
    <fill>
      <patternFill patternType="solid">
        <fgColor rgb="FFF059D7"/>
        <bgColor rgb="FFF059D7"/>
      </patternFill>
    </fill>
    <fill>
      <patternFill patternType="solid">
        <fgColor rgb="FF00FFFF"/>
        <bgColor rgb="FF00FFFF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</fills>
  <borders count="3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4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shrinkToFit="0" wrapText="1"/>
    </xf>
    <xf borderId="3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1" numFmtId="165" xfId="0" applyAlignment="1" applyFont="1" applyNumberFormat="1">
      <alignment horizontal="center" readingOrder="0" shrinkToFit="0" vertical="center" wrapText="1"/>
    </xf>
    <xf borderId="4" fillId="0" fontId="3" numFmtId="0" xfId="0" applyAlignment="1" applyBorder="1" applyFont="1">
      <alignment shrinkToFit="0" wrapText="1"/>
    </xf>
    <xf borderId="5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shrinkToFit="0" wrapText="1"/>
    </xf>
    <xf borderId="7" fillId="0" fontId="4" numFmtId="0" xfId="0" applyAlignment="1" applyBorder="1" applyFont="1">
      <alignment horizontal="center" readingOrder="0" shrinkToFit="0" vertical="center" wrapText="0"/>
    </xf>
    <xf borderId="7" fillId="0" fontId="4" numFmtId="20" xfId="0" applyAlignment="1" applyBorder="1" applyFont="1" applyNumberFormat="1">
      <alignment horizontal="center" shrinkToFit="0" vertical="center" wrapText="0"/>
    </xf>
    <xf borderId="7" fillId="0" fontId="4" numFmtId="0" xfId="0" applyAlignment="1" applyBorder="1" applyFont="1">
      <alignment horizontal="center" shrinkToFit="0" vertical="center" wrapText="0"/>
    </xf>
    <xf borderId="0" fillId="0" fontId="3" numFmtId="166" xfId="0" applyAlignment="1" applyFont="1" applyNumberFormat="1">
      <alignment shrinkToFit="0" vertical="center" wrapText="1"/>
    </xf>
    <xf borderId="8" fillId="2" fontId="5" numFmtId="0" xfId="0" applyAlignment="1" applyBorder="1" applyFill="1" applyFont="1">
      <alignment readingOrder="0" shrinkToFit="0" textRotation="255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11" fillId="3" fontId="7" numFmtId="0" xfId="0" applyAlignment="1" applyBorder="1" applyFill="1" applyFont="1">
      <alignment shrinkToFit="0" vertical="center" wrapText="1"/>
    </xf>
    <xf borderId="12" fillId="3" fontId="8" numFmtId="0" xfId="0" applyAlignment="1" applyBorder="1" applyFont="1">
      <alignment horizontal="center" shrinkToFit="0" vertical="center" wrapText="1"/>
    </xf>
    <xf borderId="0" fillId="0" fontId="3" numFmtId="20" xfId="0" applyAlignment="1" applyFont="1" applyNumberFormat="1">
      <alignment readingOrder="0" shrinkToFit="0" vertical="center" wrapText="1"/>
    </xf>
    <xf borderId="13" fillId="0" fontId="3" numFmtId="0" xfId="0" applyAlignment="1" applyBorder="1" applyFont="1">
      <alignment shrinkToFit="0" wrapText="1"/>
    </xf>
    <xf borderId="14" fillId="0" fontId="3" numFmtId="0" xfId="0" applyAlignment="1" applyBorder="1" applyFont="1">
      <alignment shrinkToFit="0" wrapText="1"/>
    </xf>
    <xf borderId="6" fillId="3" fontId="8" numFmtId="0" xfId="0" applyAlignment="1" applyBorder="1" applyFont="1">
      <alignment horizontal="center" shrinkToFit="0" vertical="center" wrapText="1"/>
    </xf>
    <xf borderId="6" fillId="3" fontId="9" numFmtId="0" xfId="0" applyAlignment="1" applyBorder="1" applyFont="1">
      <alignment horizontal="center" shrinkToFit="0" vertical="center" wrapText="1"/>
    </xf>
    <xf borderId="6" fillId="3" fontId="7" numFmtId="0" xfId="0" applyAlignment="1" applyBorder="1" applyFont="1">
      <alignment shrinkToFit="0" vertical="center" wrapText="1"/>
    </xf>
    <xf borderId="15" fillId="0" fontId="3" numFmtId="0" xfId="0" applyAlignment="1" applyBorder="1" applyFont="1">
      <alignment shrinkToFit="0" wrapText="1"/>
    </xf>
    <xf borderId="16" fillId="0" fontId="3" numFmtId="0" xfId="0" applyAlignment="1" applyBorder="1" applyFont="1">
      <alignment shrinkToFit="0" wrapText="1"/>
    </xf>
    <xf borderId="6" fillId="3" fontId="7" numFmtId="0" xfId="0" applyAlignment="1" applyBorder="1" applyFont="1">
      <alignment shrinkToFit="0" vertical="center" wrapText="1"/>
    </xf>
    <xf borderId="6" fillId="3" fontId="9" numFmtId="0" xfId="0" applyAlignment="1" applyBorder="1" applyFont="1">
      <alignment horizontal="center" shrinkToFit="0" vertical="center" wrapText="1"/>
    </xf>
    <xf borderId="0" fillId="4" fontId="3" numFmtId="0" xfId="0" applyAlignment="1" applyFill="1" applyFont="1">
      <alignment shrinkToFit="0" vertical="center" wrapText="1"/>
    </xf>
    <xf borderId="0" fillId="4" fontId="6" numFmtId="0" xfId="0" applyAlignment="1" applyFont="1">
      <alignment horizontal="center" shrinkToFit="0" vertical="center" wrapText="1"/>
    </xf>
    <xf borderId="8" fillId="5" fontId="5" numFmtId="0" xfId="0" applyAlignment="1" applyBorder="1" applyFill="1" applyFont="1">
      <alignment readingOrder="0" shrinkToFit="0" textRotation="255" vertical="center" wrapText="1"/>
    </xf>
    <xf borderId="10" fillId="3" fontId="3" numFmtId="0" xfId="0" applyAlignment="1" applyBorder="1" applyFont="1">
      <alignment shrinkToFit="0" vertical="center" wrapText="1"/>
    </xf>
    <xf borderId="8" fillId="6" fontId="5" numFmtId="0" xfId="0" applyAlignment="1" applyBorder="1" applyFill="1" applyFont="1">
      <alignment readingOrder="0" shrinkToFit="0" textRotation="255" vertical="center" wrapText="1"/>
    </xf>
    <xf borderId="8" fillId="7" fontId="5" numFmtId="0" xfId="0" applyAlignment="1" applyBorder="1" applyFill="1" applyFont="1">
      <alignment readingOrder="0" shrinkToFit="0" textRotation="255" vertical="center" wrapText="1"/>
    </xf>
    <xf borderId="0" fillId="0" fontId="3" numFmtId="167" xfId="0" applyAlignment="1" applyFont="1" applyNumberFormat="1">
      <alignment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8" fontId="10" numFmtId="0" xfId="0" applyAlignment="1" applyFill="1" applyFont="1">
      <alignment horizontal="center" readingOrder="0" shrinkToFit="0" vertical="center" wrapText="1"/>
    </xf>
    <xf borderId="8" fillId="9" fontId="5" numFmtId="0" xfId="0" applyAlignment="1" applyBorder="1" applyFill="1" applyFont="1">
      <alignment readingOrder="0" shrinkToFit="0" textRotation="255" vertical="center" wrapText="1"/>
    </xf>
    <xf borderId="17" fillId="3" fontId="8" numFmtId="0" xfId="0" applyAlignment="1" applyBorder="1" applyFont="1">
      <alignment horizontal="center" readingOrder="0" shrinkToFit="0" vertical="center" wrapText="1"/>
    </xf>
    <xf borderId="11" fillId="3" fontId="11" numFmtId="0" xfId="0" applyAlignment="1" applyBorder="1" applyFont="1">
      <alignment horizontal="center" shrinkToFit="0" vertical="center" wrapText="1"/>
    </xf>
    <xf borderId="6" fillId="3" fontId="11" numFmtId="0" xfId="0" applyAlignment="1" applyBorder="1" applyFont="1">
      <alignment horizontal="center" shrinkToFit="0" vertical="center" wrapText="1"/>
    </xf>
    <xf borderId="11" fillId="3" fontId="8" numFmtId="0" xfId="0" applyAlignment="1" applyBorder="1" applyFont="1">
      <alignment horizontal="center" shrinkToFit="0" vertical="center" wrapText="1"/>
    </xf>
    <xf borderId="10" fillId="4" fontId="3" numFmtId="0" xfId="0" applyAlignment="1" applyBorder="1" applyFont="1">
      <alignment shrinkToFit="0" vertical="center" wrapText="1"/>
    </xf>
    <xf borderId="18" fillId="4" fontId="3" numFmtId="0" xfId="0" applyAlignment="1" applyBorder="1" applyFont="1">
      <alignment shrinkToFit="0" vertical="center" wrapText="1"/>
    </xf>
    <xf borderId="10" fillId="4" fontId="6" numFmtId="0" xfId="0" applyAlignment="1" applyBorder="1" applyFont="1">
      <alignment horizontal="center" shrinkToFit="0" vertical="center" wrapText="1"/>
    </xf>
    <xf borderId="8" fillId="10" fontId="5" numFmtId="0" xfId="0" applyAlignment="1" applyBorder="1" applyFill="1" applyFont="1">
      <alignment readingOrder="0" shrinkToFit="0" textRotation="255" vertical="center" wrapText="1"/>
    </xf>
    <xf borderId="19" fillId="0" fontId="6" numFmtId="0" xfId="0" applyAlignment="1" applyBorder="1" applyFont="1">
      <alignment horizontal="center" readingOrder="0" shrinkToFit="0" vertical="center" wrapText="1"/>
    </xf>
    <xf borderId="11" fillId="11" fontId="8" numFmtId="0" xfId="0" applyAlignment="1" applyBorder="1" applyFill="1" applyFont="1">
      <alignment horizontal="center" shrinkToFit="0" vertical="center" wrapText="1"/>
    </xf>
    <xf borderId="11" fillId="5" fontId="11" numFmtId="0" xfId="0" applyAlignment="1" applyBorder="1" applyFont="1">
      <alignment horizontal="center" shrinkToFit="0" vertical="center" wrapText="1"/>
    </xf>
    <xf borderId="11" fillId="12" fontId="9" numFmtId="0" xfId="0" applyAlignment="1" applyBorder="1" applyFill="1" applyFont="1">
      <alignment horizontal="center" shrinkToFit="0" vertical="center" wrapText="1"/>
    </xf>
    <xf borderId="17" fillId="0" fontId="7" numFmtId="0" xfId="0" applyAlignment="1" applyBorder="1" applyFont="1">
      <alignment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17" fillId="12" fontId="8" numFmtId="0" xfId="0" applyAlignment="1" applyBorder="1" applyFont="1">
      <alignment horizontal="center" shrinkToFit="0" vertical="center" wrapText="1"/>
    </xf>
    <xf borderId="6" fillId="0" fontId="12" numFmtId="0" xfId="0" applyAlignment="1" applyBorder="1" applyFont="1">
      <alignment horizontal="center" readingOrder="0" shrinkToFit="0" vertical="center" wrapText="0"/>
    </xf>
    <xf borderId="6" fillId="0" fontId="13" numFmtId="0" xfId="0" applyAlignment="1" applyBorder="1" applyFont="1">
      <alignment horizontal="center" shrinkToFit="0" vertical="center" wrapText="1"/>
    </xf>
    <xf borderId="11" fillId="13" fontId="8" numFmtId="0" xfId="0" applyAlignment="1" applyBorder="1" applyFill="1" applyFont="1">
      <alignment horizontal="center" shrinkToFit="0" vertical="center" wrapText="1"/>
    </xf>
    <xf borderId="11" fillId="14" fontId="8" numFmtId="0" xfId="0" applyAlignment="1" applyBorder="1" applyFill="1" applyFont="1">
      <alignment horizontal="center" shrinkToFit="0" vertical="center" wrapText="1"/>
    </xf>
    <xf borderId="11" fillId="15" fontId="8" numFmtId="0" xfId="0" applyAlignment="1" applyBorder="1" applyFill="1" applyFont="1">
      <alignment horizontal="center" shrinkToFit="0" vertical="center" wrapText="1"/>
    </xf>
    <xf borderId="11" fillId="16" fontId="8" numFmtId="0" xfId="0" applyAlignment="1" applyBorder="1" applyFill="1" applyFont="1">
      <alignment horizontal="center" shrinkToFit="0" vertical="center" wrapText="1"/>
    </xf>
    <xf borderId="11" fillId="17" fontId="8" numFmtId="0" xfId="0" applyAlignment="1" applyBorder="1" applyFill="1" applyFont="1">
      <alignment horizontal="center" readingOrder="0" shrinkToFit="0" vertical="center" wrapText="1"/>
    </xf>
    <xf borderId="11" fillId="18" fontId="9" numFmtId="0" xfId="0" applyAlignment="1" applyBorder="1" applyFill="1" applyFont="1">
      <alignment horizontal="center" shrinkToFit="0" vertical="center" wrapText="1"/>
    </xf>
    <xf borderId="11" fillId="19" fontId="8" numFmtId="0" xfId="0" applyAlignment="1" applyBorder="1" applyFill="1" applyFont="1">
      <alignment horizontal="center" shrinkToFit="0" vertical="center" wrapText="1"/>
    </xf>
    <xf borderId="11" fillId="20" fontId="9" numFmtId="0" xfId="0" applyAlignment="1" applyBorder="1" applyFill="1" applyFont="1">
      <alignment horizontal="center" shrinkToFit="0" vertical="center" wrapText="1"/>
    </xf>
    <xf borderId="11" fillId="21" fontId="8" numFmtId="0" xfId="0" applyAlignment="1" applyBorder="1" applyFill="1" applyFont="1">
      <alignment horizontal="center" shrinkToFit="0" vertical="center" wrapText="1"/>
    </xf>
    <xf borderId="6" fillId="0" fontId="12" numFmtId="0" xfId="0" applyAlignment="1" applyBorder="1" applyFont="1">
      <alignment horizontal="center" readingOrder="0" shrinkToFit="0" vertical="center" wrapText="1"/>
    </xf>
    <xf borderId="11" fillId="22" fontId="8" numFmtId="0" xfId="0" applyAlignment="1" applyBorder="1" applyFill="1" applyFont="1">
      <alignment horizontal="center" shrinkToFit="0" vertical="center" wrapText="1"/>
    </xf>
    <xf borderId="11" fillId="23" fontId="8" numFmtId="0" xfId="0" applyAlignment="1" applyBorder="1" applyFill="1" applyFont="1">
      <alignment horizontal="center" shrinkToFit="0" vertical="center" wrapText="1"/>
    </xf>
    <xf borderId="11" fillId="24" fontId="8" numFmtId="0" xfId="0" applyAlignment="1" applyBorder="1" applyFill="1" applyFont="1">
      <alignment horizontal="center" shrinkToFit="0" vertical="center" wrapText="1"/>
    </xf>
    <xf borderId="11" fillId="25" fontId="8" numFmtId="0" xfId="0" applyAlignment="1" applyBorder="1" applyFill="1" applyFont="1">
      <alignment horizontal="center" shrinkToFit="0" vertical="center" wrapText="1"/>
    </xf>
    <xf borderId="11" fillId="26" fontId="8" numFmtId="0" xfId="0" applyAlignment="1" applyBorder="1" applyFill="1" applyFont="1">
      <alignment horizontal="center" shrinkToFit="0" vertical="center" wrapText="1"/>
    </xf>
    <xf borderId="11" fillId="17" fontId="8" numFmtId="0" xfId="0" applyAlignment="1" applyBorder="1" applyFont="1">
      <alignment horizontal="center" shrinkToFit="0" vertical="center" wrapText="1"/>
    </xf>
    <xf borderId="11" fillId="27" fontId="8" numFmtId="0" xfId="0" applyAlignment="1" applyBorder="1" applyFill="1" applyFont="1">
      <alignment horizontal="center" shrinkToFit="0" vertical="center" wrapText="1"/>
    </xf>
    <xf borderId="11" fillId="28" fontId="8" numFmtId="0" xfId="0" applyAlignment="1" applyBorder="1" applyFill="1" applyFont="1">
      <alignment horizontal="center" shrinkToFit="0" vertical="center" wrapText="1"/>
    </xf>
    <xf borderId="11" fillId="29" fontId="8" numFmtId="0" xfId="0" applyAlignment="1" applyBorder="1" applyFill="1" applyFont="1">
      <alignment horizontal="center" shrinkToFit="0" vertical="center" wrapText="1"/>
    </xf>
    <xf borderId="17" fillId="30" fontId="8" numFmtId="0" xfId="0" applyAlignment="1" applyBorder="1" applyFill="1" applyFont="1">
      <alignment horizontal="center" shrinkToFit="0" vertical="center" wrapText="1"/>
    </xf>
    <xf borderId="17" fillId="0" fontId="12" numFmtId="0" xfId="0" applyAlignment="1" applyBorder="1" applyFont="1">
      <alignment horizontal="center" readingOrder="0" shrinkToFit="0" vertical="center" wrapText="0"/>
    </xf>
    <xf borderId="17" fillId="0" fontId="13" numFmtId="0" xfId="0" applyAlignment="1" applyBorder="1" applyFont="1">
      <alignment horizontal="center" shrinkToFit="0" vertical="center" wrapText="1"/>
    </xf>
    <xf borderId="0" fillId="8" fontId="4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shrinkToFit="0" vertical="center" wrapText="0"/>
    </xf>
    <xf borderId="0" fillId="0" fontId="13" numFmtId="0" xfId="0" applyAlignment="1" applyFont="1">
      <alignment horizontal="center" shrinkToFit="0" vertical="center" wrapText="1"/>
    </xf>
    <xf borderId="0" fillId="0" fontId="2" numFmtId="166" xfId="0" applyAlignment="1" applyFont="1" applyNumberFormat="1">
      <alignment horizontal="center" readingOrder="0" shrinkToFit="0" vertical="center" wrapText="1"/>
    </xf>
    <xf borderId="17" fillId="14" fontId="8" numFmtId="0" xfId="0" applyAlignment="1" applyBorder="1" applyFont="1">
      <alignment horizontal="center" shrinkToFit="0" vertical="center" wrapText="1"/>
    </xf>
    <xf borderId="12" fillId="14" fontId="8" numFmtId="0" xfId="0" applyAlignment="1" applyBorder="1" applyFont="1">
      <alignment horizontal="center" shrinkToFit="0" vertical="center" wrapText="1"/>
    </xf>
    <xf borderId="12" fillId="24" fontId="8" numFmtId="0" xfId="0" applyAlignment="1" applyBorder="1" applyFont="1">
      <alignment horizontal="center" shrinkToFit="0" vertical="center" wrapText="1"/>
    </xf>
    <xf borderId="12" fillId="19" fontId="8" numFmtId="0" xfId="0" applyAlignment="1" applyBorder="1" applyFont="1">
      <alignment horizontal="center" shrinkToFit="0" vertical="center" wrapText="1"/>
    </xf>
    <xf borderId="12" fillId="22" fontId="8" numFmtId="0" xfId="0" applyAlignment="1" applyBorder="1" applyFont="1">
      <alignment horizontal="center" shrinkToFit="0" vertical="center" wrapText="1"/>
    </xf>
    <xf borderId="12" fillId="13" fontId="8" numFmtId="0" xfId="0" applyAlignment="1" applyBorder="1" applyFont="1">
      <alignment horizontal="center" shrinkToFit="0" vertical="center" wrapText="1"/>
    </xf>
    <xf borderId="6" fillId="18" fontId="9" numFmtId="0" xfId="0" applyAlignment="1" applyBorder="1" applyFont="1">
      <alignment horizontal="center" shrinkToFit="0" vertical="center" wrapText="1"/>
    </xf>
    <xf borderId="12" fillId="21" fontId="8" numFmtId="0" xfId="0" applyAlignment="1" applyBorder="1" applyFont="1">
      <alignment horizontal="center" shrinkToFit="0" vertical="center" wrapText="1"/>
    </xf>
    <xf borderId="6" fillId="27" fontId="8" numFmtId="0" xfId="0" applyAlignment="1" applyBorder="1" applyFont="1">
      <alignment horizontal="center" shrinkToFit="0" vertical="center" wrapText="1"/>
    </xf>
    <xf borderId="6" fillId="16" fontId="8" numFmtId="0" xfId="0" applyAlignment="1" applyBorder="1" applyFont="1">
      <alignment horizontal="center" shrinkToFit="0" vertical="center" wrapText="1"/>
    </xf>
    <xf borderId="6" fillId="12" fontId="9" numFmtId="0" xfId="0" applyAlignment="1" applyBorder="1" applyFont="1">
      <alignment horizontal="center" shrinkToFit="0" vertical="center" wrapText="1"/>
    </xf>
    <xf borderId="6" fillId="31" fontId="8" numFmtId="0" xfId="0" applyAlignment="1" applyBorder="1" applyFill="1" applyFont="1">
      <alignment horizontal="center" shrinkToFit="0" vertical="center" wrapText="1"/>
    </xf>
    <xf borderId="6" fillId="22" fontId="8" numFmtId="0" xfId="0" applyAlignment="1" applyBorder="1" applyFont="1">
      <alignment horizontal="center" shrinkToFit="0" vertical="center" wrapText="1"/>
    </xf>
    <xf borderId="6" fillId="23" fontId="8" numFmtId="0" xfId="0" applyAlignment="1" applyBorder="1" applyFont="1">
      <alignment horizontal="center" shrinkToFit="0" vertical="center" wrapText="1"/>
    </xf>
    <xf borderId="6" fillId="21" fontId="8" numFmtId="0" xfId="0" applyAlignment="1" applyBorder="1" applyFont="1">
      <alignment horizontal="center" shrinkToFit="0" vertical="center" wrapText="1"/>
    </xf>
    <xf borderId="6" fillId="29" fontId="8" numFmtId="0" xfId="0" applyAlignment="1" applyBorder="1" applyFont="1">
      <alignment horizontal="center" shrinkToFit="0" vertical="center" wrapText="1"/>
    </xf>
    <xf borderId="12" fillId="26" fontId="8" numFmtId="0" xfId="0" applyAlignment="1" applyBorder="1" applyFont="1">
      <alignment horizontal="center" shrinkToFit="0" vertical="center" wrapText="1"/>
    </xf>
    <xf borderId="6" fillId="11" fontId="8" numFmtId="0" xfId="0" applyAlignment="1" applyBorder="1" applyFont="1">
      <alignment horizontal="center" shrinkToFit="0" vertical="center" wrapText="1"/>
    </xf>
    <xf borderId="6" fillId="28" fontId="8" numFmtId="0" xfId="0" applyAlignment="1" applyBorder="1" applyFont="1">
      <alignment horizontal="center" shrinkToFit="0" vertical="center" wrapText="1"/>
    </xf>
    <xf borderId="6" fillId="30" fontId="8" numFmtId="0" xfId="0" applyAlignment="1" applyBorder="1" applyFont="1">
      <alignment horizontal="center" shrinkToFit="0" vertical="center" wrapText="1"/>
    </xf>
    <xf borderId="6" fillId="25" fontId="8" numFmtId="0" xfId="0" applyAlignment="1" applyBorder="1" applyFont="1">
      <alignment horizontal="center" shrinkToFit="0" vertical="center" wrapText="1"/>
    </xf>
    <xf borderId="12" fillId="16" fontId="8" numFmtId="0" xfId="0" applyAlignment="1" applyBorder="1" applyFont="1">
      <alignment horizontal="center" shrinkToFit="0" vertical="center" wrapText="1"/>
    </xf>
    <xf borderId="6" fillId="12" fontId="8" numFmtId="0" xfId="0" applyAlignment="1" applyBorder="1" applyFont="1">
      <alignment horizontal="center" shrinkToFit="0" vertical="center" wrapText="1"/>
    </xf>
    <xf borderId="6" fillId="20" fontId="9" numFmtId="0" xfId="0" applyAlignment="1" applyBorder="1" applyFont="1">
      <alignment horizontal="center" shrinkToFit="0" vertical="center" wrapText="1"/>
    </xf>
    <xf borderId="6" fillId="17" fontId="8" numFmtId="0" xfId="0" applyAlignment="1" applyBorder="1" applyFont="1">
      <alignment horizontal="center" shrinkToFit="0" vertical="center" wrapText="1"/>
    </xf>
    <xf borderId="6" fillId="13" fontId="8" numFmtId="0" xfId="0" applyAlignment="1" applyBorder="1" applyFont="1">
      <alignment horizontal="center" shrinkToFit="0" vertical="center" wrapText="1"/>
    </xf>
    <xf borderId="6" fillId="15" fontId="8" numFmtId="0" xfId="0" applyAlignment="1" applyBorder="1" applyFont="1">
      <alignment horizontal="center" shrinkToFit="0" vertical="center" wrapText="1"/>
    </xf>
    <xf borderId="12" fillId="15" fontId="8" numFmtId="0" xfId="0" applyAlignment="1" applyBorder="1" applyFont="1">
      <alignment horizontal="center" shrinkToFit="0" vertical="center" wrapText="1"/>
    </xf>
    <xf borderId="6" fillId="18" fontId="9" numFmtId="0" xfId="0" applyAlignment="1" applyBorder="1" applyFont="1">
      <alignment horizontal="center" shrinkToFit="0" vertical="center" wrapText="1"/>
    </xf>
    <xf borderId="6" fillId="14" fontId="8" numFmtId="0" xfId="0" applyAlignment="1" applyBorder="1" applyFont="1">
      <alignment horizontal="center" shrinkToFit="0" vertical="center" wrapText="1"/>
    </xf>
    <xf borderId="17" fillId="16" fontId="8" numFmtId="0" xfId="0" applyAlignment="1" applyBorder="1" applyFont="1">
      <alignment horizontal="center" shrinkToFit="0" vertical="center" wrapText="1"/>
    </xf>
    <xf borderId="6" fillId="14" fontId="8" numFmtId="0" xfId="0" applyAlignment="1" applyBorder="1" applyFont="1">
      <alignment horizontal="center" shrinkToFit="0" vertical="center" wrapText="1"/>
    </xf>
    <xf borderId="12" fillId="27" fontId="8" numFmtId="0" xfId="0" applyAlignment="1" applyBorder="1" applyFont="1">
      <alignment horizontal="center" shrinkToFit="0" vertical="center" wrapText="1"/>
    </xf>
    <xf borderId="12" fillId="23" fontId="8" numFmtId="0" xfId="0" applyAlignment="1" applyBorder="1" applyFont="1">
      <alignment horizontal="center" shrinkToFit="0" vertical="center" wrapText="1"/>
    </xf>
    <xf borderId="12" fillId="20" fontId="9" numFmtId="0" xfId="0" applyAlignment="1" applyBorder="1" applyFont="1">
      <alignment horizontal="center" shrinkToFit="0" vertical="center" wrapText="1"/>
    </xf>
    <xf borderId="11" fillId="12" fontId="8" numFmtId="0" xfId="0" applyAlignment="1" applyBorder="1" applyFont="1">
      <alignment horizontal="center" shrinkToFit="0" vertical="center" wrapText="1"/>
    </xf>
    <xf borderId="6" fillId="19" fontId="8" numFmtId="0" xfId="0" applyAlignment="1" applyBorder="1" applyFont="1">
      <alignment horizontal="center" shrinkToFit="0" vertical="center" wrapText="1"/>
    </xf>
    <xf borderId="6" fillId="5" fontId="11" numFmtId="0" xfId="0" applyAlignment="1" applyBorder="1" applyFont="1">
      <alignment horizontal="center" shrinkToFit="0" vertical="center" wrapText="1"/>
    </xf>
    <xf borderId="6" fillId="24" fontId="8" numFmtId="0" xfId="0" applyAlignment="1" applyBorder="1" applyFont="1">
      <alignment horizontal="center" shrinkToFit="0" vertical="center" wrapText="1"/>
    </xf>
    <xf borderId="6" fillId="32" fontId="8" numFmtId="0" xfId="0" applyAlignment="1" applyBorder="1" applyFill="1" applyFont="1">
      <alignment horizontal="center" shrinkToFit="0" vertical="center" wrapText="1"/>
    </xf>
    <xf borderId="6" fillId="16" fontId="8" numFmtId="0" xfId="0" applyAlignment="1" applyBorder="1" applyFont="1">
      <alignment horizontal="center" shrinkToFit="0" vertical="center" wrapText="1"/>
    </xf>
    <xf borderId="12" fillId="12" fontId="9" numFmtId="0" xfId="0" applyAlignment="1" applyBorder="1" applyFont="1">
      <alignment horizontal="center" shrinkToFit="0" vertical="center" wrapText="1"/>
    </xf>
    <xf borderId="12" fillId="17" fontId="8" numFmtId="0" xfId="0" applyAlignment="1" applyBorder="1" applyFont="1">
      <alignment horizontal="center" shrinkToFit="0" vertical="center" wrapText="1"/>
    </xf>
    <xf borderId="12" fillId="28" fontId="8" numFmtId="0" xfId="0" applyAlignment="1" applyBorder="1" applyFont="1">
      <alignment horizontal="center" shrinkToFit="0" vertical="center" wrapText="1"/>
    </xf>
    <xf borderId="12" fillId="31" fontId="8" numFmtId="0" xfId="0" applyAlignment="1" applyBorder="1" applyFont="1">
      <alignment horizontal="center" shrinkToFit="0" vertical="center" wrapText="1"/>
    </xf>
    <xf borderId="6" fillId="27" fontId="8" numFmtId="0" xfId="0" applyAlignment="1" applyBorder="1" applyFont="1">
      <alignment horizontal="center" shrinkToFit="0" vertical="center" wrapText="1"/>
    </xf>
    <xf borderId="6" fillId="26" fontId="8" numFmtId="0" xfId="0" applyAlignment="1" applyBorder="1" applyFont="1">
      <alignment horizontal="center" shrinkToFit="0" vertical="center" wrapText="1"/>
    </xf>
    <xf borderId="20" fillId="3" fontId="14" numFmtId="0" xfId="0" applyAlignment="1" applyBorder="1" applyFont="1">
      <alignment horizontal="center" readingOrder="0" shrinkToFit="0" vertical="center" wrapText="1"/>
    </xf>
    <xf borderId="21" fillId="0" fontId="3" numFmtId="0" xfId="0" applyAlignment="1" applyBorder="1" applyFont="1">
      <alignment shrinkToFit="0" wrapText="1"/>
    </xf>
    <xf borderId="22" fillId="0" fontId="3" numFmtId="0" xfId="0" applyAlignment="1" applyBorder="1" applyFont="1">
      <alignment shrinkToFit="0" wrapText="1"/>
    </xf>
    <xf borderId="23" fillId="0" fontId="3" numFmtId="0" xfId="0" applyAlignment="1" applyBorder="1" applyFont="1">
      <alignment shrinkToFit="0" wrapText="1"/>
    </xf>
    <xf borderId="24" fillId="0" fontId="3" numFmtId="0" xfId="0" applyAlignment="1" applyBorder="1" applyFont="1">
      <alignment shrinkToFit="0" wrapText="1"/>
    </xf>
    <xf borderId="25" fillId="0" fontId="3" numFmtId="0" xfId="0" applyAlignment="1" applyBorder="1" applyFont="1">
      <alignment shrinkToFit="0" wrapText="1"/>
    </xf>
    <xf borderId="26" fillId="0" fontId="3" numFmtId="0" xfId="0" applyAlignment="1" applyBorder="1" applyFont="1">
      <alignment shrinkToFit="0" wrapText="1"/>
    </xf>
    <xf borderId="27" fillId="0" fontId="3" numFmtId="0" xfId="0" applyAlignment="1" applyBorder="1" applyFont="1">
      <alignment shrinkToFit="0" wrapText="1"/>
    </xf>
    <xf borderId="20" fillId="0" fontId="15" numFmtId="0" xfId="0" applyAlignment="1" applyBorder="1" applyFont="1">
      <alignment horizontal="center" readingOrder="0" shrinkToFit="0" vertical="center" wrapText="1"/>
    </xf>
    <xf borderId="28" fillId="0" fontId="3" numFmtId="0" xfId="0" applyAlignment="1" applyBorder="1" applyFont="1">
      <alignment shrinkToFit="0" wrapText="1"/>
    </xf>
    <xf borderId="29" fillId="0" fontId="3" numFmtId="0" xfId="0" applyAlignment="1" applyBorder="1" applyFont="1">
      <alignment shrinkToFit="0" wrapText="1"/>
    </xf>
    <xf borderId="30" fillId="0" fontId="3" numFmtId="0" xfId="0" applyAlignment="1" applyBorder="1" applyFont="1">
      <alignment shrinkToFit="0" wrapText="1"/>
    </xf>
    <xf borderId="0" fillId="0" fontId="16" numFmtId="0" xfId="0" applyAlignment="1" applyFont="1">
      <alignment horizontal="center" shrinkToFit="0" wrapText="1"/>
    </xf>
    <xf borderId="0" fillId="0" fontId="17" numFmtId="164" xfId="0" applyAlignment="1" applyFont="1" applyNumberFormat="1">
      <alignment horizontal="center" shrinkToFit="0" vertical="center" wrapText="1"/>
    </xf>
    <xf borderId="0" fillId="0" fontId="17" numFmtId="166" xfId="0" applyAlignment="1" applyFont="1" applyNumberFormat="1">
      <alignment horizontal="center" shrinkToFit="0" vertical="center" wrapText="1"/>
    </xf>
    <xf borderId="7" fillId="0" fontId="4" numFmtId="0" xfId="0" applyAlignment="1" applyBorder="1" applyFont="1">
      <alignment horizontal="center" readingOrder="0" shrinkToFit="0" wrapText="0"/>
    </xf>
    <xf borderId="7" fillId="0" fontId="4" numFmtId="20" xfId="0" applyAlignment="1" applyBorder="1" applyFont="1" applyNumberFormat="1">
      <alignment horizontal="center" shrinkToFit="0" wrapText="0"/>
    </xf>
    <xf borderId="7" fillId="0" fontId="4" numFmtId="0" xfId="0" applyAlignment="1" applyBorder="1" applyFont="1">
      <alignment horizontal="center" shrinkToFit="0" wrapText="0"/>
    </xf>
    <xf borderId="0" fillId="0" fontId="3" numFmtId="20" xfId="0" applyAlignment="1" applyFont="1" applyNumberFormat="1">
      <alignment readingOrder="0" shrinkToFit="0" wrapText="1"/>
    </xf>
    <xf borderId="0" fillId="4" fontId="3" numFmtId="0" xfId="0" applyAlignment="1" applyFont="1">
      <alignment shrinkToFit="0" wrapText="1"/>
    </xf>
    <xf borderId="11" fillId="5" fontId="11" numFmtId="0" xfId="0" applyAlignment="1" applyBorder="1" applyFont="1">
      <alignment horizontal="center" shrinkToFit="0" wrapText="1"/>
    </xf>
    <xf borderId="11" fillId="11" fontId="8" numFmtId="0" xfId="0" applyAlignment="1" applyBorder="1" applyFont="1">
      <alignment horizontal="center" shrinkToFit="0" vertical="bottom" wrapText="1"/>
    </xf>
    <xf borderId="11" fillId="20" fontId="9" numFmtId="0" xfId="0" applyAlignment="1" applyBorder="1" applyFont="1">
      <alignment horizontal="center" shrinkToFit="0" vertical="bottom" wrapText="1"/>
    </xf>
    <xf borderId="31" fillId="3" fontId="3" numFmtId="0" xfId="0" applyAlignment="1" applyBorder="1" applyFont="1">
      <alignment readingOrder="0" shrinkToFit="0" wrapText="1"/>
    </xf>
    <xf borderId="10" fillId="3" fontId="3" numFmtId="0" xfId="0" applyAlignment="1" applyBorder="1" applyFont="1">
      <alignment readingOrder="0" shrinkToFit="0" wrapText="1"/>
    </xf>
    <xf borderId="11" fillId="18" fontId="9" numFmtId="0" xfId="0" applyAlignment="1" applyBorder="1" applyFont="1">
      <alignment horizontal="center" shrinkToFit="0" vertical="bottom" wrapText="1"/>
    </xf>
    <xf borderId="11" fillId="16" fontId="8" numFmtId="0" xfId="0" applyAlignment="1" applyBorder="1" applyFont="1">
      <alignment horizontal="center" shrinkToFit="0" vertical="bottom" wrapText="1"/>
    </xf>
    <xf borderId="17" fillId="30" fontId="8" numFmtId="0" xfId="0" applyAlignment="1" applyBorder="1" applyFont="1">
      <alignment horizontal="center" shrinkToFit="0" vertical="bottom" wrapText="1"/>
    </xf>
    <xf borderId="11" fillId="3" fontId="8" numFmtId="0" xfId="0" applyAlignment="1" applyBorder="1" applyFont="1">
      <alignment horizontal="center" shrinkToFit="0" vertical="bottom" wrapText="1"/>
    </xf>
    <xf borderId="17" fillId="3" fontId="3" numFmtId="0" xfId="0" applyAlignment="1" applyBorder="1" applyFont="1">
      <alignment shrinkToFit="0" wrapText="1"/>
    </xf>
    <xf borderId="17" fillId="0" fontId="3" numFmtId="0" xfId="0" applyAlignment="1" applyBorder="1" applyFont="1">
      <alignment readingOrder="0" shrinkToFit="0" wrapText="1"/>
    </xf>
    <xf borderId="10" fillId="3" fontId="3" numFmtId="0" xfId="0" applyAlignment="1" applyBorder="1" applyFont="1">
      <alignment shrinkToFit="0" wrapText="1"/>
    </xf>
    <xf borderId="10" fillId="0" fontId="3" numFmtId="0" xfId="0" applyAlignment="1" applyBorder="1" applyFont="1">
      <alignment readingOrder="0" shrinkToFit="0" wrapText="1"/>
    </xf>
    <xf borderId="11" fillId="23" fontId="8" numFmtId="0" xfId="0" applyAlignment="1" applyBorder="1" applyFont="1">
      <alignment horizontal="center" shrinkToFit="0" vertical="bottom" wrapText="1"/>
    </xf>
    <xf borderId="17" fillId="15" fontId="8" numFmtId="0" xfId="0" applyAlignment="1" applyBorder="1" applyFont="1">
      <alignment horizontal="center" shrinkToFit="0" vertical="bottom" wrapText="1"/>
    </xf>
    <xf borderId="11" fillId="25" fontId="8" numFmtId="0" xfId="0" applyAlignment="1" applyBorder="1" applyFont="1">
      <alignment horizontal="center" shrinkToFit="0" vertical="bottom" wrapText="1"/>
    </xf>
    <xf borderId="11" fillId="27" fontId="8" numFmtId="0" xfId="0" applyAlignment="1" applyBorder="1" applyFont="1">
      <alignment horizontal="center" shrinkToFit="0" vertical="bottom" wrapText="1"/>
    </xf>
    <xf borderId="32" fillId="3" fontId="3" numFmtId="0" xfId="0" applyAlignment="1" applyBorder="1" applyFont="1">
      <alignment shrinkToFit="0" wrapText="1"/>
    </xf>
    <xf borderId="32" fillId="0" fontId="3" numFmtId="0" xfId="0" applyAlignment="1" applyBorder="1" applyFont="1">
      <alignment readingOrder="0" shrinkToFit="0" wrapText="1"/>
    </xf>
    <xf borderId="11" fillId="14" fontId="8" numFmtId="0" xfId="0" applyAlignment="1" applyBorder="1" applyFont="1">
      <alignment horizontal="center" shrinkToFit="0" vertical="bottom" wrapText="1"/>
    </xf>
    <xf borderId="10" fillId="4" fontId="3" numFmtId="0" xfId="0" applyAlignment="1" applyBorder="1" applyFont="1">
      <alignment shrinkToFit="0" wrapText="1"/>
    </xf>
    <xf borderId="18" fillId="4" fontId="3" numFmtId="0" xfId="0" applyAlignment="1" applyBorder="1" applyFont="1">
      <alignment shrinkToFit="0" wrapText="1"/>
    </xf>
    <xf borderId="11" fillId="29" fontId="8" numFmtId="0" xfId="0" applyAlignment="1" applyBorder="1" applyFont="1">
      <alignment horizontal="center" shrinkToFit="0" vertical="bottom" wrapText="1"/>
    </xf>
    <xf borderId="17" fillId="0" fontId="7" numFmtId="0" xfId="0" applyAlignment="1" applyBorder="1" applyFont="1">
      <alignment shrinkToFit="0" vertical="bottom" wrapText="1"/>
    </xf>
    <xf borderId="12" fillId="0" fontId="4" numFmtId="0" xfId="0" applyAlignment="1" applyBorder="1" applyFont="1">
      <alignment horizontal="center" shrinkToFit="0" vertical="bottom" wrapText="1"/>
    </xf>
    <xf borderId="0" fillId="0" fontId="7" numFmtId="0" xfId="0" applyAlignment="1" applyFont="1">
      <alignment shrinkToFit="0" vertical="bottom" wrapText="1"/>
    </xf>
    <xf borderId="17" fillId="12" fontId="8" numFmtId="0" xfId="0" applyAlignment="1" applyBorder="1" applyFont="1">
      <alignment horizontal="center" shrinkToFit="0" vertical="bottom" wrapText="1"/>
    </xf>
    <xf borderId="6" fillId="0" fontId="12" numFmtId="0" xfId="0" applyAlignment="1" applyBorder="1" applyFont="1">
      <alignment horizontal="center" readingOrder="0" shrinkToFit="0" wrapText="0"/>
    </xf>
    <xf borderId="6" fillId="0" fontId="13" numFmtId="0" xfId="0" applyAlignment="1" applyBorder="1" applyFont="1">
      <alignment horizontal="center" shrinkToFit="0" vertical="bottom" wrapText="1"/>
    </xf>
    <xf borderId="11" fillId="13" fontId="8" numFmtId="0" xfId="0" applyAlignment="1" applyBorder="1" applyFont="1">
      <alignment horizontal="center" shrinkToFit="0" vertical="bottom" wrapText="1"/>
    </xf>
    <xf borderId="11" fillId="15" fontId="8" numFmtId="0" xfId="0" applyAlignment="1" applyBorder="1" applyFont="1">
      <alignment horizontal="center" shrinkToFit="0" vertical="bottom" wrapText="1"/>
    </xf>
    <xf borderId="11" fillId="17" fontId="8" numFmtId="0" xfId="0" applyAlignment="1" applyBorder="1" applyFont="1">
      <alignment horizontal="center" readingOrder="0" shrinkToFit="0" vertical="bottom" wrapText="1"/>
    </xf>
    <xf borderId="11" fillId="19" fontId="8" numFmtId="0" xfId="0" applyAlignment="1" applyBorder="1" applyFont="1">
      <alignment horizontal="center" shrinkToFit="0" vertical="bottom" wrapText="1"/>
    </xf>
    <xf borderId="11" fillId="21" fontId="8" numFmtId="0" xfId="0" applyAlignment="1" applyBorder="1" applyFont="1">
      <alignment horizontal="center" shrinkToFit="0" vertical="bottom" wrapText="1"/>
    </xf>
    <xf borderId="6" fillId="0" fontId="12" numFmtId="0" xfId="0" applyAlignment="1" applyBorder="1" applyFont="1">
      <alignment horizontal="center" readingOrder="0" shrinkToFit="0" wrapText="1"/>
    </xf>
    <xf borderId="11" fillId="12" fontId="9" numFmtId="0" xfId="0" applyAlignment="1" applyBorder="1" applyFont="1">
      <alignment horizontal="center" shrinkToFit="0" vertical="bottom" wrapText="1"/>
    </xf>
    <xf borderId="11" fillId="22" fontId="8" numFmtId="0" xfId="0" applyAlignment="1" applyBorder="1" applyFont="1">
      <alignment horizontal="center" shrinkToFit="0" vertical="bottom" wrapText="1"/>
    </xf>
    <xf borderId="11" fillId="24" fontId="8" numFmtId="0" xfId="0" applyAlignment="1" applyBorder="1" applyFont="1">
      <alignment horizontal="center" shrinkToFit="0" vertical="bottom" wrapText="1"/>
    </xf>
    <xf borderId="11" fillId="26" fontId="8" numFmtId="0" xfId="0" applyAlignment="1" applyBorder="1" applyFont="1">
      <alignment horizontal="center" shrinkToFit="0" vertical="bottom" wrapText="1"/>
    </xf>
    <xf borderId="11" fillId="17" fontId="8" numFmtId="0" xfId="0" applyAlignment="1" applyBorder="1" applyFont="1">
      <alignment horizontal="center" shrinkToFit="0" vertical="bottom" wrapText="1"/>
    </xf>
    <xf borderId="11" fillId="28" fontId="8" numFmtId="0" xfId="0" applyAlignment="1" applyBorder="1" applyFont="1">
      <alignment horizontal="center" shrinkToFit="0" vertical="bottom" wrapText="1"/>
    </xf>
    <xf borderId="17" fillId="0" fontId="12" numFmtId="0" xfId="0" applyAlignment="1" applyBorder="1" applyFont="1">
      <alignment horizontal="center" readingOrder="0" shrinkToFit="0" wrapText="0"/>
    </xf>
    <xf borderId="17" fillId="0" fontId="13" numFmtId="0" xfId="0" applyAlignment="1" applyBorder="1" applyFont="1">
      <alignment horizontal="center" shrinkToFit="0" vertical="bottom" wrapText="1"/>
    </xf>
    <xf borderId="0" fillId="8" fontId="4" numFmtId="0" xfId="0" applyAlignment="1" applyFont="1">
      <alignment horizontal="center" readingOrder="0" shrinkToFit="0" vertical="bottom" wrapText="1"/>
    </xf>
    <xf borderId="0" fillId="0" fontId="12" numFmtId="0" xfId="0" applyAlignment="1" applyFont="1">
      <alignment horizontal="center" shrinkToFit="0" vertical="bottom" wrapText="0"/>
    </xf>
    <xf borderId="0" fillId="0" fontId="13" numFmtId="0" xfId="0" applyAlignment="1" applyFont="1">
      <alignment horizontal="center" shrinkToFit="0" vertical="bottom" wrapText="1"/>
    </xf>
    <xf borderId="0" fillId="0" fontId="16" numFmtId="0" xfId="0" applyAlignment="1" applyFont="1">
      <alignment horizontal="center" shrinkToFit="0" vertical="center" wrapText="1"/>
    </xf>
    <xf borderId="33" fillId="17" fontId="8" numFmtId="0" xfId="0" applyAlignment="1" applyBorder="1" applyFont="1">
      <alignment horizontal="center" shrinkToFit="0" vertical="center" wrapText="1"/>
    </xf>
    <xf borderId="34" fillId="17" fontId="8" numFmtId="0" xfId="0" applyAlignment="1" applyBorder="1" applyFont="1">
      <alignment horizontal="center" shrinkToFit="0" vertical="center" wrapText="1"/>
    </xf>
    <xf borderId="34" fillId="13" fontId="8" numFmtId="0" xfId="0" applyAlignment="1" applyBorder="1" applyFont="1">
      <alignment horizontal="center" shrinkToFit="0" vertical="center" wrapText="1"/>
    </xf>
    <xf borderId="34" fillId="30" fontId="8" numFmtId="0" xfId="0" applyAlignment="1" applyBorder="1" applyFont="1">
      <alignment horizontal="center" shrinkToFit="0" vertical="center" wrapText="1"/>
    </xf>
    <xf borderId="34" fillId="16" fontId="8" numFmtId="0" xfId="0" applyAlignment="1" applyBorder="1" applyFont="1">
      <alignment horizontal="center" shrinkToFit="0" vertical="center" wrapText="1"/>
    </xf>
    <xf borderId="34" fillId="28" fontId="8" numFmtId="0" xfId="0" applyAlignment="1" applyBorder="1" applyFont="1">
      <alignment horizontal="center" shrinkToFit="0" vertical="center" wrapText="1"/>
    </xf>
    <xf borderId="34" fillId="32" fontId="8" numFmtId="0" xfId="0" applyAlignment="1" applyBorder="1" applyFont="1">
      <alignment horizontal="center" shrinkToFit="0" vertical="center" wrapText="1"/>
    </xf>
    <xf borderId="6" fillId="15" fontId="8" numFmtId="0" xfId="0" applyAlignment="1" applyBorder="1" applyFont="1">
      <alignment horizontal="center" shrinkToFit="0" vertical="center" wrapText="1"/>
    </xf>
    <xf borderId="17" fillId="5" fontId="11" numFmtId="0" xfId="0" applyAlignment="1" applyBorder="1" applyFont="1">
      <alignment horizontal="center" shrinkToFit="0" vertical="center" wrapText="1"/>
    </xf>
    <xf borderId="12" fillId="5" fontId="11" numFmtId="0" xfId="0" applyAlignment="1" applyBorder="1" applyFont="1">
      <alignment horizontal="center" shrinkToFit="0" vertical="center" wrapText="1"/>
    </xf>
    <xf borderId="12" fillId="29" fontId="8" numFmtId="0" xfId="0" applyAlignment="1" applyBorder="1" applyFont="1">
      <alignment horizontal="center" shrinkToFit="0" vertical="center" wrapText="1"/>
    </xf>
    <xf borderId="18" fillId="3" fontId="3" numFmtId="0" xfId="0" applyAlignment="1" applyBorder="1" applyFont="1">
      <alignment shrinkToFit="0" vertical="center" wrapText="1"/>
    </xf>
    <xf borderId="17" fillId="3" fontId="3" numFmtId="0" xfId="0" applyAlignment="1" applyBorder="1" applyFont="1">
      <alignment shrinkToFit="0" vertical="center" wrapText="1"/>
    </xf>
    <xf borderId="17" fillId="3" fontId="8" numFmtId="0" xfId="0" applyAlignment="1" applyBorder="1" applyFont="1">
      <alignment horizontal="center" shrinkToFit="0" vertical="center" wrapText="1"/>
    </xf>
    <xf borderId="31" fillId="3" fontId="3" numFmtId="0" xfId="0" applyAlignment="1" applyBorder="1" applyFont="1">
      <alignment shrinkToFit="0" vertical="center" wrapText="1"/>
    </xf>
    <xf borderId="19" fillId="3" fontId="3" numFmtId="0" xfId="0" applyAlignment="1" applyBorder="1" applyFont="1">
      <alignment shrinkToFit="0" vertical="center" wrapText="1"/>
    </xf>
    <xf borderId="32" fillId="3" fontId="3" numFmtId="0" xfId="0" applyAlignment="1" applyBorder="1" applyFont="1">
      <alignment shrinkToFit="0" vertical="center" wrapText="1"/>
    </xf>
    <xf borderId="0" fillId="0" fontId="7" numFmtId="0" xfId="0" applyAlignment="1" applyFont="1">
      <alignment readingOrder="0" shrinkToFit="0" vertical="center" wrapText="1"/>
    </xf>
    <xf borderId="33" fillId="17" fontId="8" numFmtId="0" xfId="0" applyAlignment="1" applyBorder="1" applyFont="1">
      <alignment horizontal="center" shrinkToFit="0" wrapText="1"/>
    </xf>
    <xf borderId="34" fillId="17" fontId="8" numFmtId="0" xfId="0" applyAlignment="1" applyBorder="1" applyFont="1">
      <alignment horizontal="center" shrinkToFit="0" wrapText="1"/>
    </xf>
    <xf borderId="34" fillId="13" fontId="8" numFmtId="0" xfId="0" applyAlignment="1" applyBorder="1" applyFont="1">
      <alignment horizontal="center" shrinkToFit="0" wrapText="1"/>
    </xf>
    <xf borderId="12" fillId="14" fontId="8" numFmtId="0" xfId="0" applyAlignment="1" applyBorder="1" applyFont="1">
      <alignment horizontal="center" shrinkToFit="0" wrapText="1"/>
    </xf>
    <xf borderId="34" fillId="30" fontId="8" numFmtId="0" xfId="0" applyAlignment="1" applyBorder="1" applyFont="1">
      <alignment horizontal="center" shrinkToFit="0" wrapText="1"/>
    </xf>
    <xf borderId="34" fillId="16" fontId="8" numFmtId="0" xfId="0" applyAlignment="1" applyBorder="1" applyFont="1">
      <alignment horizontal="center" shrinkToFit="0" wrapText="1"/>
    </xf>
    <xf borderId="34" fillId="28" fontId="8" numFmtId="0" xfId="0" applyAlignment="1" applyBorder="1" applyFont="1">
      <alignment horizontal="center" shrinkToFit="0" wrapText="1"/>
    </xf>
    <xf borderId="34" fillId="32" fontId="8" numFmtId="0" xfId="0" applyAlignment="1" applyBorder="1" applyFont="1">
      <alignment horizontal="center" shrinkToFit="0" wrapText="1"/>
    </xf>
    <xf borderId="6" fillId="5" fontId="11" numFmtId="0" xfId="0" applyAlignment="1" applyBorder="1" applyFont="1">
      <alignment horizontal="center" shrinkToFit="0" wrapText="1"/>
    </xf>
    <xf borderId="6" fillId="11" fontId="8" numFmtId="0" xfId="0" applyAlignment="1" applyBorder="1" applyFont="1">
      <alignment horizontal="center" shrinkToFit="0" wrapText="1"/>
    </xf>
    <xf borderId="6" fillId="12" fontId="8" numFmtId="0" xfId="0" applyAlignment="1" applyBorder="1" applyFont="1">
      <alignment horizontal="center" shrinkToFit="0" wrapText="1"/>
    </xf>
    <xf borderId="6" fillId="20" fontId="9" numFmtId="0" xfId="0" applyAlignment="1" applyBorder="1" applyFont="1">
      <alignment horizontal="center" shrinkToFit="0" wrapText="1"/>
    </xf>
    <xf borderId="6" fillId="30" fontId="8" numFmtId="0" xfId="0" applyAlignment="1" applyBorder="1" applyFont="1">
      <alignment horizontal="center" shrinkToFit="0" wrapText="1"/>
    </xf>
    <xf borderId="6" fillId="16" fontId="8" numFmtId="0" xfId="0" applyAlignment="1" applyBorder="1" applyFont="1">
      <alignment horizontal="center" shrinkToFit="0" wrapText="1"/>
    </xf>
    <xf borderId="6" fillId="18" fontId="9" numFmtId="0" xfId="0" applyAlignment="1" applyBorder="1" applyFont="1">
      <alignment horizontal="center" shrinkToFit="0" wrapText="1"/>
    </xf>
    <xf borderId="6" fillId="19" fontId="8" numFmtId="0" xfId="0" applyAlignment="1" applyBorder="1" applyFont="1">
      <alignment horizontal="center" shrinkToFit="0" wrapText="1"/>
    </xf>
    <xf borderId="11" fillId="25" fontId="8" numFmtId="0" xfId="0" applyAlignment="1" applyBorder="1" applyFont="1">
      <alignment horizontal="center" shrinkToFit="0" wrapText="1"/>
    </xf>
    <xf borderId="6" fillId="25" fontId="8" numFmtId="0" xfId="0" applyAlignment="1" applyBorder="1" applyFont="1">
      <alignment horizontal="center" shrinkToFit="0" wrapText="1"/>
    </xf>
    <xf borderId="6" fillId="17" fontId="8" numFmtId="0" xfId="0" applyAlignment="1" applyBorder="1" applyFont="1">
      <alignment horizontal="center" shrinkToFit="0" wrapText="1"/>
    </xf>
    <xf borderId="6" fillId="13" fontId="8" numFmtId="0" xfId="0" applyAlignment="1" applyBorder="1" applyFont="1">
      <alignment horizontal="center" shrinkToFit="0" wrapText="1"/>
    </xf>
    <xf borderId="11" fillId="3" fontId="7" numFmtId="0" xfId="0" applyAlignment="1" applyBorder="1" applyFont="1">
      <alignment shrinkToFit="0" wrapText="1"/>
    </xf>
    <xf borderId="6" fillId="12" fontId="9" numFmtId="0" xfId="0" applyAlignment="1" applyBorder="1" applyFont="1">
      <alignment horizontal="center" shrinkToFit="0" wrapText="1"/>
    </xf>
    <xf borderId="6" fillId="3" fontId="7" numFmtId="0" xfId="0" applyAlignment="1" applyBorder="1" applyFont="1">
      <alignment shrinkToFit="0" wrapText="1"/>
    </xf>
    <xf borderId="6" fillId="3" fontId="7" numFmtId="0" xfId="0" applyAlignment="1" applyBorder="1" applyFont="1">
      <alignment shrinkToFit="0" wrapText="1"/>
    </xf>
    <xf borderId="6" fillId="15" fontId="8" numFmtId="0" xfId="0" applyAlignment="1" applyBorder="1" applyFont="1">
      <alignment horizontal="center" shrinkToFit="0" wrapText="1"/>
    </xf>
    <xf borderId="12" fillId="13" fontId="8" numFmtId="0" xfId="0" applyAlignment="1" applyBorder="1" applyFont="1">
      <alignment horizontal="center" shrinkToFit="0" wrapText="1"/>
    </xf>
    <xf borderId="6" fillId="22" fontId="8" numFmtId="0" xfId="0" applyAlignment="1" applyBorder="1" applyFont="1">
      <alignment horizontal="center" shrinkToFit="0" wrapText="1"/>
    </xf>
    <xf borderId="12" fillId="24" fontId="8" numFmtId="0" xfId="0" applyAlignment="1" applyBorder="1" applyFont="1">
      <alignment horizontal="center" shrinkToFit="0" wrapText="1"/>
    </xf>
    <xf borderId="11" fillId="29" fontId="8" numFmtId="0" xfId="0" applyAlignment="1" applyBorder="1" applyFont="1">
      <alignment horizontal="center" shrinkToFit="0" wrapText="1"/>
    </xf>
    <xf borderId="6" fillId="29" fontId="8" numFmtId="0" xfId="0" applyAlignment="1" applyBorder="1" applyFont="1">
      <alignment horizontal="center" shrinkToFit="0" wrapText="1"/>
    </xf>
    <xf borderId="6" fillId="21" fontId="8" numFmtId="0" xfId="0" applyAlignment="1" applyBorder="1" applyFont="1">
      <alignment horizontal="center" shrinkToFit="0" wrapText="1"/>
    </xf>
    <xf borderId="12" fillId="15" fontId="8" numFmtId="0" xfId="0" applyAlignment="1" applyBorder="1" applyFont="1">
      <alignment horizontal="center" shrinkToFit="0" wrapText="1"/>
    </xf>
    <xf borderId="11" fillId="18" fontId="9" numFmtId="0" xfId="0" applyAlignment="1" applyBorder="1" applyFont="1">
      <alignment horizontal="center" shrinkToFit="0" wrapText="1"/>
    </xf>
    <xf borderId="6" fillId="31" fontId="8" numFmtId="0" xfId="0" applyAlignment="1" applyBorder="1" applyFont="1">
      <alignment horizontal="center" shrinkToFit="0" wrapText="1"/>
    </xf>
    <xf borderId="6" fillId="14" fontId="8" numFmtId="0" xfId="0" applyAlignment="1" applyBorder="1" applyFont="1">
      <alignment horizontal="center" shrinkToFit="0" wrapText="1"/>
    </xf>
    <xf borderId="17" fillId="16" fontId="8" numFmtId="0" xfId="0" applyAlignment="1" applyBorder="1" applyFont="1">
      <alignment horizontal="center" shrinkToFit="0" wrapText="1"/>
    </xf>
    <xf borderId="6" fillId="14" fontId="8" numFmtId="0" xfId="0" applyAlignment="1" applyBorder="1" applyFont="1">
      <alignment horizontal="center" shrinkToFit="0" wrapText="1"/>
    </xf>
    <xf borderId="12" fillId="27" fontId="8" numFmtId="0" xfId="0" applyAlignment="1" applyBorder="1" applyFont="1">
      <alignment horizontal="center" shrinkToFit="0" wrapText="1"/>
    </xf>
    <xf borderId="12" fillId="23" fontId="8" numFmtId="0" xfId="0" applyAlignment="1" applyBorder="1" applyFont="1">
      <alignment horizontal="center" shrinkToFit="0" wrapText="1"/>
    </xf>
    <xf borderId="12" fillId="20" fontId="9" numFmtId="0" xfId="0" applyAlignment="1" applyBorder="1" applyFont="1">
      <alignment horizontal="center" shrinkToFit="0" wrapText="1"/>
    </xf>
    <xf borderId="12" fillId="21" fontId="8" numFmtId="0" xfId="0" applyAlignment="1" applyBorder="1" applyFont="1">
      <alignment horizontal="center" shrinkToFit="0" wrapText="1"/>
    </xf>
    <xf borderId="12" fillId="26" fontId="8" numFmtId="0" xfId="0" applyAlignment="1" applyBorder="1" applyFont="1">
      <alignment horizontal="center" shrinkToFit="0" wrapText="1"/>
    </xf>
    <xf borderId="11" fillId="26" fontId="8" numFmtId="0" xfId="0" applyAlignment="1" applyBorder="1" applyFont="1">
      <alignment horizontal="center" shrinkToFit="0" wrapText="1"/>
    </xf>
    <xf borderId="6" fillId="27" fontId="8" numFmtId="0" xfId="0" applyAlignment="1" applyBorder="1" applyFont="1">
      <alignment horizontal="center" shrinkToFit="0" wrapText="1"/>
    </xf>
    <xf borderId="6" fillId="23" fontId="8" numFmtId="0" xfId="0" applyAlignment="1" applyBorder="1" applyFont="1">
      <alignment horizontal="center" shrinkToFit="0" wrapText="1"/>
    </xf>
    <xf borderId="6" fillId="15" fontId="8" numFmtId="0" xfId="0" applyAlignment="1" applyBorder="1" applyFont="1">
      <alignment horizontal="center" shrinkToFit="0" wrapText="1"/>
    </xf>
    <xf borderId="6" fillId="24" fontId="8" numFmtId="0" xfId="0" applyAlignment="1" applyBorder="1" applyFont="1">
      <alignment horizontal="center" shrinkToFit="0" wrapText="1"/>
    </xf>
    <xf borderId="6" fillId="28" fontId="8" numFmtId="0" xfId="0" applyAlignment="1" applyBorder="1" applyFont="1">
      <alignment horizontal="center" shrinkToFit="0" wrapText="1"/>
    </xf>
    <xf borderId="6" fillId="32" fontId="8" numFmtId="0" xfId="0" applyAlignment="1" applyBorder="1" applyFont="1">
      <alignment horizontal="center" shrinkToFit="0" wrapText="1"/>
    </xf>
    <xf borderId="6" fillId="16" fontId="8" numFmtId="0" xfId="0" applyAlignment="1" applyBorder="1" applyFont="1">
      <alignment horizontal="center" shrinkToFit="0" wrapText="1"/>
    </xf>
    <xf borderId="17" fillId="3" fontId="8" numFmtId="0" xfId="0" applyAlignment="1" applyBorder="1" applyFont="1">
      <alignment horizontal="center" shrinkToFit="0" wrapText="1"/>
    </xf>
    <xf borderId="12" fillId="3" fontId="8" numFmtId="0" xfId="0" applyAlignment="1" applyBorder="1" applyFont="1">
      <alignment horizontal="center" shrinkToFit="0" wrapText="1"/>
    </xf>
    <xf borderId="6" fillId="3" fontId="11" numFmtId="0" xfId="0" applyAlignment="1" applyBorder="1" applyFont="1">
      <alignment horizontal="center" shrinkToFit="0" wrapText="1"/>
    </xf>
    <xf borderId="6" fillId="3" fontId="8" numFmtId="0" xfId="0" applyAlignment="1" applyBorder="1" applyFont="1">
      <alignment horizontal="center" shrinkToFit="0" wrapText="1"/>
    </xf>
    <xf borderId="6" fillId="3" fontId="9" numFmtId="0" xfId="0" applyAlignment="1" applyBorder="1" applyFont="1">
      <alignment horizontal="center" shrinkToFit="0" wrapText="1"/>
    </xf>
    <xf borderId="11" fillId="3" fontId="8" numFmtId="0" xfId="0" applyAlignment="1" applyBorder="1" applyFont="1">
      <alignment horizontal="center" shrinkToFit="0" wrapText="1"/>
    </xf>
    <xf borderId="6" fillId="3" fontId="9" numFmtId="0" xfId="0" applyAlignment="1" applyBorder="1" applyFont="1">
      <alignment horizontal="center" shrinkToFit="0" wrapText="1"/>
    </xf>
    <xf borderId="10" fillId="0" fontId="3" numFmtId="0" xfId="0" applyAlignment="1" applyBorder="1" applyFont="1">
      <alignment shrinkToFit="0" wrapText="1"/>
    </xf>
    <xf borderId="0" fillId="0" fontId="18" numFmtId="0" xfId="0" applyAlignment="1" applyFont="1">
      <alignment horizontal="center" shrinkToFit="0" wrapText="0"/>
    </xf>
    <xf borderId="30" fillId="0" fontId="19" numFmtId="0" xfId="0" applyAlignment="1" applyBorder="1" applyFont="1">
      <alignment shrinkToFit="0" wrapText="1"/>
    </xf>
    <xf borderId="5" fillId="0" fontId="19" numFmtId="0" xfId="0" applyAlignment="1" applyBorder="1" applyFont="1">
      <alignment shrinkToFit="0" wrapText="1"/>
    </xf>
    <xf borderId="11" fillId="0" fontId="19" numFmtId="0" xfId="0" applyAlignment="1" applyBorder="1" applyFont="1">
      <alignment shrinkToFit="0" wrapText="1"/>
    </xf>
    <xf borderId="6" fillId="0" fontId="8" numFmtId="0" xfId="0" applyAlignment="1" applyBorder="1" applyFont="1">
      <alignment horizontal="center" shrinkToFit="0" wrapText="0"/>
    </xf>
    <xf borderId="6" fillId="0" fontId="8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 shrinkToFit="0" wrapText="0"/>
    </xf>
    <xf borderId="17" fillId="0" fontId="4" numFmtId="0" xfId="0" applyAlignment="1" applyBorder="1" applyFont="1">
      <alignment horizontal="center" shrinkToFit="0" wrapText="0"/>
    </xf>
    <xf borderId="17" fillId="0" fontId="4" numFmtId="0" xfId="0" applyAlignment="1" applyBorder="1" applyFont="1">
      <alignment horizontal="center" readingOrder="0" shrinkToFit="0" wrapText="0"/>
    </xf>
    <xf borderId="6" fillId="0" fontId="12" numFmtId="0" xfId="0" applyAlignment="1" applyBorder="1" applyFont="1">
      <alignment horizontal="center" shrinkToFit="0" wrapText="1"/>
    </xf>
    <xf borderId="0" fillId="0" fontId="20" numFmtId="0" xfId="0" applyAlignment="1" applyFont="1">
      <alignment horizontal="center" readingOrder="0" shrinkToFit="0" textRotation="90" vertical="center" wrapText="1"/>
    </xf>
    <xf borderId="17" fillId="0" fontId="13" numFmtId="0" xfId="0" applyAlignment="1" applyBorder="1" applyFont="1">
      <alignment horizontal="center" readingOrder="0" shrinkToFit="0" wrapText="0"/>
    </xf>
    <xf borderId="17" fillId="0" fontId="13" numFmtId="0" xfId="0" applyAlignment="1" applyBorder="1" applyFont="1">
      <alignment horizontal="center" shrinkToFit="0" wrapText="0"/>
    </xf>
    <xf borderId="17" fillId="0" fontId="13" numFmtId="20" xfId="0" applyAlignment="1" applyBorder="1" applyFont="1" applyNumberFormat="1">
      <alignment horizontal="center" readingOrder="0" shrinkToFit="0" wrapText="0"/>
    </xf>
    <xf borderId="17" fillId="0" fontId="13" numFmtId="20" xfId="0" applyAlignment="1" applyBorder="1" applyFont="1" applyNumberFormat="1">
      <alignment horizontal="center" shrinkToFit="0" wrapText="0"/>
    </xf>
    <xf borderId="1" fillId="0" fontId="13" numFmtId="20" xfId="0" applyAlignment="1" applyBorder="1" applyFont="1" applyNumberFormat="1">
      <alignment horizontal="center" shrinkToFit="0" wrapText="0"/>
    </xf>
    <xf borderId="2" fillId="0" fontId="13" numFmtId="0" xfId="0" applyAlignment="1" applyBorder="1" applyFont="1">
      <alignment horizontal="center" shrinkToFit="0" wrapText="0"/>
    </xf>
    <xf borderId="2" fillId="0" fontId="13" numFmtId="20" xfId="0" applyAlignment="1" applyBorder="1" applyFont="1" applyNumberFormat="1">
      <alignment horizontal="center" shrinkToFit="0" wrapText="0"/>
    </xf>
    <xf borderId="17" fillId="0" fontId="13" numFmtId="0" xfId="0" applyAlignment="1" applyBorder="1" applyFont="1">
      <alignment horizontal="center" shrinkToFit="0" wrapText="1"/>
    </xf>
    <xf borderId="0" fillId="0" fontId="13" numFmtId="0" xfId="0" applyAlignment="1" applyFont="1">
      <alignment horizontal="center" readingOrder="0" shrinkToFit="0" textRotation="90" vertical="center" wrapText="1"/>
    </xf>
    <xf borderId="0" fillId="0" fontId="19" numFmtId="0" xfId="0" applyAlignment="1" applyFont="1">
      <alignment shrinkToFit="0" wrapText="1"/>
    </xf>
    <xf borderId="17" fillId="0" fontId="12" numFmtId="0" xfId="0" applyAlignment="1" applyBorder="1" applyFont="1">
      <alignment horizontal="center" readingOrder="0" shrinkToFit="0" wrapText="1"/>
    </xf>
    <xf borderId="17" fillId="0" fontId="12" numFmtId="0" xfId="0" applyAlignment="1" applyBorder="1" applyFont="1">
      <alignment horizontal="center" shrinkToFit="0" wrapText="1"/>
    </xf>
    <xf borderId="17" fillId="0" fontId="8" numFmtId="0" xfId="0" applyAlignment="1" applyBorder="1" applyFont="1">
      <alignment horizontal="center" shrinkToFit="0" wrapText="1"/>
    </xf>
    <xf borderId="17" fillId="8" fontId="4" numFmtId="0" xfId="0" applyAlignment="1" applyBorder="1" applyFont="1">
      <alignment horizontal="center" shrinkToFit="0" wrapText="0"/>
    </xf>
    <xf borderId="0" fillId="0" fontId="19" numFmtId="0" xfId="0" applyAlignment="1" applyFont="1">
      <alignment readingOrder="0" shrinkToFit="0" wrapText="1"/>
    </xf>
    <xf borderId="0" fillId="8" fontId="4" numFmtId="0" xfId="0" applyAlignment="1" applyFont="1">
      <alignment horizontal="center" readingOrder="0" shrinkToFit="0" wrapText="0"/>
    </xf>
    <xf borderId="0" fillId="0" fontId="12" numFmtId="0" xfId="0" applyAlignment="1" applyFont="1">
      <alignment horizontal="center" readingOrder="0" shrinkToFit="0" wrapText="0"/>
    </xf>
    <xf borderId="0" fillId="0" fontId="12" numFmtId="0" xfId="0" applyAlignment="1" applyFont="1">
      <alignment horizontal="center" shrinkToFit="0" wrapText="1"/>
    </xf>
    <xf borderId="0" fillId="0" fontId="8" numFmtId="0" xfId="0" applyAlignment="1" applyFont="1">
      <alignment horizontal="center" shrinkToFit="0" wrapText="1"/>
    </xf>
  </cellXfs>
  <cellStyles count="1">
    <cellStyle xfId="0" name="Normal" builtinId="0"/>
  </cellStyles>
  <dxfs count="2">
    <dxf>
      <font/>
      <fill>
        <patternFill patternType="solid">
          <fgColor rgb="FF94B7F2"/>
          <bgColor rgb="FF94B7F2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5.25"/>
    <col customWidth="1" min="2" max="17" width="15.13"/>
    <col hidden="1" min="18" max="20" width="12.63"/>
  </cols>
  <sheetData>
    <row r="1" ht="30.0" customHeight="1">
      <c r="A1" s="1" t="s">
        <v>0</v>
      </c>
      <c r="B1" s="1" t="s">
        <v>1</v>
      </c>
      <c r="D1" s="2" t="s">
        <v>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5"/>
      <c r="S1" s="5"/>
      <c r="T1" s="5"/>
    </row>
    <row r="2" ht="30.0" customHeight="1">
      <c r="A2" s="6">
        <f>today()</f>
        <v>45023</v>
      </c>
      <c r="B2" s="7">
        <f>NOW()</f>
        <v>45023.62428</v>
      </c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  <c r="R2" s="5"/>
      <c r="S2" s="5"/>
      <c r="T2" s="5"/>
    </row>
    <row r="3" ht="30.0" customHeight="1"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2" t="s">
        <v>8</v>
      </c>
      <c r="J3" s="12" t="s">
        <v>9</v>
      </c>
      <c r="K3" s="12" t="s">
        <v>10</v>
      </c>
      <c r="L3" s="13" t="s">
        <v>11</v>
      </c>
      <c r="M3" s="12" t="s">
        <v>12</v>
      </c>
      <c r="N3" s="11" t="s">
        <v>13</v>
      </c>
      <c r="O3" s="11" t="s">
        <v>14</v>
      </c>
      <c r="P3" s="11" t="s">
        <v>15</v>
      </c>
      <c r="Q3" s="11" t="s">
        <v>16</v>
      </c>
      <c r="R3" s="5"/>
      <c r="S3" s="14">
        <f>now()</f>
        <v>45023.62428</v>
      </c>
      <c r="T3" s="5">
        <f t="shared" ref="T3:T19" si="1">value(S3)</f>
        <v>0.6236111111</v>
      </c>
    </row>
    <row r="4" ht="37.5" customHeight="1">
      <c r="A4" s="15" t="s">
        <v>17</v>
      </c>
      <c r="B4" s="16"/>
      <c r="C4" s="17" t="s">
        <v>18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5"/>
      <c r="S4" s="20">
        <v>0.2708333333333333</v>
      </c>
      <c r="T4" s="5">
        <f t="shared" si="1"/>
        <v>0.2708333333</v>
      </c>
    </row>
    <row r="5" ht="37.5" customHeight="1">
      <c r="A5" s="21"/>
      <c r="B5" s="22"/>
      <c r="C5" s="17" t="s">
        <v>19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23"/>
      <c r="P5" s="23"/>
      <c r="Q5" s="23"/>
      <c r="R5" s="5"/>
      <c r="S5" s="20">
        <v>0.3125</v>
      </c>
      <c r="T5" s="5">
        <f t="shared" si="1"/>
        <v>0.3125</v>
      </c>
    </row>
    <row r="6" ht="37.5" customHeight="1">
      <c r="A6" s="21"/>
      <c r="B6" s="22"/>
      <c r="C6" s="17" t="s">
        <v>20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23"/>
      <c r="P6" s="23"/>
      <c r="Q6" s="23"/>
      <c r="R6" s="5"/>
      <c r="S6" s="20">
        <v>0.3541666666666667</v>
      </c>
      <c r="T6" s="5">
        <f t="shared" si="1"/>
        <v>0.3541666667</v>
      </c>
    </row>
    <row r="7" ht="37.5" customHeight="1">
      <c r="A7" s="21"/>
      <c r="B7" s="22"/>
      <c r="C7" s="17" t="s">
        <v>21</v>
      </c>
      <c r="D7" s="18"/>
      <c r="E7" s="23"/>
      <c r="F7" s="23"/>
      <c r="G7" s="24"/>
      <c r="H7" s="23"/>
      <c r="I7" s="23"/>
      <c r="J7" s="23"/>
      <c r="K7" s="23"/>
      <c r="L7" s="23"/>
      <c r="M7" s="23"/>
      <c r="N7" s="23"/>
      <c r="O7" s="25"/>
      <c r="P7" s="25"/>
      <c r="Q7" s="25"/>
      <c r="R7" s="5"/>
      <c r="S7" s="20">
        <v>0.3958333333333333</v>
      </c>
      <c r="T7" s="5">
        <f t="shared" si="1"/>
        <v>0.3958333333</v>
      </c>
    </row>
    <row r="8" ht="37.5" customHeight="1">
      <c r="A8" s="26"/>
      <c r="B8" s="27"/>
      <c r="C8" s="17" t="s">
        <v>22</v>
      </c>
      <c r="D8" s="18"/>
      <c r="E8" s="25"/>
      <c r="F8" s="25"/>
      <c r="G8" s="25"/>
      <c r="H8" s="28"/>
      <c r="I8" s="28"/>
      <c r="J8" s="25"/>
      <c r="K8" s="29"/>
      <c r="L8" s="29"/>
      <c r="M8" s="25"/>
      <c r="N8" s="25"/>
      <c r="O8" s="25"/>
      <c r="P8" s="25"/>
      <c r="Q8" s="25"/>
      <c r="R8" s="5"/>
      <c r="S8" s="20">
        <v>0.4375</v>
      </c>
      <c r="T8" s="5">
        <f t="shared" si="1"/>
        <v>0.4375</v>
      </c>
    </row>
    <row r="9" ht="15.0" customHeight="1">
      <c r="A9" s="30"/>
      <c r="B9" s="30"/>
      <c r="C9" s="31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5"/>
      <c r="S9" s="20">
        <v>0.4791666666666667</v>
      </c>
      <c r="T9" s="5">
        <f t="shared" si="1"/>
        <v>0.4791666667</v>
      </c>
    </row>
    <row r="10" ht="37.5" customHeight="1">
      <c r="A10" s="32" t="s">
        <v>23</v>
      </c>
      <c r="B10" s="16"/>
      <c r="C10" s="17" t="s">
        <v>18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5"/>
      <c r="S10" s="20">
        <v>0.5208333333333334</v>
      </c>
      <c r="T10" s="5">
        <f t="shared" si="1"/>
        <v>0.5208333333</v>
      </c>
    </row>
    <row r="11" ht="37.5" customHeight="1">
      <c r="A11" s="21"/>
      <c r="B11" s="22"/>
      <c r="C11" s="17" t="s">
        <v>19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"/>
      <c r="S11" s="20">
        <v>0.5625</v>
      </c>
      <c r="T11" s="5">
        <f t="shared" si="1"/>
        <v>0.5625</v>
      </c>
    </row>
    <row r="12" ht="37.5" customHeight="1">
      <c r="A12" s="21"/>
      <c r="B12" s="22"/>
      <c r="C12" s="17" t="s">
        <v>20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5"/>
      <c r="S12" s="20">
        <v>0.6041666666666666</v>
      </c>
      <c r="T12" s="5">
        <f t="shared" si="1"/>
        <v>0.6041666667</v>
      </c>
    </row>
    <row r="13" ht="37.5" customHeight="1">
      <c r="A13" s="21"/>
      <c r="B13" s="22"/>
      <c r="C13" s="17" t="s">
        <v>21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5"/>
      <c r="S13" s="20">
        <v>0.6458333333333334</v>
      </c>
      <c r="T13" s="5">
        <f t="shared" si="1"/>
        <v>0.6458333333</v>
      </c>
    </row>
    <row r="14" ht="37.5" customHeight="1">
      <c r="A14" s="26"/>
      <c r="B14" s="27"/>
      <c r="C14" s="17" t="s">
        <v>22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5"/>
      <c r="S14" s="20">
        <v>0.6875</v>
      </c>
      <c r="T14" s="5">
        <f t="shared" si="1"/>
        <v>0.6875</v>
      </c>
    </row>
    <row r="15" ht="15.0" customHeight="1">
      <c r="A15" s="30"/>
      <c r="B15" s="30"/>
      <c r="C15" s="31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5"/>
      <c r="S15" s="20">
        <v>0.7291666666666666</v>
      </c>
      <c r="T15" s="5">
        <f t="shared" si="1"/>
        <v>0.7291666667</v>
      </c>
    </row>
    <row r="16" ht="37.5" customHeight="1">
      <c r="A16" s="34" t="s">
        <v>24</v>
      </c>
      <c r="B16" s="16"/>
      <c r="C16" s="17" t="s">
        <v>18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5"/>
      <c r="S16" s="20">
        <v>0.75</v>
      </c>
      <c r="T16" s="5">
        <f t="shared" si="1"/>
        <v>0.75</v>
      </c>
    </row>
    <row r="17" ht="37.5" customHeight="1">
      <c r="A17" s="21"/>
      <c r="B17" s="22"/>
      <c r="C17" s="17" t="s">
        <v>19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5"/>
      <c r="S17" s="20">
        <v>0.7916666666666666</v>
      </c>
      <c r="T17" s="5">
        <f t="shared" si="1"/>
        <v>0.7916666667</v>
      </c>
    </row>
    <row r="18" ht="37.5" customHeight="1">
      <c r="A18" s="21"/>
      <c r="B18" s="22"/>
      <c r="C18" s="17" t="s">
        <v>20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5"/>
      <c r="S18" s="20">
        <v>0.8333333333333334</v>
      </c>
      <c r="T18" s="5">
        <f t="shared" si="1"/>
        <v>0.8333333333</v>
      </c>
    </row>
    <row r="19" ht="37.5" customHeight="1">
      <c r="A19" s="21"/>
      <c r="B19" s="22"/>
      <c r="C19" s="17" t="s">
        <v>21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5"/>
      <c r="S19" s="20">
        <v>0.875</v>
      </c>
      <c r="T19" s="5">
        <f t="shared" si="1"/>
        <v>0.875</v>
      </c>
    </row>
    <row r="20" ht="37.5" customHeight="1">
      <c r="A20" s="26"/>
      <c r="B20" s="27"/>
      <c r="C20" s="17" t="s">
        <v>22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5"/>
      <c r="S20" s="5"/>
      <c r="T20" s="5"/>
    </row>
    <row r="21" ht="15.0" customHeight="1">
      <c r="A21" s="30"/>
      <c r="B21" s="30"/>
      <c r="C21" s="31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5"/>
      <c r="S21" s="5"/>
      <c r="T21" s="5"/>
    </row>
    <row r="22" ht="37.5" customHeight="1">
      <c r="A22" s="35" t="s">
        <v>25</v>
      </c>
      <c r="B22" s="16"/>
      <c r="C22" s="17" t="s">
        <v>18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5"/>
      <c r="S22" s="36">
        <f>today()</f>
        <v>45023</v>
      </c>
      <c r="T22" s="5"/>
    </row>
    <row r="23" ht="37.5" customHeight="1">
      <c r="A23" s="21"/>
      <c r="B23" s="22"/>
      <c r="C23" s="17" t="s">
        <v>19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5"/>
      <c r="S23" s="37" t="s">
        <v>26</v>
      </c>
      <c r="T23" s="38" t="s">
        <v>27</v>
      </c>
    </row>
    <row r="24" ht="37.5" customHeight="1">
      <c r="A24" s="21"/>
      <c r="B24" s="22"/>
      <c r="C24" s="17" t="s">
        <v>20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5"/>
      <c r="S24" s="37" t="s">
        <v>28</v>
      </c>
      <c r="T24" s="37" t="s">
        <v>29</v>
      </c>
    </row>
    <row r="25" ht="37.5" customHeight="1">
      <c r="A25" s="21"/>
      <c r="B25" s="22"/>
      <c r="C25" s="17" t="s">
        <v>21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5"/>
      <c r="S25" s="37" t="s">
        <v>30</v>
      </c>
      <c r="T25" s="37" t="s">
        <v>31</v>
      </c>
    </row>
    <row r="26" ht="37.5" customHeight="1">
      <c r="A26" s="26"/>
      <c r="B26" s="27"/>
      <c r="C26" s="17" t="s">
        <v>22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5"/>
      <c r="S26" s="37" t="s">
        <v>32</v>
      </c>
      <c r="T26" s="38" t="s">
        <v>27</v>
      </c>
    </row>
    <row r="27" ht="15.0" customHeight="1">
      <c r="A27" s="30"/>
      <c r="B27" s="30"/>
      <c r="C27" s="31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5"/>
      <c r="S27" s="37" t="s">
        <v>33</v>
      </c>
      <c r="T27" s="37" t="s">
        <v>34</v>
      </c>
    </row>
    <row r="28" ht="37.5" customHeight="1">
      <c r="A28" s="39" t="s">
        <v>35</v>
      </c>
      <c r="B28" s="16"/>
      <c r="C28" s="17" t="s">
        <v>18</v>
      </c>
      <c r="D28" s="40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5"/>
      <c r="S28" s="5"/>
      <c r="T28" s="5"/>
    </row>
    <row r="29" ht="37.5" customHeight="1">
      <c r="A29" s="21"/>
      <c r="B29" s="22"/>
      <c r="C29" s="17" t="s">
        <v>19</v>
      </c>
      <c r="D29" s="41"/>
      <c r="E29" s="42"/>
      <c r="F29" s="23"/>
      <c r="G29" s="23"/>
      <c r="H29" s="23"/>
      <c r="I29" s="24"/>
      <c r="J29" s="23"/>
      <c r="K29" s="23"/>
      <c r="L29" s="23"/>
      <c r="M29" s="23"/>
      <c r="N29" s="23"/>
      <c r="O29" s="23"/>
      <c r="P29" s="23"/>
      <c r="Q29" s="23"/>
      <c r="R29" s="5"/>
      <c r="S29" s="5"/>
      <c r="T29" s="5"/>
    </row>
    <row r="30" ht="37.5" customHeight="1">
      <c r="A30" s="21"/>
      <c r="B30" s="22"/>
      <c r="C30" s="17" t="s">
        <v>20</v>
      </c>
      <c r="D30" s="43"/>
      <c r="E30" s="23"/>
      <c r="F30" s="42"/>
      <c r="G30" s="42"/>
      <c r="H30" s="24"/>
      <c r="I30" s="23"/>
      <c r="J30" s="24"/>
      <c r="K30" s="23"/>
      <c r="L30" s="23"/>
      <c r="M30" s="23"/>
      <c r="N30" s="23"/>
      <c r="O30" s="23"/>
      <c r="P30" s="23"/>
      <c r="Q30" s="23"/>
      <c r="R30" s="5"/>
      <c r="S30" s="5"/>
      <c r="T30" s="5"/>
    </row>
    <row r="31" ht="37.5" customHeight="1">
      <c r="A31" s="21"/>
      <c r="B31" s="22"/>
      <c r="C31" s="17" t="s">
        <v>21</v>
      </c>
      <c r="D31" s="18"/>
      <c r="E31" s="23"/>
      <c r="F31" s="23"/>
      <c r="G31" s="24"/>
      <c r="H31" s="23"/>
      <c r="I31" s="23"/>
      <c r="J31" s="23"/>
      <c r="K31" s="23"/>
      <c r="L31" s="23"/>
      <c r="M31" s="23"/>
      <c r="N31" s="23"/>
      <c r="O31" s="25"/>
      <c r="P31" s="25"/>
      <c r="Q31" s="25"/>
      <c r="R31" s="5"/>
      <c r="S31" s="5"/>
      <c r="T31" s="5"/>
    </row>
    <row r="32" ht="37.5" customHeight="1">
      <c r="A32" s="26"/>
      <c r="B32" s="27"/>
      <c r="C32" s="17" t="s">
        <v>22</v>
      </c>
      <c r="D32" s="18"/>
      <c r="E32" s="25"/>
      <c r="F32" s="25"/>
      <c r="G32" s="25"/>
      <c r="H32" s="28"/>
      <c r="I32" s="28"/>
      <c r="J32" s="25"/>
      <c r="K32" s="29"/>
      <c r="L32" s="29"/>
      <c r="M32" s="25"/>
      <c r="N32" s="25"/>
      <c r="O32" s="25"/>
      <c r="P32" s="25"/>
      <c r="Q32" s="25"/>
      <c r="R32" s="5"/>
      <c r="S32" s="5"/>
      <c r="T32" s="5"/>
    </row>
    <row r="33" ht="15.0" customHeight="1">
      <c r="A33" s="30"/>
      <c r="B33" s="30"/>
      <c r="C33" s="31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5"/>
      <c r="S33" s="5"/>
      <c r="T33" s="5"/>
    </row>
    <row r="34" ht="37.5" customHeight="1">
      <c r="A34" s="44"/>
      <c r="B34" s="45"/>
      <c r="C34" s="46"/>
      <c r="D34" s="44"/>
      <c r="E34" s="11" t="s">
        <v>4</v>
      </c>
      <c r="F34" s="12" t="s">
        <v>5</v>
      </c>
      <c r="G34" s="12" t="s">
        <v>6</v>
      </c>
      <c r="H34" s="13" t="s">
        <v>7</v>
      </c>
      <c r="I34" s="11" t="s">
        <v>36</v>
      </c>
      <c r="J34" s="44"/>
      <c r="K34" s="44"/>
      <c r="L34" s="44"/>
      <c r="M34" s="44"/>
      <c r="N34" s="44"/>
      <c r="O34" s="44"/>
      <c r="P34" s="44"/>
      <c r="Q34" s="44"/>
      <c r="R34" s="5"/>
      <c r="S34" s="5"/>
      <c r="T34" s="5"/>
    </row>
    <row r="35" ht="37.5" customHeight="1">
      <c r="A35" s="47" t="s">
        <v>37</v>
      </c>
      <c r="B35" s="16">
        <v>1.0</v>
      </c>
      <c r="C35" s="48" t="s">
        <v>18</v>
      </c>
      <c r="D35" s="33"/>
      <c r="E35" s="49" t="s">
        <v>38</v>
      </c>
      <c r="F35" s="49" t="s">
        <v>38</v>
      </c>
      <c r="G35" s="49" t="s">
        <v>38</v>
      </c>
      <c r="H35" s="49" t="s">
        <v>38</v>
      </c>
      <c r="I35" s="49" t="s">
        <v>38</v>
      </c>
      <c r="J35" s="33"/>
      <c r="K35" s="33"/>
      <c r="L35" s="33"/>
      <c r="M35" s="33"/>
      <c r="N35" s="33"/>
      <c r="O35" s="33"/>
      <c r="P35" s="33"/>
      <c r="Q35" s="33"/>
      <c r="R35" s="5"/>
      <c r="S35" s="5"/>
      <c r="T35" s="5"/>
    </row>
    <row r="36" ht="37.5" customHeight="1">
      <c r="A36" s="21"/>
      <c r="B36" s="22"/>
      <c r="C36" s="48" t="s">
        <v>19</v>
      </c>
      <c r="D36" s="33"/>
      <c r="E36" s="50" t="s">
        <v>39</v>
      </c>
      <c r="F36" s="50" t="s">
        <v>39</v>
      </c>
      <c r="G36" s="50" t="s">
        <v>39</v>
      </c>
      <c r="H36" s="50" t="s">
        <v>39</v>
      </c>
      <c r="I36" s="50" t="s">
        <v>39</v>
      </c>
      <c r="J36" s="33"/>
      <c r="K36" s="33"/>
      <c r="L36" s="33"/>
      <c r="M36" s="33"/>
      <c r="N36" s="33"/>
      <c r="O36" s="33"/>
      <c r="P36" s="33"/>
      <c r="Q36" s="33"/>
      <c r="R36" s="5"/>
      <c r="S36" s="5"/>
      <c r="T36" s="5"/>
    </row>
    <row r="37" ht="37.5" customHeight="1">
      <c r="A37" s="21"/>
      <c r="B37" s="22"/>
      <c r="C37" s="48" t="s">
        <v>40</v>
      </c>
      <c r="D37" s="33"/>
      <c r="E37" s="51" t="s">
        <v>41</v>
      </c>
      <c r="F37" s="51" t="s">
        <v>41</v>
      </c>
      <c r="G37" s="51" t="s">
        <v>41</v>
      </c>
      <c r="H37" s="51" t="s">
        <v>41</v>
      </c>
      <c r="I37" s="51" t="s">
        <v>41</v>
      </c>
      <c r="J37" s="33"/>
      <c r="K37" s="33"/>
      <c r="L37" s="33"/>
      <c r="M37" s="33"/>
      <c r="N37" s="33"/>
      <c r="O37" s="33"/>
      <c r="P37" s="33"/>
      <c r="Q37" s="33"/>
      <c r="R37" s="5"/>
      <c r="S37" s="5"/>
      <c r="T37" s="5"/>
    </row>
    <row r="38" ht="37.5" customHeight="1">
      <c r="A38" s="21"/>
      <c r="B38" s="22"/>
      <c r="C38" s="48" t="s">
        <v>42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5"/>
      <c r="S38" s="5"/>
      <c r="T38" s="5"/>
    </row>
    <row r="39" ht="37.5" customHeight="1">
      <c r="A39" s="26"/>
      <c r="B39" s="27"/>
      <c r="C39" s="17" t="s">
        <v>22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5"/>
      <c r="S39" s="5"/>
      <c r="T39" s="5"/>
    </row>
    <row r="40" ht="15.0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5"/>
      <c r="S40" s="5"/>
      <c r="T40" s="5"/>
    </row>
    <row r="41" ht="30.0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ht="15.75" customHeight="1">
      <c r="A42" s="52"/>
      <c r="B42" s="53" t="s">
        <v>43</v>
      </c>
      <c r="C42" s="53" t="s">
        <v>44</v>
      </c>
      <c r="D42" s="53" t="s">
        <v>45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</row>
    <row r="43" ht="15.75" customHeight="1">
      <c r="A43" s="55" t="s">
        <v>46</v>
      </c>
      <c r="B43" s="56">
        <v>10.0</v>
      </c>
      <c r="C43" s="57">
        <f t="shared" ref="C43:C67" si="2">(COUNTIF($D$4:$M$32,A43))+(1.5*(COUNTIF($N$4:$N$32,A43)))+(COUNTIF($E$35:$H$39,A43))+(0.5*(COUNTIF($I$35:$I$39,A43)))+(COUNTIF($O$4:$Q$32,A43))</f>
        <v>0</v>
      </c>
      <c r="D43" s="57">
        <f t="shared" ref="D43:D67" si="3">B43-C43</f>
        <v>10</v>
      </c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</row>
    <row r="44" ht="15.75" customHeight="1">
      <c r="A44" s="58" t="s">
        <v>47</v>
      </c>
      <c r="B44" s="56">
        <v>12.0</v>
      </c>
      <c r="C44" s="57">
        <f t="shared" si="2"/>
        <v>0</v>
      </c>
      <c r="D44" s="57">
        <f t="shared" si="3"/>
        <v>12</v>
      </c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</row>
    <row r="45" ht="15.75" customHeight="1">
      <c r="A45" s="59" t="s">
        <v>48</v>
      </c>
      <c r="B45" s="56">
        <v>14.0</v>
      </c>
      <c r="C45" s="57">
        <f t="shared" si="2"/>
        <v>0</v>
      </c>
      <c r="D45" s="57">
        <f t="shared" si="3"/>
        <v>14</v>
      </c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</row>
    <row r="46" ht="15.75" customHeight="1">
      <c r="A46" s="60" t="s">
        <v>49</v>
      </c>
      <c r="B46" s="56">
        <v>11.0</v>
      </c>
      <c r="C46" s="57">
        <f t="shared" si="2"/>
        <v>0</v>
      </c>
      <c r="D46" s="57">
        <f t="shared" si="3"/>
        <v>11</v>
      </c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</row>
    <row r="47" ht="15.75" customHeight="1">
      <c r="A47" s="61" t="s">
        <v>50</v>
      </c>
      <c r="B47" s="56">
        <v>14.0</v>
      </c>
      <c r="C47" s="57">
        <f t="shared" si="2"/>
        <v>0</v>
      </c>
      <c r="D47" s="57">
        <f t="shared" si="3"/>
        <v>14</v>
      </c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</row>
    <row r="48" ht="15.75" customHeight="1">
      <c r="A48" s="62" t="s">
        <v>51</v>
      </c>
      <c r="B48" s="56">
        <v>10.0</v>
      </c>
      <c r="C48" s="57">
        <f t="shared" si="2"/>
        <v>0</v>
      </c>
      <c r="D48" s="57">
        <f t="shared" si="3"/>
        <v>10</v>
      </c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</row>
    <row r="49" ht="15.75" customHeight="1">
      <c r="A49" s="63" t="s">
        <v>52</v>
      </c>
      <c r="B49" s="56">
        <v>14.0</v>
      </c>
      <c r="C49" s="57">
        <f t="shared" si="2"/>
        <v>0</v>
      </c>
      <c r="D49" s="57">
        <f t="shared" si="3"/>
        <v>14</v>
      </c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</row>
    <row r="50" ht="15.75" customHeight="1">
      <c r="A50" s="64" t="s">
        <v>53</v>
      </c>
      <c r="B50" s="56">
        <v>14.0</v>
      </c>
      <c r="C50" s="57">
        <f t="shared" si="2"/>
        <v>0</v>
      </c>
      <c r="D50" s="57">
        <f t="shared" si="3"/>
        <v>14</v>
      </c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</row>
    <row r="51" ht="15.75" customHeight="1">
      <c r="A51" s="65" t="s">
        <v>54</v>
      </c>
      <c r="B51" s="56">
        <v>14.0</v>
      </c>
      <c r="C51" s="57">
        <f t="shared" si="2"/>
        <v>0</v>
      </c>
      <c r="D51" s="57">
        <f t="shared" si="3"/>
        <v>14</v>
      </c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</row>
    <row r="52" ht="15.75" customHeight="1">
      <c r="A52" s="66" t="s">
        <v>55</v>
      </c>
      <c r="B52" s="67">
        <v>10.0</v>
      </c>
      <c r="C52" s="57">
        <f t="shared" si="2"/>
        <v>0</v>
      </c>
      <c r="D52" s="57">
        <f t="shared" si="3"/>
        <v>10</v>
      </c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</row>
    <row r="53" ht="15.75" customHeight="1">
      <c r="A53" s="51" t="s">
        <v>41</v>
      </c>
      <c r="B53" s="67">
        <v>14.0</v>
      </c>
      <c r="C53" s="57">
        <f t="shared" si="2"/>
        <v>4.5</v>
      </c>
      <c r="D53" s="57">
        <f t="shared" si="3"/>
        <v>9.5</v>
      </c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</row>
    <row r="54" ht="15.75" customHeight="1">
      <c r="A54" s="68" t="s">
        <v>56</v>
      </c>
      <c r="B54" s="67">
        <v>10.0</v>
      </c>
      <c r="C54" s="57">
        <f t="shared" si="2"/>
        <v>0</v>
      </c>
      <c r="D54" s="57">
        <f t="shared" si="3"/>
        <v>10</v>
      </c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</row>
    <row r="55" ht="15.75" customHeight="1">
      <c r="A55" s="69" t="s">
        <v>57</v>
      </c>
      <c r="B55" s="67">
        <v>10.0</v>
      </c>
      <c r="C55" s="57">
        <f t="shared" si="2"/>
        <v>0</v>
      </c>
      <c r="D55" s="57">
        <f t="shared" si="3"/>
        <v>10</v>
      </c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</row>
    <row r="56" ht="15.75" customHeight="1">
      <c r="A56" s="59" t="s">
        <v>58</v>
      </c>
      <c r="B56" s="67">
        <v>10.0</v>
      </c>
      <c r="C56" s="57">
        <f t="shared" si="2"/>
        <v>0</v>
      </c>
      <c r="D56" s="57">
        <f t="shared" si="3"/>
        <v>10</v>
      </c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</row>
    <row r="57" ht="15.75" customHeight="1">
      <c r="A57" s="70" t="s">
        <v>59</v>
      </c>
      <c r="B57" s="67">
        <v>10.0</v>
      </c>
      <c r="C57" s="57">
        <f t="shared" si="2"/>
        <v>0</v>
      </c>
      <c r="D57" s="57">
        <f t="shared" si="3"/>
        <v>10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</row>
    <row r="58" ht="15.75" customHeight="1">
      <c r="A58" s="71" t="s">
        <v>60</v>
      </c>
      <c r="B58" s="56">
        <v>14.0</v>
      </c>
      <c r="C58" s="57">
        <f t="shared" si="2"/>
        <v>0</v>
      </c>
      <c r="D58" s="57">
        <f t="shared" si="3"/>
        <v>14</v>
      </c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</row>
    <row r="59" ht="15.75" customHeight="1">
      <c r="A59" s="72" t="s">
        <v>61</v>
      </c>
      <c r="B59" s="56">
        <v>10.0</v>
      </c>
      <c r="C59" s="57">
        <f t="shared" si="2"/>
        <v>0</v>
      </c>
      <c r="D59" s="57">
        <f t="shared" si="3"/>
        <v>10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</row>
    <row r="60" ht="15.75" customHeight="1">
      <c r="A60" s="73" t="s">
        <v>62</v>
      </c>
      <c r="B60" s="56">
        <v>10.0</v>
      </c>
      <c r="C60" s="57">
        <f t="shared" si="2"/>
        <v>0</v>
      </c>
      <c r="D60" s="57">
        <f t="shared" si="3"/>
        <v>10</v>
      </c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</row>
    <row r="61" ht="15.75" customHeight="1">
      <c r="A61" s="74" t="s">
        <v>63</v>
      </c>
      <c r="B61" s="56">
        <v>15.0</v>
      </c>
      <c r="C61" s="57">
        <f t="shared" si="2"/>
        <v>0</v>
      </c>
      <c r="D61" s="57">
        <f t="shared" si="3"/>
        <v>15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</row>
    <row r="62" ht="15.75" customHeight="1">
      <c r="A62" s="75" t="s">
        <v>64</v>
      </c>
      <c r="B62" s="56">
        <v>10.0</v>
      </c>
      <c r="C62" s="57">
        <f t="shared" si="2"/>
        <v>0</v>
      </c>
      <c r="D62" s="57">
        <f t="shared" si="3"/>
        <v>10</v>
      </c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</row>
    <row r="63" ht="15.75" customHeight="1">
      <c r="A63" s="50" t="s">
        <v>39</v>
      </c>
      <c r="B63" s="56">
        <v>15.0</v>
      </c>
      <c r="C63" s="57">
        <f t="shared" si="2"/>
        <v>4.5</v>
      </c>
      <c r="D63" s="57">
        <f t="shared" si="3"/>
        <v>10.5</v>
      </c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</row>
    <row r="64" ht="15.75" customHeight="1">
      <c r="A64" s="76" t="s">
        <v>65</v>
      </c>
      <c r="B64" s="56">
        <v>12.0</v>
      </c>
      <c r="C64" s="57">
        <f t="shared" si="2"/>
        <v>0</v>
      </c>
      <c r="D64" s="57">
        <f t="shared" si="3"/>
        <v>12</v>
      </c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</row>
    <row r="65" ht="15.75" customHeight="1">
      <c r="A65" s="49" t="s">
        <v>38</v>
      </c>
      <c r="B65" s="56">
        <v>12.0</v>
      </c>
      <c r="C65" s="57">
        <f t="shared" si="2"/>
        <v>4.5</v>
      </c>
      <c r="D65" s="57">
        <f t="shared" si="3"/>
        <v>7.5</v>
      </c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</row>
    <row r="66" ht="15.75" customHeight="1">
      <c r="A66" s="68" t="s">
        <v>66</v>
      </c>
      <c r="B66" s="56">
        <v>10.0</v>
      </c>
      <c r="C66" s="57">
        <f t="shared" si="2"/>
        <v>0</v>
      </c>
      <c r="D66" s="57">
        <f t="shared" si="3"/>
        <v>10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</row>
    <row r="67" ht="15.75" customHeight="1">
      <c r="A67" s="77" t="s">
        <v>67</v>
      </c>
      <c r="B67" s="78">
        <v>10.0</v>
      </c>
      <c r="C67" s="79">
        <f t="shared" si="2"/>
        <v>0</v>
      </c>
      <c r="D67" s="79">
        <f t="shared" si="3"/>
        <v>10</v>
      </c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</row>
    <row r="68" ht="15.75" customHeight="1">
      <c r="A68" s="80"/>
      <c r="B68" s="81"/>
      <c r="C68" s="82"/>
      <c r="D68" s="82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</row>
    <row r="69" ht="15.75" customHeight="1">
      <c r="A69" s="80"/>
      <c r="B69" s="81"/>
      <c r="C69" s="82"/>
      <c r="D69" s="82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</row>
    <row r="70" ht="15.75" customHeight="1">
      <c r="A70" s="80"/>
      <c r="B70" s="81"/>
      <c r="C70" s="82"/>
      <c r="D70" s="82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</row>
  </sheetData>
  <mergeCells count="16">
    <mergeCell ref="B1:C1"/>
    <mergeCell ref="D1:Q2"/>
    <mergeCell ref="A2:A3"/>
    <mergeCell ref="B2:C3"/>
    <mergeCell ref="A4:A8"/>
    <mergeCell ref="B4:B8"/>
    <mergeCell ref="B10:B14"/>
    <mergeCell ref="A35:A39"/>
    <mergeCell ref="B35:B39"/>
    <mergeCell ref="A10:A14"/>
    <mergeCell ref="A16:A20"/>
    <mergeCell ref="B16:B20"/>
    <mergeCell ref="A22:A26"/>
    <mergeCell ref="B22:B26"/>
    <mergeCell ref="A28:A32"/>
    <mergeCell ref="B28:B32"/>
  </mergeCells>
  <conditionalFormatting sqref="D3">
    <cfRule type="expression" dxfId="0" priority="1">
      <formula>AND(T3&gt;=T4,T3&lt;=T5)</formula>
    </cfRule>
  </conditionalFormatting>
  <conditionalFormatting sqref="E3">
    <cfRule type="expression" dxfId="0" priority="2">
      <formula>AND(T3&gt;=T5,T3&lt;=T6)</formula>
    </cfRule>
  </conditionalFormatting>
  <conditionalFormatting sqref="F3">
    <cfRule type="expression" dxfId="0" priority="3">
      <formula>AND(T3&gt;=T6,T3&lt;=T7)</formula>
    </cfRule>
  </conditionalFormatting>
  <conditionalFormatting sqref="G3">
    <cfRule type="expression" dxfId="0" priority="4">
      <formula>AND(T3&gt;=T7,T3&lt;=T8)</formula>
    </cfRule>
  </conditionalFormatting>
  <conditionalFormatting sqref="K3">
    <cfRule type="expression" dxfId="0" priority="5">
      <formula>AND(T3&gt;=T11,T3&lt;=T12)</formula>
    </cfRule>
  </conditionalFormatting>
  <conditionalFormatting sqref="H3">
    <cfRule type="expression" dxfId="0" priority="6">
      <formula>AND(T3&gt;=T8,T3&lt;=T9)</formula>
    </cfRule>
  </conditionalFormatting>
  <conditionalFormatting sqref="I3">
    <cfRule type="expression" dxfId="0" priority="7">
      <formula>AND(T3&gt;=T9,T3&lt;=T10)</formula>
    </cfRule>
  </conditionalFormatting>
  <conditionalFormatting sqref="J3">
    <cfRule type="expression" dxfId="0" priority="8">
      <formula>AND(T3&gt;=T10,T3&lt;=T11)</formula>
    </cfRule>
  </conditionalFormatting>
  <conditionalFormatting sqref="L3">
    <cfRule type="expression" dxfId="0" priority="9">
      <formula>AND(T3&gt;=T12,T3&lt;=T13)</formula>
    </cfRule>
  </conditionalFormatting>
  <conditionalFormatting sqref="M3">
    <cfRule type="expression" dxfId="0" priority="10">
      <formula>AND(T3&gt;=T13,T3&lt;=T14)</formula>
    </cfRule>
  </conditionalFormatting>
  <conditionalFormatting sqref="N3">
    <cfRule type="expression" dxfId="0" priority="11">
      <formula>AND(T3&gt;=T14,T3&lt;=T16)</formula>
    </cfRule>
  </conditionalFormatting>
  <conditionalFormatting sqref="O3">
    <cfRule type="expression" dxfId="0" priority="12">
      <formula>AND(T3&gt;=T16,T3&lt;=T17)</formula>
    </cfRule>
  </conditionalFormatting>
  <conditionalFormatting sqref="P3">
    <cfRule type="expression" dxfId="0" priority="13">
      <formula>AND(T3&gt;=T17,T3&lt;=T18)</formula>
    </cfRule>
  </conditionalFormatting>
  <conditionalFormatting sqref="Q3">
    <cfRule type="expression" dxfId="0" priority="14">
      <formula>AND(T3&gt;=T18,T3&lt;=T19)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7" width="15.13"/>
    <col hidden="1" min="18" max="20" width="12.63"/>
  </cols>
  <sheetData>
    <row r="1" ht="30.0" customHeight="1">
      <c r="A1" s="1" t="s">
        <v>0</v>
      </c>
      <c r="B1" s="1" t="s">
        <v>1</v>
      </c>
      <c r="D1" s="2" t="s">
        <v>68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5"/>
      <c r="S1" s="5"/>
      <c r="T1" s="5"/>
    </row>
    <row r="2" ht="30.0" customHeight="1">
      <c r="A2" s="6">
        <f>today()</f>
        <v>45023</v>
      </c>
      <c r="B2" s="83">
        <f>NOW()</f>
        <v>45023.62428</v>
      </c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  <c r="R2" s="5"/>
      <c r="S2" s="5"/>
      <c r="T2" s="5"/>
    </row>
    <row r="3" ht="30.0" customHeight="1"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2" t="s">
        <v>8</v>
      </c>
      <c r="J3" s="12" t="s">
        <v>9</v>
      </c>
      <c r="K3" s="12" t="s">
        <v>10</v>
      </c>
      <c r="L3" s="13" t="s">
        <v>11</v>
      </c>
      <c r="M3" s="12" t="s">
        <v>12</v>
      </c>
      <c r="N3" s="11" t="s">
        <v>13</v>
      </c>
      <c r="O3" s="11" t="s">
        <v>14</v>
      </c>
      <c r="P3" s="11" t="s">
        <v>15</v>
      </c>
      <c r="Q3" s="11" t="s">
        <v>16</v>
      </c>
      <c r="R3" s="5"/>
      <c r="S3" s="5"/>
      <c r="T3" s="5">
        <f>value(B2)</f>
        <v>0.6236111111</v>
      </c>
    </row>
    <row r="4" ht="37.5" customHeight="1">
      <c r="A4" s="15" t="s">
        <v>17</v>
      </c>
      <c r="B4" s="16">
        <v>3.0</v>
      </c>
      <c r="C4" s="48" t="s">
        <v>18</v>
      </c>
      <c r="D4" s="84" t="s">
        <v>48</v>
      </c>
      <c r="E4" s="85" t="s">
        <v>48</v>
      </c>
      <c r="F4" s="86" t="s">
        <v>59</v>
      </c>
      <c r="G4" s="87" t="s">
        <v>53</v>
      </c>
      <c r="H4" s="87" t="s">
        <v>53</v>
      </c>
      <c r="I4" s="88" t="s">
        <v>56</v>
      </c>
      <c r="J4" s="88" t="s">
        <v>56</v>
      </c>
      <c r="K4" s="89" t="s">
        <v>47</v>
      </c>
      <c r="L4" s="89" t="s">
        <v>47</v>
      </c>
      <c r="M4" s="90" t="s">
        <v>52</v>
      </c>
      <c r="N4" s="90" t="s">
        <v>52</v>
      </c>
      <c r="O4" s="91" t="s">
        <v>55</v>
      </c>
      <c r="P4" s="91" t="s">
        <v>55</v>
      </c>
      <c r="Q4" s="88" t="s">
        <v>56</v>
      </c>
      <c r="R4" s="5"/>
      <c r="S4" s="20">
        <v>0.2708333333333333</v>
      </c>
      <c r="T4" s="5">
        <f t="shared" ref="T4:T19" si="1">value(S4)</f>
        <v>0.2708333333</v>
      </c>
    </row>
    <row r="5" ht="37.5" customHeight="1">
      <c r="A5" s="21"/>
      <c r="B5" s="22"/>
      <c r="C5" s="48" t="s">
        <v>19</v>
      </c>
      <c r="D5" s="70" t="s">
        <v>59</v>
      </c>
      <c r="E5" s="70" t="s">
        <v>59</v>
      </c>
      <c r="F5" s="92" t="s">
        <v>63</v>
      </c>
      <c r="G5" s="93" t="s">
        <v>50</v>
      </c>
      <c r="H5" s="93" t="s">
        <v>50</v>
      </c>
      <c r="I5" s="94" t="s">
        <v>41</v>
      </c>
      <c r="J5" s="95" t="s">
        <v>58</v>
      </c>
      <c r="K5" s="96" t="s">
        <v>56</v>
      </c>
      <c r="L5" s="97" t="s">
        <v>57</v>
      </c>
      <c r="M5" s="97" t="s">
        <v>57</v>
      </c>
      <c r="N5" s="98" t="s">
        <v>55</v>
      </c>
      <c r="O5" s="76" t="s">
        <v>65</v>
      </c>
      <c r="P5" s="96" t="s">
        <v>56</v>
      </c>
      <c r="Q5" s="76" t="s">
        <v>65</v>
      </c>
      <c r="R5" s="5"/>
      <c r="S5" s="20">
        <v>0.3125</v>
      </c>
      <c r="T5" s="5">
        <f t="shared" si="1"/>
        <v>0.3125</v>
      </c>
    </row>
    <row r="6" ht="37.5" customHeight="1">
      <c r="A6" s="21"/>
      <c r="B6" s="22"/>
      <c r="C6" s="48" t="s">
        <v>40</v>
      </c>
      <c r="D6" s="76" t="s">
        <v>65</v>
      </c>
      <c r="E6" s="99" t="s">
        <v>65</v>
      </c>
      <c r="F6" s="87" t="s">
        <v>53</v>
      </c>
      <c r="G6" s="100" t="s">
        <v>61</v>
      </c>
      <c r="H6" s="94" t="s">
        <v>41</v>
      </c>
      <c r="I6" s="93" t="s">
        <v>50</v>
      </c>
      <c r="J6" s="94" t="s">
        <v>41</v>
      </c>
      <c r="K6" s="95" t="s">
        <v>58</v>
      </c>
      <c r="L6" s="101" t="s">
        <v>38</v>
      </c>
      <c r="M6" s="99" t="s">
        <v>65</v>
      </c>
      <c r="N6" s="99" t="s">
        <v>65</v>
      </c>
      <c r="O6" s="96" t="s">
        <v>56</v>
      </c>
      <c r="P6" s="76" t="s">
        <v>65</v>
      </c>
      <c r="Q6" s="98" t="s">
        <v>55</v>
      </c>
      <c r="R6" s="5"/>
      <c r="S6" s="20">
        <v>0.3541666666666667</v>
      </c>
      <c r="T6" s="5">
        <f t="shared" si="1"/>
        <v>0.3541666667</v>
      </c>
    </row>
    <row r="7" ht="37.5" customHeight="1">
      <c r="A7" s="21"/>
      <c r="B7" s="22"/>
      <c r="C7" s="48" t="s">
        <v>42</v>
      </c>
      <c r="D7" s="18"/>
      <c r="E7" s="102" t="s">
        <v>64</v>
      </c>
      <c r="F7" s="100" t="s">
        <v>61</v>
      </c>
      <c r="G7" s="94" t="s">
        <v>41</v>
      </c>
      <c r="H7" s="102" t="s">
        <v>64</v>
      </c>
      <c r="I7" s="95" t="s">
        <v>58</v>
      </c>
      <c r="J7" s="103" t="s">
        <v>67</v>
      </c>
      <c r="K7" s="103" t="s">
        <v>67</v>
      </c>
      <c r="L7" s="95" t="s">
        <v>58</v>
      </c>
      <c r="M7" s="101" t="s">
        <v>38</v>
      </c>
      <c r="N7" s="101" t="s">
        <v>38</v>
      </c>
      <c r="O7" s="25"/>
      <c r="P7" s="25"/>
      <c r="Q7" s="25"/>
      <c r="R7" s="5"/>
      <c r="S7" s="20">
        <v>0.3958333333333333</v>
      </c>
      <c r="T7" s="5">
        <f t="shared" si="1"/>
        <v>0.3958333333</v>
      </c>
    </row>
    <row r="8" ht="37.5" customHeight="1">
      <c r="A8" s="26"/>
      <c r="B8" s="27"/>
      <c r="C8" s="17" t="s">
        <v>22</v>
      </c>
      <c r="D8" s="18"/>
      <c r="E8" s="25"/>
      <c r="F8" s="25"/>
      <c r="G8" s="25"/>
      <c r="H8" s="28"/>
      <c r="I8" s="28"/>
      <c r="J8" s="25"/>
      <c r="K8" s="90" t="s">
        <v>52</v>
      </c>
      <c r="L8" s="90" t="s">
        <v>52</v>
      </c>
      <c r="M8" s="25"/>
      <c r="N8" s="25"/>
      <c r="O8" s="25"/>
      <c r="P8" s="25"/>
      <c r="Q8" s="25"/>
      <c r="R8" s="5"/>
      <c r="S8" s="20">
        <v>0.4375</v>
      </c>
      <c r="T8" s="5">
        <f t="shared" si="1"/>
        <v>0.4375</v>
      </c>
    </row>
    <row r="9" ht="15.0" customHeight="1">
      <c r="A9" s="30"/>
      <c r="B9" s="30"/>
      <c r="C9" s="31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5"/>
      <c r="S9" s="20">
        <v>0.4791666666666667</v>
      </c>
      <c r="T9" s="5">
        <f t="shared" si="1"/>
        <v>0.4791666667</v>
      </c>
    </row>
    <row r="10" ht="37.5" customHeight="1">
      <c r="A10" s="32" t="s">
        <v>23</v>
      </c>
      <c r="B10" s="16">
        <v>4.0</v>
      </c>
      <c r="C10" s="48" t="s">
        <v>18</v>
      </c>
      <c r="D10" s="104" t="s">
        <v>60</v>
      </c>
      <c r="E10" s="104" t="s">
        <v>60</v>
      </c>
      <c r="F10" s="89" t="s">
        <v>47</v>
      </c>
      <c r="G10" s="89" t="s">
        <v>47</v>
      </c>
      <c r="H10" s="105" t="s">
        <v>50</v>
      </c>
      <c r="I10" s="105" t="s">
        <v>50</v>
      </c>
      <c r="J10" s="106" t="s">
        <v>46</v>
      </c>
      <c r="K10" s="107" t="s">
        <v>54</v>
      </c>
      <c r="L10" s="99" t="s">
        <v>65</v>
      </c>
      <c r="M10" s="98" t="s">
        <v>55</v>
      </c>
      <c r="N10" s="85" t="s">
        <v>48</v>
      </c>
      <c r="O10" s="85" t="s">
        <v>48</v>
      </c>
      <c r="P10" s="85" t="s">
        <v>48</v>
      </c>
      <c r="Q10" s="85" t="s">
        <v>48</v>
      </c>
      <c r="R10" s="5"/>
      <c r="S10" s="20">
        <v>0.5208333333333334</v>
      </c>
      <c r="T10" s="5">
        <f t="shared" si="1"/>
        <v>0.5208333333</v>
      </c>
    </row>
    <row r="11" ht="37.5" customHeight="1">
      <c r="A11" s="21"/>
      <c r="B11" s="22"/>
      <c r="C11" s="48" t="s">
        <v>19</v>
      </c>
      <c r="D11" s="76" t="s">
        <v>65</v>
      </c>
      <c r="E11" s="99" t="s">
        <v>65</v>
      </c>
      <c r="F11" s="104" t="s">
        <v>60</v>
      </c>
      <c r="G11" s="104" t="s">
        <v>60</v>
      </c>
      <c r="H11" s="106" t="s">
        <v>46</v>
      </c>
      <c r="I11" s="108" t="s">
        <v>62</v>
      </c>
      <c r="J11" s="109" t="s">
        <v>47</v>
      </c>
      <c r="K11" s="109" t="s">
        <v>47</v>
      </c>
      <c r="L11" s="109" t="s">
        <v>47</v>
      </c>
      <c r="M11" s="99" t="s">
        <v>65</v>
      </c>
      <c r="N11" s="98" t="s">
        <v>55</v>
      </c>
      <c r="O11" s="98" t="s">
        <v>55</v>
      </c>
      <c r="P11" s="110" t="s">
        <v>49</v>
      </c>
      <c r="Q11" s="111" t="s">
        <v>49</v>
      </c>
      <c r="R11" s="5"/>
      <c r="S11" s="20">
        <v>0.5625</v>
      </c>
      <c r="T11" s="5">
        <f t="shared" si="1"/>
        <v>0.5625</v>
      </c>
    </row>
    <row r="12" ht="37.5" customHeight="1">
      <c r="A12" s="21"/>
      <c r="B12" s="22"/>
      <c r="C12" s="48" t="s">
        <v>40</v>
      </c>
      <c r="D12" s="63" t="s">
        <v>52</v>
      </c>
      <c r="E12" s="112" t="s">
        <v>52</v>
      </c>
      <c r="F12" s="99" t="s">
        <v>65</v>
      </c>
      <c r="G12" s="99" t="s">
        <v>65</v>
      </c>
      <c r="H12" s="101" t="s">
        <v>38</v>
      </c>
      <c r="I12" s="106" t="s">
        <v>46</v>
      </c>
      <c r="J12" s="108" t="s">
        <v>62</v>
      </c>
      <c r="K12" s="106" t="s">
        <v>46</v>
      </c>
      <c r="L12" s="106" t="s">
        <v>46</v>
      </c>
      <c r="M12" s="111" t="s">
        <v>49</v>
      </c>
      <c r="N12" s="111" t="s">
        <v>49</v>
      </c>
      <c r="O12" s="110" t="s">
        <v>49</v>
      </c>
      <c r="P12" s="98" t="s">
        <v>55</v>
      </c>
      <c r="Q12" s="98" t="s">
        <v>55</v>
      </c>
      <c r="R12" s="5"/>
      <c r="S12" s="20">
        <v>0.6041666666666666</v>
      </c>
      <c r="T12" s="5">
        <f t="shared" si="1"/>
        <v>0.6041666667</v>
      </c>
    </row>
    <row r="13" ht="37.5" customHeight="1">
      <c r="A13" s="21"/>
      <c r="B13" s="22"/>
      <c r="C13" s="48" t="s">
        <v>42</v>
      </c>
      <c r="D13" s="18"/>
      <c r="E13" s="95" t="s">
        <v>58</v>
      </c>
      <c r="F13" s="95" t="s">
        <v>58</v>
      </c>
      <c r="G13" s="96" t="s">
        <v>56</v>
      </c>
      <c r="H13" s="96" t="s">
        <v>56</v>
      </c>
      <c r="I13" s="101" t="s">
        <v>38</v>
      </c>
      <c r="J13" s="104" t="s">
        <v>60</v>
      </c>
      <c r="K13" s="95" t="s">
        <v>58</v>
      </c>
      <c r="L13" s="107" t="s">
        <v>54</v>
      </c>
      <c r="M13" s="107" t="s">
        <v>54</v>
      </c>
      <c r="N13" s="107" t="s">
        <v>54</v>
      </c>
      <c r="O13" s="28"/>
      <c r="P13" s="25"/>
      <c r="Q13" s="25"/>
      <c r="R13" s="5"/>
      <c r="S13" s="20">
        <v>0.6458333333333334</v>
      </c>
      <c r="T13" s="5">
        <f t="shared" si="1"/>
        <v>0.6458333333</v>
      </c>
    </row>
    <row r="14" ht="37.5" customHeight="1">
      <c r="A14" s="26"/>
      <c r="B14" s="27"/>
      <c r="C14" s="17" t="s">
        <v>22</v>
      </c>
      <c r="D14" s="18"/>
      <c r="E14" s="25"/>
      <c r="F14" s="25"/>
      <c r="G14" s="25"/>
      <c r="H14" s="28"/>
      <c r="I14" s="28"/>
      <c r="J14" s="25"/>
      <c r="K14" s="113" t="s">
        <v>48</v>
      </c>
      <c r="L14" s="113" t="s">
        <v>48</v>
      </c>
      <c r="M14" s="25"/>
      <c r="N14" s="25"/>
      <c r="O14" s="25"/>
      <c r="P14" s="25"/>
      <c r="Q14" s="25"/>
      <c r="R14" s="5"/>
      <c r="S14" s="20">
        <v>0.6875</v>
      </c>
      <c r="T14" s="5">
        <f t="shared" si="1"/>
        <v>0.6875</v>
      </c>
    </row>
    <row r="15" ht="15.0" customHeight="1">
      <c r="A15" s="30"/>
      <c r="B15" s="30"/>
      <c r="C15" s="31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5"/>
      <c r="S15" s="20">
        <v>0.7291666666666666</v>
      </c>
      <c r="T15" s="5">
        <f t="shared" si="1"/>
        <v>0.7291666667</v>
      </c>
    </row>
    <row r="16" ht="37.5" customHeight="1">
      <c r="A16" s="34" t="s">
        <v>24</v>
      </c>
      <c r="B16" s="16">
        <v>5.0</v>
      </c>
      <c r="C16" s="48" t="s">
        <v>18</v>
      </c>
      <c r="D16" s="114" t="s">
        <v>50</v>
      </c>
      <c r="E16" s="115" t="s">
        <v>48</v>
      </c>
      <c r="F16" s="116" t="s">
        <v>63</v>
      </c>
      <c r="G16" s="117" t="s">
        <v>57</v>
      </c>
      <c r="H16" s="118" t="s">
        <v>54</v>
      </c>
      <c r="I16" s="118" t="s">
        <v>54</v>
      </c>
      <c r="J16" s="118" t="s">
        <v>54</v>
      </c>
      <c r="K16" s="91" t="s">
        <v>55</v>
      </c>
      <c r="L16" s="91" t="s">
        <v>55</v>
      </c>
      <c r="M16" s="100" t="s">
        <v>61</v>
      </c>
      <c r="N16" s="72" t="s">
        <v>61</v>
      </c>
      <c r="O16" s="116" t="s">
        <v>63</v>
      </c>
      <c r="P16" s="116" t="s">
        <v>63</v>
      </c>
      <c r="Q16" s="116" t="s">
        <v>63</v>
      </c>
      <c r="R16" s="5"/>
      <c r="S16" s="20">
        <v>0.75</v>
      </c>
      <c r="T16" s="5">
        <f t="shared" si="1"/>
        <v>0.75</v>
      </c>
    </row>
    <row r="17" ht="37.5" customHeight="1">
      <c r="A17" s="21"/>
      <c r="B17" s="22"/>
      <c r="C17" s="48" t="s">
        <v>19</v>
      </c>
      <c r="D17" s="119" t="s">
        <v>46</v>
      </c>
      <c r="E17" s="106" t="s">
        <v>46</v>
      </c>
      <c r="F17" s="71" t="s">
        <v>60</v>
      </c>
      <c r="G17" s="25"/>
      <c r="H17" s="97" t="s">
        <v>57</v>
      </c>
      <c r="I17" s="92" t="s">
        <v>63</v>
      </c>
      <c r="J17" s="92" t="s">
        <v>63</v>
      </c>
      <c r="K17" s="120" t="s">
        <v>53</v>
      </c>
      <c r="L17" s="120" t="s">
        <v>53</v>
      </c>
      <c r="M17" s="92" t="s">
        <v>63</v>
      </c>
      <c r="N17" s="92" t="s">
        <v>63</v>
      </c>
      <c r="O17" s="72" t="s">
        <v>61</v>
      </c>
      <c r="P17" s="110" t="s">
        <v>49</v>
      </c>
      <c r="Q17" s="110" t="s">
        <v>49</v>
      </c>
      <c r="R17" s="5"/>
      <c r="S17" s="20">
        <v>0.7916666666666666</v>
      </c>
      <c r="T17" s="5">
        <f t="shared" si="1"/>
        <v>0.7916666667</v>
      </c>
    </row>
    <row r="18" ht="37.5" customHeight="1">
      <c r="A18" s="21"/>
      <c r="B18" s="22"/>
      <c r="C18" s="48" t="s">
        <v>40</v>
      </c>
      <c r="D18" s="115" t="s">
        <v>48</v>
      </c>
      <c r="E18" s="71" t="s">
        <v>60</v>
      </c>
      <c r="F18" s="110" t="s">
        <v>49</v>
      </c>
      <c r="G18" s="71" t="s">
        <v>60</v>
      </c>
      <c r="H18" s="121" t="s">
        <v>39</v>
      </c>
      <c r="I18" s="121" t="s">
        <v>39</v>
      </c>
      <c r="J18" s="100" t="s">
        <v>61</v>
      </c>
      <c r="K18" s="100" t="s">
        <v>61</v>
      </c>
      <c r="L18" s="100" t="s">
        <v>61</v>
      </c>
      <c r="M18" s="110" t="s">
        <v>49</v>
      </c>
      <c r="N18" s="110" t="s">
        <v>49</v>
      </c>
      <c r="O18" s="110" t="s">
        <v>49</v>
      </c>
      <c r="P18" s="72" t="s">
        <v>61</v>
      </c>
      <c r="Q18" s="72" t="s">
        <v>61</v>
      </c>
      <c r="R18" s="5"/>
      <c r="S18" s="20">
        <v>0.8333333333333334</v>
      </c>
      <c r="T18" s="5">
        <f t="shared" si="1"/>
        <v>0.8333333333</v>
      </c>
    </row>
    <row r="19" ht="37.5" customHeight="1">
      <c r="A19" s="21"/>
      <c r="B19" s="22"/>
      <c r="C19" s="48" t="s">
        <v>42</v>
      </c>
      <c r="D19" s="18"/>
      <c r="E19" s="122" t="s">
        <v>59</v>
      </c>
      <c r="F19" s="115" t="s">
        <v>48</v>
      </c>
      <c r="G19" s="115" t="s">
        <v>48</v>
      </c>
      <c r="H19" s="92" t="s">
        <v>63</v>
      </c>
      <c r="I19" s="103" t="s">
        <v>67</v>
      </c>
      <c r="J19" s="103" t="s">
        <v>67</v>
      </c>
      <c r="K19" s="102" t="s">
        <v>64</v>
      </c>
      <c r="L19" s="102" t="s">
        <v>64</v>
      </c>
      <c r="M19" s="123" t="s">
        <v>66</v>
      </c>
      <c r="N19" s="123" t="s">
        <v>66</v>
      </c>
      <c r="O19" s="28"/>
      <c r="P19" s="25"/>
      <c r="Q19" s="25"/>
      <c r="R19" s="5"/>
      <c r="S19" s="20">
        <v>0.875</v>
      </c>
      <c r="T19" s="5">
        <f t="shared" si="1"/>
        <v>0.875</v>
      </c>
    </row>
    <row r="20" ht="37.5" customHeight="1">
      <c r="A20" s="26"/>
      <c r="B20" s="27"/>
      <c r="C20" s="17" t="s">
        <v>22</v>
      </c>
      <c r="D20" s="18"/>
      <c r="E20" s="124" t="s">
        <v>50</v>
      </c>
      <c r="F20" s="124" t="s">
        <v>50</v>
      </c>
      <c r="G20" s="25"/>
      <c r="H20" s="28"/>
      <c r="I20" s="28"/>
      <c r="J20" s="25"/>
      <c r="K20" s="25"/>
      <c r="L20" s="25"/>
      <c r="M20" s="25"/>
      <c r="N20" s="25"/>
      <c r="O20" s="25"/>
      <c r="P20" s="25"/>
      <c r="Q20" s="25"/>
      <c r="R20" s="5"/>
      <c r="S20" s="5"/>
      <c r="T20" s="5"/>
    </row>
    <row r="21" ht="15.0" customHeight="1">
      <c r="A21" s="30"/>
      <c r="B21" s="30"/>
      <c r="C21" s="31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5"/>
      <c r="S21" s="5"/>
      <c r="T21" s="5"/>
    </row>
    <row r="22" ht="37.5" customHeight="1">
      <c r="A22" s="35" t="s">
        <v>25</v>
      </c>
      <c r="B22" s="16">
        <v>6.0</v>
      </c>
      <c r="C22" s="48" t="s">
        <v>18</v>
      </c>
      <c r="D22" s="70" t="s">
        <v>59</v>
      </c>
      <c r="E22" s="70" t="s">
        <v>59</v>
      </c>
      <c r="F22" s="120" t="s">
        <v>53</v>
      </c>
      <c r="G22" s="117" t="s">
        <v>57</v>
      </c>
      <c r="H22" s="117" t="s">
        <v>57</v>
      </c>
      <c r="I22" s="125" t="s">
        <v>41</v>
      </c>
      <c r="J22" s="126" t="s">
        <v>62</v>
      </c>
      <c r="K22" s="127" t="s">
        <v>64</v>
      </c>
      <c r="L22" s="127" t="s">
        <v>64</v>
      </c>
      <c r="M22" s="128" t="s">
        <v>58</v>
      </c>
      <c r="N22" s="128" t="s">
        <v>58</v>
      </c>
      <c r="O22" s="123" t="s">
        <v>66</v>
      </c>
      <c r="P22" s="86" t="s">
        <v>59</v>
      </c>
      <c r="Q22" s="86" t="s">
        <v>59</v>
      </c>
      <c r="R22" s="5"/>
      <c r="S22" s="5"/>
      <c r="T22" s="5"/>
    </row>
    <row r="23" ht="37.5" customHeight="1">
      <c r="A23" s="21"/>
      <c r="B23" s="22"/>
      <c r="C23" s="48" t="s">
        <v>19</v>
      </c>
      <c r="D23" s="69" t="s">
        <v>57</v>
      </c>
      <c r="E23" s="97" t="s">
        <v>57</v>
      </c>
      <c r="F23" s="70" t="s">
        <v>59</v>
      </c>
      <c r="G23" s="70" t="s">
        <v>59</v>
      </c>
      <c r="H23" s="125" t="s">
        <v>41</v>
      </c>
      <c r="I23" s="120" t="s">
        <v>53</v>
      </c>
      <c r="J23" s="120" t="s">
        <v>53</v>
      </c>
      <c r="K23" s="120" t="s">
        <v>53</v>
      </c>
      <c r="L23" s="129" t="s">
        <v>63</v>
      </c>
      <c r="M23" s="77" t="s">
        <v>67</v>
      </c>
      <c r="N23" s="77" t="s">
        <v>67</v>
      </c>
      <c r="O23" s="122" t="s">
        <v>59</v>
      </c>
      <c r="P23" s="112" t="s">
        <v>52</v>
      </c>
      <c r="Q23" s="112" t="s">
        <v>52</v>
      </c>
      <c r="R23" s="5"/>
      <c r="S23" s="5"/>
      <c r="T23" s="5"/>
    </row>
    <row r="24" ht="37.5" customHeight="1">
      <c r="A24" s="21"/>
      <c r="B24" s="22"/>
      <c r="C24" s="48" t="s">
        <v>40</v>
      </c>
      <c r="D24" s="59" t="s">
        <v>48</v>
      </c>
      <c r="E24" s="115" t="s">
        <v>48</v>
      </c>
      <c r="F24" s="104" t="s">
        <v>60</v>
      </c>
      <c r="G24" s="104" t="s">
        <v>60</v>
      </c>
      <c r="H24" s="121" t="s">
        <v>39</v>
      </c>
      <c r="I24" s="108" t="s">
        <v>62</v>
      </c>
      <c r="J24" s="123" t="s">
        <v>66</v>
      </c>
      <c r="K24" s="123" t="s">
        <v>66</v>
      </c>
      <c r="L24" s="104" t="s">
        <v>60</v>
      </c>
      <c r="M24" s="104" t="s">
        <v>60</v>
      </c>
      <c r="N24" s="112" t="s">
        <v>52</v>
      </c>
      <c r="O24" s="112" t="s">
        <v>52</v>
      </c>
      <c r="P24" s="123" t="s">
        <v>66</v>
      </c>
      <c r="Q24" s="123" t="s">
        <v>66</v>
      </c>
      <c r="R24" s="5"/>
      <c r="S24" s="5"/>
      <c r="T24" s="5"/>
    </row>
    <row r="25" ht="37.5" customHeight="1">
      <c r="A25" s="21"/>
      <c r="B25" s="22"/>
      <c r="C25" s="48" t="s">
        <v>42</v>
      </c>
      <c r="D25" s="18"/>
      <c r="E25" s="127" t="s">
        <v>64</v>
      </c>
      <c r="F25" s="115" t="s">
        <v>48</v>
      </c>
      <c r="G25" s="101" t="s">
        <v>38</v>
      </c>
      <c r="H25" s="101" t="s">
        <v>38</v>
      </c>
      <c r="I25" s="101" t="s">
        <v>38</v>
      </c>
      <c r="J25" s="99" t="s">
        <v>65</v>
      </c>
      <c r="K25" s="86" t="s">
        <v>59</v>
      </c>
      <c r="L25" s="130" t="s">
        <v>61</v>
      </c>
      <c r="M25" s="130" t="s">
        <v>61</v>
      </c>
      <c r="N25" s="122" t="s">
        <v>59</v>
      </c>
      <c r="O25" s="28"/>
      <c r="P25" s="25"/>
      <c r="Q25" s="25"/>
      <c r="R25" s="5"/>
      <c r="S25" s="5"/>
      <c r="T25" s="5"/>
    </row>
    <row r="26" ht="37.5" customHeight="1">
      <c r="A26" s="26"/>
      <c r="B26" s="27"/>
      <c r="C26" s="17" t="s">
        <v>22</v>
      </c>
      <c r="D26" s="18"/>
      <c r="E26" s="25"/>
      <c r="F26" s="25"/>
      <c r="G26" s="25"/>
      <c r="H26" s="28"/>
      <c r="I26" s="28"/>
      <c r="J26" s="129" t="s">
        <v>63</v>
      </c>
      <c r="K26" s="129" t="s">
        <v>63</v>
      </c>
      <c r="L26" s="25"/>
      <c r="M26" s="25"/>
      <c r="N26" s="25"/>
      <c r="O26" s="25"/>
      <c r="P26" s="25"/>
      <c r="Q26" s="25"/>
      <c r="R26" s="5"/>
      <c r="S26" s="5"/>
      <c r="T26" s="5"/>
    </row>
    <row r="27" ht="15.0" customHeight="1">
      <c r="A27" s="30"/>
      <c r="B27" s="30"/>
      <c r="C27" s="31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5"/>
      <c r="S27" s="5"/>
      <c r="T27" s="5"/>
    </row>
    <row r="28" ht="37.5" customHeight="1">
      <c r="A28" s="39" t="s">
        <v>35</v>
      </c>
      <c r="B28" s="16">
        <v>7.0</v>
      </c>
      <c r="C28" s="48" t="s">
        <v>18</v>
      </c>
      <c r="D28" s="131" t="s">
        <v>69</v>
      </c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3"/>
      <c r="R28" s="5"/>
      <c r="S28" s="5"/>
      <c r="T28" s="5"/>
    </row>
    <row r="29" ht="37.5" customHeight="1">
      <c r="A29" s="21"/>
      <c r="B29" s="22"/>
      <c r="C29" s="48" t="s">
        <v>19</v>
      </c>
      <c r="D29" s="134"/>
      <c r="Q29" s="135"/>
      <c r="R29" s="5"/>
      <c r="S29" s="5"/>
      <c r="T29" s="5"/>
    </row>
    <row r="30" ht="37.5" customHeight="1">
      <c r="A30" s="21"/>
      <c r="B30" s="22"/>
      <c r="C30" s="48" t="s">
        <v>40</v>
      </c>
      <c r="D30" s="134"/>
      <c r="Q30" s="135"/>
      <c r="R30" s="5"/>
      <c r="S30" s="5"/>
      <c r="T30" s="5"/>
    </row>
    <row r="31" ht="37.5" customHeight="1">
      <c r="A31" s="21"/>
      <c r="B31" s="22"/>
      <c r="C31" s="48" t="s">
        <v>42</v>
      </c>
      <c r="D31" s="134"/>
      <c r="Q31" s="135"/>
      <c r="R31" s="5"/>
      <c r="S31" s="5"/>
      <c r="T31" s="5"/>
    </row>
    <row r="32" ht="37.5" customHeight="1">
      <c r="A32" s="26"/>
      <c r="B32" s="27"/>
      <c r="C32" s="17" t="s">
        <v>22</v>
      </c>
      <c r="D32" s="136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8"/>
      <c r="R32" s="5"/>
      <c r="S32" s="5"/>
      <c r="T32" s="5"/>
    </row>
    <row r="33" ht="15.0" customHeight="1">
      <c r="A33" s="30"/>
      <c r="B33" s="30"/>
      <c r="C33" s="31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5"/>
      <c r="S33" s="5"/>
      <c r="T33" s="5"/>
    </row>
    <row r="34" ht="37.5" customHeight="1">
      <c r="A34" s="44"/>
      <c r="B34" s="45"/>
      <c r="C34" s="46"/>
      <c r="D34" s="44"/>
      <c r="E34" s="11" t="s">
        <v>4</v>
      </c>
      <c r="F34" s="12" t="s">
        <v>5</v>
      </c>
      <c r="G34" s="12" t="s">
        <v>6</v>
      </c>
      <c r="H34" s="13" t="s">
        <v>7</v>
      </c>
      <c r="I34" s="11" t="s">
        <v>36</v>
      </c>
      <c r="J34" s="44"/>
      <c r="K34" s="44"/>
      <c r="L34" s="44"/>
      <c r="M34" s="44"/>
      <c r="N34" s="44"/>
      <c r="O34" s="44"/>
      <c r="P34" s="44"/>
      <c r="Q34" s="44"/>
      <c r="R34" s="5"/>
      <c r="S34" s="5"/>
      <c r="T34" s="5"/>
    </row>
    <row r="35" ht="37.5" customHeight="1">
      <c r="A35" s="47" t="s">
        <v>37</v>
      </c>
      <c r="B35" s="16">
        <v>8.0</v>
      </c>
      <c r="C35" s="48" t="s">
        <v>18</v>
      </c>
      <c r="D35" s="33"/>
      <c r="E35" s="139" t="s">
        <v>32</v>
      </c>
      <c r="F35" s="132"/>
      <c r="G35" s="132"/>
      <c r="H35" s="132"/>
      <c r="I35" s="140"/>
      <c r="J35" s="33"/>
      <c r="K35" s="33"/>
      <c r="L35" s="33"/>
      <c r="M35" s="33"/>
      <c r="N35" s="33"/>
      <c r="O35" s="33"/>
      <c r="P35" s="33"/>
      <c r="Q35" s="33"/>
      <c r="R35" s="5"/>
      <c r="S35" s="5"/>
      <c r="T35" s="5"/>
    </row>
    <row r="36" ht="37.5" customHeight="1">
      <c r="A36" s="21"/>
      <c r="B36" s="22"/>
      <c r="C36" s="48" t="s">
        <v>19</v>
      </c>
      <c r="D36" s="33"/>
      <c r="E36" s="134"/>
      <c r="I36" s="141"/>
      <c r="J36" s="33"/>
      <c r="K36" s="33"/>
      <c r="L36" s="33"/>
      <c r="M36" s="33"/>
      <c r="N36" s="33"/>
      <c r="O36" s="33"/>
      <c r="P36" s="33"/>
      <c r="Q36" s="33"/>
      <c r="R36" s="5"/>
      <c r="S36" s="5"/>
      <c r="T36" s="5"/>
    </row>
    <row r="37" ht="37.5" customHeight="1">
      <c r="A37" s="21"/>
      <c r="B37" s="22"/>
      <c r="C37" s="48" t="s">
        <v>40</v>
      </c>
      <c r="D37" s="33"/>
      <c r="E37" s="142"/>
      <c r="F37" s="9"/>
      <c r="G37" s="9"/>
      <c r="H37" s="9"/>
      <c r="I37" s="10"/>
      <c r="J37" s="33"/>
      <c r="K37" s="33"/>
      <c r="L37" s="33"/>
      <c r="M37" s="33"/>
      <c r="N37" s="33"/>
      <c r="O37" s="33"/>
      <c r="P37" s="33"/>
      <c r="Q37" s="33"/>
      <c r="R37" s="5"/>
      <c r="S37" s="5"/>
      <c r="T37" s="5"/>
    </row>
    <row r="38" ht="37.5" customHeight="1">
      <c r="A38" s="21"/>
      <c r="B38" s="22"/>
      <c r="C38" s="48" t="s">
        <v>42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5"/>
      <c r="S38" s="5"/>
      <c r="T38" s="5"/>
    </row>
    <row r="39" ht="37.5" customHeight="1">
      <c r="A39" s="26"/>
      <c r="B39" s="27"/>
      <c r="C39" s="17" t="s">
        <v>22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5"/>
      <c r="S39" s="5"/>
      <c r="T39" s="5"/>
    </row>
    <row r="40" ht="15.0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5"/>
      <c r="S40" s="5"/>
      <c r="T40" s="5"/>
    </row>
    <row r="41" ht="30.0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ht="15.75" customHeight="1">
      <c r="A42" s="52"/>
      <c r="B42" s="53" t="s">
        <v>43</v>
      </c>
      <c r="C42" s="53" t="s">
        <v>44</v>
      </c>
      <c r="D42" s="53" t="s">
        <v>45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</row>
    <row r="43" ht="15.75" customHeight="1">
      <c r="A43" s="55" t="s">
        <v>46</v>
      </c>
      <c r="B43" s="56">
        <v>10.0</v>
      </c>
      <c r="C43" s="57">
        <f t="shared" ref="C43:C67" si="2">(COUNTIF($D$4:$M$32,A43))+(1.5*(COUNTIF($N$4:$N$32,A43)))+(COUNTIF($E$35:$H$39,A43))+(0.5*(COUNTIF($I$35:$I$39,A43)))+(COUNTIF($O$4:$Q$32,A43))</f>
        <v>7</v>
      </c>
      <c r="D43" s="57">
        <f t="shared" ref="D43:D67" si="3">B43-C43</f>
        <v>3</v>
      </c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</row>
    <row r="44" ht="15.75" customHeight="1">
      <c r="A44" s="58" t="s">
        <v>47</v>
      </c>
      <c r="B44" s="56">
        <v>12.0</v>
      </c>
      <c r="C44" s="57">
        <f t="shared" si="2"/>
        <v>7</v>
      </c>
      <c r="D44" s="57">
        <f t="shared" si="3"/>
        <v>5</v>
      </c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</row>
    <row r="45" ht="15.75" customHeight="1">
      <c r="A45" s="59" t="s">
        <v>48</v>
      </c>
      <c r="B45" s="56">
        <v>14.0</v>
      </c>
      <c r="C45" s="57">
        <f t="shared" si="2"/>
        <v>15.5</v>
      </c>
      <c r="D45" s="57">
        <f t="shared" si="3"/>
        <v>-1.5</v>
      </c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</row>
    <row r="46" ht="15.75" customHeight="1">
      <c r="A46" s="60" t="s">
        <v>49</v>
      </c>
      <c r="B46" s="56">
        <v>11.0</v>
      </c>
      <c r="C46" s="57">
        <f t="shared" si="2"/>
        <v>12</v>
      </c>
      <c r="D46" s="57">
        <f t="shared" si="3"/>
        <v>-1</v>
      </c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</row>
    <row r="47" ht="15.75" customHeight="1">
      <c r="A47" s="61" t="s">
        <v>50</v>
      </c>
      <c r="B47" s="56">
        <v>14.0</v>
      </c>
      <c r="C47" s="57">
        <f t="shared" si="2"/>
        <v>8</v>
      </c>
      <c r="D47" s="57">
        <f t="shared" si="3"/>
        <v>6</v>
      </c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</row>
    <row r="48" ht="15.75" customHeight="1">
      <c r="A48" s="62" t="s">
        <v>51</v>
      </c>
      <c r="B48" s="56">
        <v>10.0</v>
      </c>
      <c r="C48" s="57">
        <f t="shared" si="2"/>
        <v>0</v>
      </c>
      <c r="D48" s="57">
        <f t="shared" si="3"/>
        <v>10</v>
      </c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</row>
    <row r="49" ht="15.75" customHeight="1">
      <c r="A49" s="63" t="s">
        <v>52</v>
      </c>
      <c r="B49" s="56">
        <v>14.0</v>
      </c>
      <c r="C49" s="57">
        <f t="shared" si="2"/>
        <v>11</v>
      </c>
      <c r="D49" s="57">
        <f t="shared" si="3"/>
        <v>3</v>
      </c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</row>
    <row r="50" ht="15.75" customHeight="1">
      <c r="A50" s="64" t="s">
        <v>53</v>
      </c>
      <c r="B50" s="56">
        <v>14.0</v>
      </c>
      <c r="C50" s="57">
        <f t="shared" si="2"/>
        <v>9</v>
      </c>
      <c r="D50" s="57">
        <f t="shared" si="3"/>
        <v>5</v>
      </c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</row>
    <row r="51" ht="15.75" customHeight="1">
      <c r="A51" s="65" t="s">
        <v>54</v>
      </c>
      <c r="B51" s="56">
        <v>14.0</v>
      </c>
      <c r="C51" s="57">
        <f t="shared" si="2"/>
        <v>7.5</v>
      </c>
      <c r="D51" s="57">
        <f t="shared" si="3"/>
        <v>6.5</v>
      </c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</row>
    <row r="52" ht="15.75" customHeight="1">
      <c r="A52" s="66" t="s">
        <v>55</v>
      </c>
      <c r="B52" s="67">
        <v>10.0</v>
      </c>
      <c r="C52" s="57">
        <f t="shared" si="2"/>
        <v>12</v>
      </c>
      <c r="D52" s="57">
        <f t="shared" si="3"/>
        <v>-2</v>
      </c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</row>
    <row r="53" ht="15.75" customHeight="1">
      <c r="A53" s="51" t="s">
        <v>41</v>
      </c>
      <c r="B53" s="67">
        <v>14.0</v>
      </c>
      <c r="C53" s="57">
        <f t="shared" si="2"/>
        <v>6</v>
      </c>
      <c r="D53" s="57">
        <f t="shared" si="3"/>
        <v>8</v>
      </c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</row>
    <row r="54" ht="15.75" customHeight="1">
      <c r="A54" s="68" t="s">
        <v>56</v>
      </c>
      <c r="B54" s="67">
        <v>10.0</v>
      </c>
      <c r="C54" s="57">
        <f t="shared" si="2"/>
        <v>8</v>
      </c>
      <c r="D54" s="57">
        <f t="shared" si="3"/>
        <v>2</v>
      </c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</row>
    <row r="55" ht="15.75" customHeight="1">
      <c r="A55" s="69" t="s">
        <v>57</v>
      </c>
      <c r="B55" s="67">
        <v>10.0</v>
      </c>
      <c r="C55" s="57">
        <f t="shared" si="2"/>
        <v>8</v>
      </c>
      <c r="D55" s="57">
        <f t="shared" si="3"/>
        <v>2</v>
      </c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</row>
    <row r="56" ht="15.75" customHeight="1">
      <c r="A56" s="59" t="s">
        <v>58</v>
      </c>
      <c r="B56" s="67">
        <v>10.0</v>
      </c>
      <c r="C56" s="57">
        <f t="shared" si="2"/>
        <v>9.5</v>
      </c>
      <c r="D56" s="57">
        <f t="shared" si="3"/>
        <v>0.5</v>
      </c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</row>
    <row r="57" ht="15.75" customHeight="1">
      <c r="A57" s="70" t="s">
        <v>59</v>
      </c>
      <c r="B57" s="67">
        <v>10.0</v>
      </c>
      <c r="C57" s="57">
        <f t="shared" si="2"/>
        <v>13.5</v>
      </c>
      <c r="D57" s="57">
        <f t="shared" si="3"/>
        <v>-3.5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</row>
    <row r="58" ht="15.75" customHeight="1">
      <c r="A58" s="71" t="s">
        <v>60</v>
      </c>
      <c r="B58" s="56">
        <v>14.0</v>
      </c>
      <c r="C58" s="57">
        <f t="shared" si="2"/>
        <v>12</v>
      </c>
      <c r="D58" s="57">
        <f t="shared" si="3"/>
        <v>2</v>
      </c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</row>
    <row r="59" ht="15.75" customHeight="1">
      <c r="A59" s="72" t="s">
        <v>61</v>
      </c>
      <c r="B59" s="56">
        <v>10.0</v>
      </c>
      <c r="C59" s="57">
        <f t="shared" si="2"/>
        <v>12.5</v>
      </c>
      <c r="D59" s="57">
        <f t="shared" si="3"/>
        <v>-2.5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</row>
    <row r="60" ht="15.75" customHeight="1">
      <c r="A60" s="73" t="s">
        <v>62</v>
      </c>
      <c r="B60" s="56">
        <v>10.0</v>
      </c>
      <c r="C60" s="57">
        <f t="shared" si="2"/>
        <v>4</v>
      </c>
      <c r="D60" s="57">
        <f t="shared" si="3"/>
        <v>6</v>
      </c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</row>
    <row r="61" ht="15.75" customHeight="1">
      <c r="A61" s="74" t="s">
        <v>63</v>
      </c>
      <c r="B61" s="56">
        <v>15.0</v>
      </c>
      <c r="C61" s="57">
        <f t="shared" si="2"/>
        <v>13.5</v>
      </c>
      <c r="D61" s="57">
        <f t="shared" si="3"/>
        <v>1.5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</row>
    <row r="62" ht="15.75" customHeight="1">
      <c r="A62" s="75" t="s">
        <v>64</v>
      </c>
      <c r="B62" s="56">
        <v>10.0</v>
      </c>
      <c r="C62" s="57">
        <f t="shared" si="2"/>
        <v>7</v>
      </c>
      <c r="D62" s="57">
        <f t="shared" si="3"/>
        <v>3</v>
      </c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</row>
    <row r="63" ht="15.75" customHeight="1">
      <c r="A63" s="50" t="s">
        <v>39</v>
      </c>
      <c r="B63" s="56">
        <v>15.0</v>
      </c>
      <c r="C63" s="57">
        <f t="shared" si="2"/>
        <v>3</v>
      </c>
      <c r="D63" s="57">
        <f t="shared" si="3"/>
        <v>12</v>
      </c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</row>
    <row r="64" ht="15.75" customHeight="1">
      <c r="A64" s="76" t="s">
        <v>65</v>
      </c>
      <c r="B64" s="56">
        <v>12.0</v>
      </c>
      <c r="C64" s="57">
        <f t="shared" si="2"/>
        <v>14.5</v>
      </c>
      <c r="D64" s="57">
        <f t="shared" si="3"/>
        <v>-2.5</v>
      </c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</row>
    <row r="65" ht="15.75" customHeight="1">
      <c r="A65" s="49" t="s">
        <v>38</v>
      </c>
      <c r="B65" s="56">
        <v>12.0</v>
      </c>
      <c r="C65" s="57">
        <f t="shared" si="2"/>
        <v>8.5</v>
      </c>
      <c r="D65" s="57">
        <f t="shared" si="3"/>
        <v>3.5</v>
      </c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</row>
    <row r="66" ht="15.75" customHeight="1">
      <c r="A66" s="68" t="s">
        <v>66</v>
      </c>
      <c r="B66" s="56">
        <v>10.0</v>
      </c>
      <c r="C66" s="57">
        <f t="shared" si="2"/>
        <v>7.5</v>
      </c>
      <c r="D66" s="57">
        <f t="shared" si="3"/>
        <v>2.5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</row>
    <row r="67" ht="15.75" customHeight="1">
      <c r="A67" s="77" t="s">
        <v>67</v>
      </c>
      <c r="B67" s="78">
        <v>10.0</v>
      </c>
      <c r="C67" s="79">
        <f t="shared" si="2"/>
        <v>6.5</v>
      </c>
      <c r="D67" s="79">
        <f t="shared" si="3"/>
        <v>3.5</v>
      </c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</row>
    <row r="68" ht="15.75" customHeight="1">
      <c r="A68" s="80"/>
      <c r="B68" s="81"/>
      <c r="C68" s="82"/>
      <c r="D68" s="82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</row>
    <row r="69" ht="15.75" customHeight="1">
      <c r="A69" s="80"/>
      <c r="B69" s="81"/>
      <c r="C69" s="82"/>
      <c r="D69" s="82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</row>
    <row r="70" ht="15.75" customHeight="1">
      <c r="A70" s="80"/>
      <c r="B70" s="81"/>
      <c r="C70" s="82"/>
      <c r="D70" s="82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</row>
    <row r="71" ht="15.75" customHeight="1">
      <c r="A71" s="80"/>
      <c r="B71" s="81"/>
      <c r="C71" s="82"/>
      <c r="D71" s="82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</row>
    <row r="72" ht="15.75" customHeight="1">
      <c r="A72" s="80"/>
      <c r="B72" s="81"/>
      <c r="C72" s="82"/>
      <c r="D72" s="82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</row>
  </sheetData>
  <mergeCells count="18">
    <mergeCell ref="B1:C1"/>
    <mergeCell ref="D1:Q2"/>
    <mergeCell ref="A2:A3"/>
    <mergeCell ref="B2:C3"/>
    <mergeCell ref="A4:A8"/>
    <mergeCell ref="B4:B8"/>
    <mergeCell ref="B10:B14"/>
    <mergeCell ref="D28:Q32"/>
    <mergeCell ref="A35:A39"/>
    <mergeCell ref="B35:B39"/>
    <mergeCell ref="E35:I37"/>
    <mergeCell ref="A10:A14"/>
    <mergeCell ref="A16:A20"/>
    <mergeCell ref="B16:B20"/>
    <mergeCell ref="A22:A26"/>
    <mergeCell ref="B22:B26"/>
    <mergeCell ref="A28:A32"/>
    <mergeCell ref="B28:B32"/>
  </mergeCells>
  <conditionalFormatting sqref="D3">
    <cfRule type="expression" dxfId="0" priority="1">
      <formula>AND(T3&gt;=T4,T3&lt;=T5)</formula>
    </cfRule>
  </conditionalFormatting>
  <conditionalFormatting sqref="E3">
    <cfRule type="expression" dxfId="0" priority="2">
      <formula>AND(T3&gt;=T5,T3&lt;=T6)</formula>
    </cfRule>
  </conditionalFormatting>
  <conditionalFormatting sqref="F3">
    <cfRule type="expression" dxfId="0" priority="3">
      <formula>AND(T3&gt;=T6,T3&lt;=T7)</formula>
    </cfRule>
  </conditionalFormatting>
  <conditionalFormatting sqref="G3">
    <cfRule type="expression" dxfId="0" priority="4">
      <formula>AND(T3&gt;=T7,T3&lt;=T8)</formula>
    </cfRule>
  </conditionalFormatting>
  <conditionalFormatting sqref="K3">
    <cfRule type="expression" dxfId="0" priority="5">
      <formula>AND(T3&gt;=T11,T3&lt;=T12)</formula>
    </cfRule>
  </conditionalFormatting>
  <conditionalFormatting sqref="H3">
    <cfRule type="expression" dxfId="0" priority="6">
      <formula>AND(T3&gt;=T8,T3&lt;=T9)</formula>
    </cfRule>
  </conditionalFormatting>
  <conditionalFormatting sqref="I3">
    <cfRule type="expression" dxfId="0" priority="7">
      <formula>AND(T3&gt;=T9,T3&lt;=T10)</formula>
    </cfRule>
  </conditionalFormatting>
  <conditionalFormatting sqref="J3">
    <cfRule type="expression" dxfId="0" priority="8">
      <formula>AND(T3&gt;=T10,T3&lt;=T11)</formula>
    </cfRule>
  </conditionalFormatting>
  <conditionalFormatting sqref="L3">
    <cfRule type="expression" dxfId="0" priority="9">
      <formula>AND(T3&gt;=T12,T3&lt;=T13)</formula>
    </cfRule>
  </conditionalFormatting>
  <conditionalFormatting sqref="M3">
    <cfRule type="expression" dxfId="0" priority="10">
      <formula>AND(T3&gt;=T13,T3&lt;=T14)</formula>
    </cfRule>
  </conditionalFormatting>
  <conditionalFormatting sqref="N3">
    <cfRule type="expression" dxfId="0" priority="11">
      <formula>AND(T3&gt;=T14,T3&lt;=T16)</formula>
    </cfRule>
  </conditionalFormatting>
  <conditionalFormatting sqref="O3">
    <cfRule type="expression" dxfId="0" priority="12">
      <formula>AND(T3&gt;=T16,T3&lt;=T17)</formula>
    </cfRule>
  </conditionalFormatting>
  <conditionalFormatting sqref="P3">
    <cfRule type="expression" dxfId="0" priority="13">
      <formula>AND(T3&gt;=T17,T3&lt;=T18)</formula>
    </cfRule>
  </conditionalFormatting>
  <conditionalFormatting sqref="Q3">
    <cfRule type="expression" dxfId="0" priority="14">
      <formula>AND(T3&gt;=T18,T3&lt;=T19)</formula>
    </cfRule>
  </conditionalFormatting>
  <conditionalFormatting sqref="D3">
    <cfRule type="expression" dxfId="1" priority="15">
      <formula>AND(T3&gt;=T4,T3&lt;=T5)</formula>
    </cfRule>
  </conditionalFormatting>
  <conditionalFormatting sqref="E3">
    <cfRule type="expression" dxfId="1" priority="16">
      <formula>AND(T3&gt;=T5,T3&lt;=T6)</formula>
    </cfRule>
  </conditionalFormatting>
  <conditionalFormatting sqref="F3">
    <cfRule type="expression" dxfId="1" priority="17">
      <formula>AND(T3&gt;=T6,T3&lt;=T7)</formula>
    </cfRule>
  </conditionalFormatting>
  <conditionalFormatting sqref="G3">
    <cfRule type="expression" dxfId="1" priority="18">
      <formula>AND(T3&gt;=T7,T3&lt;=T8)</formula>
    </cfRule>
  </conditionalFormatting>
  <conditionalFormatting sqref="K3">
    <cfRule type="expression" dxfId="1" priority="19">
      <formula>AND(T3&gt;=T11,T3&lt;=T12)</formula>
    </cfRule>
  </conditionalFormatting>
  <conditionalFormatting sqref="H3">
    <cfRule type="expression" dxfId="1" priority="20">
      <formula>AND(T3&gt;=T8,T3&lt;=T9)</formula>
    </cfRule>
  </conditionalFormatting>
  <conditionalFormatting sqref="I3">
    <cfRule type="expression" dxfId="1" priority="21">
      <formula>AND(T3&gt;=T9,T3&lt;=T10)</formula>
    </cfRule>
  </conditionalFormatting>
  <conditionalFormatting sqref="J3">
    <cfRule type="expression" dxfId="1" priority="22">
      <formula>AND(T3&gt;=T10,T3&lt;=T11)</formula>
    </cfRule>
  </conditionalFormatting>
  <conditionalFormatting sqref="L3">
    <cfRule type="expression" dxfId="1" priority="23">
      <formula>AND(T3&gt;=T12,T3&lt;=T13)</formula>
    </cfRule>
  </conditionalFormatting>
  <conditionalFormatting sqref="M3">
    <cfRule type="expression" dxfId="1" priority="24">
      <formula>AND(T3&gt;=T13,T3&lt;=T14)</formula>
    </cfRule>
  </conditionalFormatting>
  <conditionalFormatting sqref="N3">
    <cfRule type="expression" dxfId="1" priority="25">
      <formula>AND(T3&gt;=T14,T3&lt;=T16)</formula>
    </cfRule>
  </conditionalFormatting>
  <conditionalFormatting sqref="O3">
    <cfRule type="expression" dxfId="1" priority="26">
      <formula>AND(T3&gt;=T16,T3&lt;=T17)</formula>
    </cfRule>
  </conditionalFormatting>
  <conditionalFormatting sqref="P3">
    <cfRule type="expression" dxfId="1" priority="27">
      <formula>AND(T3&gt;=T17,T3&lt;=T18)</formula>
    </cfRule>
  </conditionalFormatting>
  <conditionalFormatting sqref="Q3">
    <cfRule type="expression" dxfId="1" priority="28">
      <formula>AND(T3&gt;=T18,T3&lt;=T19)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7" width="15.13"/>
    <col hidden="1" min="18" max="20" width="12.63"/>
  </cols>
  <sheetData>
    <row r="1" ht="30.0" customHeight="1">
      <c r="A1" s="143" t="s">
        <v>0</v>
      </c>
      <c r="B1" s="143" t="s">
        <v>1</v>
      </c>
      <c r="D1" s="2" t="s">
        <v>70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ht="30.0" customHeight="1">
      <c r="A2" s="144">
        <f>today()</f>
        <v>45023</v>
      </c>
      <c r="B2" s="145">
        <f>NOW()</f>
        <v>45023.62428</v>
      </c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</row>
    <row r="3" ht="30.0" customHeight="1">
      <c r="D3" s="146" t="s">
        <v>3</v>
      </c>
      <c r="E3" s="146" t="s">
        <v>4</v>
      </c>
      <c r="F3" s="147" t="s">
        <v>5</v>
      </c>
      <c r="G3" s="147" t="s">
        <v>6</v>
      </c>
      <c r="H3" s="148" t="s">
        <v>7</v>
      </c>
      <c r="I3" s="147" t="s">
        <v>8</v>
      </c>
      <c r="J3" s="147" t="s">
        <v>9</v>
      </c>
      <c r="K3" s="147" t="s">
        <v>10</v>
      </c>
      <c r="L3" s="148" t="s">
        <v>11</v>
      </c>
      <c r="M3" s="147" t="s">
        <v>12</v>
      </c>
      <c r="N3" s="146" t="s">
        <v>13</v>
      </c>
      <c r="O3" s="146" t="s">
        <v>14</v>
      </c>
      <c r="P3" s="146" t="s">
        <v>15</v>
      </c>
      <c r="Q3" s="146" t="s">
        <v>16</v>
      </c>
      <c r="T3">
        <f>value(B2)</f>
        <v>0.6236111111</v>
      </c>
    </row>
    <row r="4" ht="37.5" customHeight="1">
      <c r="A4" s="15" t="s">
        <v>17</v>
      </c>
      <c r="B4" s="16">
        <v>10.0</v>
      </c>
      <c r="C4" s="48" t="s">
        <v>18</v>
      </c>
      <c r="D4" s="131" t="s">
        <v>69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3"/>
      <c r="S4" s="149">
        <v>0.2708333333333333</v>
      </c>
      <c r="T4">
        <f t="shared" ref="T4:T19" si="1">value(S4)</f>
        <v>0.2708333333</v>
      </c>
    </row>
    <row r="5" ht="37.5" customHeight="1">
      <c r="A5" s="21"/>
      <c r="B5" s="22"/>
      <c r="C5" s="48" t="s">
        <v>19</v>
      </c>
      <c r="D5" s="134"/>
      <c r="Q5" s="135"/>
      <c r="S5" s="149">
        <v>0.3125</v>
      </c>
      <c r="T5">
        <f t="shared" si="1"/>
        <v>0.3125</v>
      </c>
    </row>
    <row r="6" ht="37.5" customHeight="1">
      <c r="A6" s="21"/>
      <c r="B6" s="22"/>
      <c r="C6" s="48" t="s">
        <v>40</v>
      </c>
      <c r="D6" s="134"/>
      <c r="Q6" s="135"/>
      <c r="S6" s="149">
        <v>0.3541666666666667</v>
      </c>
      <c r="T6">
        <f t="shared" si="1"/>
        <v>0.3541666667</v>
      </c>
    </row>
    <row r="7" ht="37.5" customHeight="1">
      <c r="A7" s="21"/>
      <c r="B7" s="22"/>
      <c r="C7" s="48" t="s">
        <v>42</v>
      </c>
      <c r="D7" s="134"/>
      <c r="Q7" s="135"/>
      <c r="S7" s="149">
        <v>0.3958333333333333</v>
      </c>
      <c r="T7">
        <f t="shared" si="1"/>
        <v>0.3958333333</v>
      </c>
    </row>
    <row r="8" ht="37.5" customHeight="1">
      <c r="A8" s="26"/>
      <c r="B8" s="27"/>
      <c r="C8" s="17" t="s">
        <v>22</v>
      </c>
      <c r="D8" s="136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8"/>
      <c r="S8" s="149">
        <v>0.4375</v>
      </c>
      <c r="T8">
        <f t="shared" si="1"/>
        <v>0.4375</v>
      </c>
    </row>
    <row r="9" ht="15.0" customHeight="1">
      <c r="A9" s="150"/>
      <c r="B9" s="150"/>
      <c r="C9" s="31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S9" s="149">
        <v>0.4791666666666667</v>
      </c>
      <c r="T9">
        <f t="shared" si="1"/>
        <v>0.4791666667</v>
      </c>
    </row>
    <row r="10" ht="37.5" customHeight="1">
      <c r="A10" s="32" t="s">
        <v>23</v>
      </c>
      <c r="B10" s="16">
        <v>11.0</v>
      </c>
      <c r="C10" s="48" t="s">
        <v>18</v>
      </c>
      <c r="D10" s="151" t="s">
        <v>39</v>
      </c>
      <c r="E10" s="151" t="s">
        <v>39</v>
      </c>
      <c r="F10" s="151" t="s">
        <v>39</v>
      </c>
      <c r="G10" s="151" t="s">
        <v>39</v>
      </c>
      <c r="H10" s="152" t="s">
        <v>38</v>
      </c>
      <c r="I10" s="152" t="s">
        <v>38</v>
      </c>
      <c r="J10" s="152" t="s">
        <v>38</v>
      </c>
      <c r="K10" s="152" t="s">
        <v>38</v>
      </c>
      <c r="L10" s="153" t="s">
        <v>54</v>
      </c>
      <c r="M10" s="153" t="s">
        <v>54</v>
      </c>
      <c r="N10" s="153" t="s">
        <v>54</v>
      </c>
      <c r="O10" s="154"/>
      <c r="P10" s="155"/>
      <c r="Q10" s="155"/>
      <c r="S10" s="149">
        <v>0.5208333333333334</v>
      </c>
      <c r="T10">
        <f t="shared" si="1"/>
        <v>0.5208333333</v>
      </c>
    </row>
    <row r="11" ht="37.5" customHeight="1">
      <c r="A11" s="21"/>
      <c r="B11" s="22"/>
      <c r="C11" s="48" t="s">
        <v>19</v>
      </c>
      <c r="D11" s="152" t="s">
        <v>38</v>
      </c>
      <c r="E11" s="152" t="s">
        <v>38</v>
      </c>
      <c r="F11" s="152" t="s">
        <v>38</v>
      </c>
      <c r="G11" s="152" t="s">
        <v>38</v>
      </c>
      <c r="H11" s="156" t="s">
        <v>52</v>
      </c>
      <c r="I11" s="156" t="s">
        <v>52</v>
      </c>
      <c r="J11" s="156" t="s">
        <v>52</v>
      </c>
      <c r="K11" s="156" t="s">
        <v>52</v>
      </c>
      <c r="L11" s="156" t="s">
        <v>52</v>
      </c>
      <c r="M11" s="156" t="s">
        <v>52</v>
      </c>
      <c r="N11" s="156" t="s">
        <v>52</v>
      </c>
      <c r="O11" s="155"/>
      <c r="P11" s="155"/>
      <c r="Q11" s="155"/>
      <c r="S11" s="149">
        <v>0.5625</v>
      </c>
      <c r="T11">
        <f t="shared" si="1"/>
        <v>0.5625</v>
      </c>
    </row>
    <row r="12" ht="37.5" customHeight="1">
      <c r="A12" s="21"/>
      <c r="B12" s="22"/>
      <c r="C12" s="48" t="s">
        <v>40</v>
      </c>
      <c r="D12" s="157" t="s">
        <v>50</v>
      </c>
      <c r="E12" s="157" t="s">
        <v>50</v>
      </c>
      <c r="F12" s="157" t="s">
        <v>50</v>
      </c>
      <c r="G12" s="157" t="s">
        <v>50</v>
      </c>
      <c r="H12" s="157" t="s">
        <v>50</v>
      </c>
      <c r="I12" s="157" t="s">
        <v>50</v>
      </c>
      <c r="J12" s="157" t="s">
        <v>50</v>
      </c>
      <c r="K12" s="157" t="s">
        <v>50</v>
      </c>
      <c r="L12" s="158" t="s">
        <v>67</v>
      </c>
      <c r="M12" s="158" t="s">
        <v>67</v>
      </c>
      <c r="N12" s="158" t="s">
        <v>67</v>
      </c>
      <c r="O12" s="159"/>
      <c r="P12" s="155"/>
      <c r="Q12" s="155"/>
      <c r="S12" s="149">
        <v>0.6041666666666666</v>
      </c>
      <c r="T12">
        <f t="shared" si="1"/>
        <v>0.6041666667</v>
      </c>
    </row>
    <row r="13" ht="37.5" customHeight="1">
      <c r="A13" s="21"/>
      <c r="B13" s="22"/>
      <c r="C13" s="48" t="s">
        <v>42</v>
      </c>
      <c r="D13" s="160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55"/>
      <c r="P13" s="162"/>
      <c r="Q13" s="162"/>
      <c r="S13" s="149">
        <v>0.6458333333333334</v>
      </c>
      <c r="T13">
        <f t="shared" si="1"/>
        <v>0.6458333333</v>
      </c>
    </row>
    <row r="14" ht="37.5" customHeight="1">
      <c r="A14" s="26"/>
      <c r="B14" s="27"/>
      <c r="C14" s="17" t="s">
        <v>22</v>
      </c>
      <c r="D14" s="162"/>
      <c r="E14" s="162"/>
      <c r="F14" s="162"/>
      <c r="G14" s="162"/>
      <c r="H14" s="163"/>
      <c r="I14" s="163"/>
      <c r="J14" s="162"/>
      <c r="K14" s="162"/>
      <c r="L14" s="162"/>
      <c r="M14" s="162"/>
      <c r="N14" s="162"/>
      <c r="O14" s="162"/>
      <c r="P14" s="162"/>
      <c r="Q14" s="162"/>
      <c r="S14" s="149">
        <v>0.6875</v>
      </c>
      <c r="T14">
        <f t="shared" si="1"/>
        <v>0.6875</v>
      </c>
    </row>
    <row r="15" ht="15.0" customHeight="1">
      <c r="A15" s="150"/>
      <c r="B15" s="150"/>
      <c r="C15" s="31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S15" s="149">
        <v>0.7291666666666666</v>
      </c>
      <c r="T15">
        <f t="shared" si="1"/>
        <v>0.7291666667</v>
      </c>
    </row>
    <row r="16" ht="37.5" customHeight="1">
      <c r="A16" s="34" t="s">
        <v>24</v>
      </c>
      <c r="B16" s="16">
        <v>12.0</v>
      </c>
      <c r="C16" s="48" t="s">
        <v>18</v>
      </c>
      <c r="D16" s="157" t="s">
        <v>50</v>
      </c>
      <c r="E16" s="157" t="s">
        <v>50</v>
      </c>
      <c r="F16" s="157" t="s">
        <v>50</v>
      </c>
      <c r="G16" s="157" t="s">
        <v>50</v>
      </c>
      <c r="H16" s="164" t="s">
        <v>57</v>
      </c>
      <c r="I16" s="164" t="s">
        <v>57</v>
      </c>
      <c r="J16" s="164" t="s">
        <v>57</v>
      </c>
      <c r="K16" s="164" t="s">
        <v>57</v>
      </c>
      <c r="L16" s="156" t="s">
        <v>52</v>
      </c>
      <c r="M16" s="156" t="s">
        <v>52</v>
      </c>
      <c r="N16" s="156" t="s">
        <v>52</v>
      </c>
      <c r="O16" s="154"/>
      <c r="P16" s="155"/>
      <c r="Q16" s="155"/>
      <c r="S16" s="149">
        <v>0.75</v>
      </c>
      <c r="T16">
        <f t="shared" si="1"/>
        <v>0.75</v>
      </c>
    </row>
    <row r="17" ht="37.5" customHeight="1">
      <c r="A17" s="21"/>
      <c r="B17" s="22"/>
      <c r="C17" s="48" t="s">
        <v>19</v>
      </c>
      <c r="D17" s="151" t="s">
        <v>39</v>
      </c>
      <c r="E17" s="151" t="s">
        <v>39</v>
      </c>
      <c r="F17" s="151" t="s">
        <v>39</v>
      </c>
      <c r="G17" s="151" t="s">
        <v>39</v>
      </c>
      <c r="H17" s="165" t="s">
        <v>49</v>
      </c>
      <c r="I17" s="165" t="s">
        <v>49</v>
      </c>
      <c r="J17" s="165" t="s">
        <v>49</v>
      </c>
      <c r="K17" s="165" t="s">
        <v>49</v>
      </c>
      <c r="L17" s="166" t="s">
        <v>60</v>
      </c>
      <c r="M17" s="166" t="s">
        <v>60</v>
      </c>
      <c r="N17" s="166" t="s">
        <v>60</v>
      </c>
      <c r="O17" s="155"/>
      <c r="P17" s="155"/>
      <c r="Q17" s="155"/>
      <c r="S17" s="149">
        <v>0.7916666666666666</v>
      </c>
      <c r="T17">
        <f t="shared" si="1"/>
        <v>0.7916666667</v>
      </c>
    </row>
    <row r="18" ht="37.5" customHeight="1">
      <c r="A18" s="21"/>
      <c r="B18" s="22"/>
      <c r="C18" s="48" t="s">
        <v>40</v>
      </c>
      <c r="D18" s="165" t="s">
        <v>49</v>
      </c>
      <c r="E18" s="165" t="s">
        <v>49</v>
      </c>
      <c r="F18" s="165" t="s">
        <v>49</v>
      </c>
      <c r="G18" s="165" t="s">
        <v>49</v>
      </c>
      <c r="H18" s="158" t="s">
        <v>67</v>
      </c>
      <c r="I18" s="158" t="s">
        <v>67</v>
      </c>
      <c r="J18" s="158" t="s">
        <v>67</v>
      </c>
      <c r="K18" s="158" t="s">
        <v>67</v>
      </c>
      <c r="L18" s="167" t="s">
        <v>63</v>
      </c>
      <c r="M18" s="167" t="s">
        <v>63</v>
      </c>
      <c r="N18" s="167" t="s">
        <v>63</v>
      </c>
      <c r="O18" s="155"/>
      <c r="P18" s="155"/>
      <c r="Q18" s="155"/>
      <c r="S18" s="149">
        <v>0.8333333333333334</v>
      </c>
      <c r="T18">
        <f t="shared" si="1"/>
        <v>0.8333333333</v>
      </c>
    </row>
    <row r="19" ht="37.5" customHeight="1">
      <c r="A19" s="21"/>
      <c r="B19" s="22"/>
      <c r="C19" s="48" t="s">
        <v>42</v>
      </c>
      <c r="D19" s="160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55"/>
      <c r="P19" s="162"/>
      <c r="Q19" s="162"/>
      <c r="S19" s="149">
        <v>0.875</v>
      </c>
      <c r="T19">
        <f t="shared" si="1"/>
        <v>0.875</v>
      </c>
    </row>
    <row r="20" ht="37.5" customHeight="1">
      <c r="A20" s="26"/>
      <c r="B20" s="27"/>
      <c r="C20" s="17" t="s">
        <v>22</v>
      </c>
      <c r="D20" s="162"/>
      <c r="E20" s="162"/>
      <c r="F20" s="162"/>
      <c r="G20" s="162"/>
      <c r="H20" s="163"/>
      <c r="I20" s="163"/>
      <c r="J20" s="162"/>
      <c r="K20" s="162"/>
      <c r="L20" s="162"/>
      <c r="M20" s="162"/>
      <c r="N20" s="162"/>
      <c r="O20" s="162"/>
      <c r="P20" s="162"/>
      <c r="Q20" s="162"/>
    </row>
    <row r="21" ht="15.0" customHeight="1">
      <c r="A21" s="150"/>
      <c r="B21" s="150"/>
      <c r="C21" s="31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</row>
    <row r="22" ht="37.5" customHeight="1">
      <c r="A22" s="35" t="s">
        <v>25</v>
      </c>
      <c r="B22" s="16">
        <v>13.0</v>
      </c>
      <c r="C22" s="48" t="s">
        <v>18</v>
      </c>
      <c r="D22" s="157" t="s">
        <v>50</v>
      </c>
      <c r="E22" s="157" t="s">
        <v>50</v>
      </c>
      <c r="F22" s="157" t="s">
        <v>50</v>
      </c>
      <c r="G22" s="157" t="s">
        <v>50</v>
      </c>
      <c r="H22" s="157" t="s">
        <v>50</v>
      </c>
      <c r="I22" s="157" t="s">
        <v>50</v>
      </c>
      <c r="J22" s="167" t="s">
        <v>63</v>
      </c>
      <c r="K22" s="167" t="s">
        <v>63</v>
      </c>
      <c r="L22" s="156" t="s">
        <v>52</v>
      </c>
      <c r="M22" s="167" t="s">
        <v>63</v>
      </c>
      <c r="N22" s="167" t="s">
        <v>63</v>
      </c>
      <c r="O22" s="154"/>
      <c r="P22" s="155"/>
      <c r="Q22" s="155"/>
    </row>
    <row r="23" ht="37.5" customHeight="1">
      <c r="A23" s="21"/>
      <c r="B23" s="22"/>
      <c r="C23" s="48" t="s">
        <v>19</v>
      </c>
      <c r="D23" s="151" t="s">
        <v>39</v>
      </c>
      <c r="E23" s="151" t="s">
        <v>39</v>
      </c>
      <c r="F23" s="151" t="s">
        <v>39</v>
      </c>
      <c r="G23" s="151" t="s">
        <v>39</v>
      </c>
      <c r="H23" s="165" t="s">
        <v>49</v>
      </c>
      <c r="I23" s="165" t="s">
        <v>49</v>
      </c>
      <c r="J23" s="165" t="s">
        <v>49</v>
      </c>
      <c r="K23" s="165" t="s">
        <v>49</v>
      </c>
      <c r="L23" s="167" t="s">
        <v>63</v>
      </c>
      <c r="M23" s="151" t="s">
        <v>39</v>
      </c>
      <c r="N23" s="151" t="s">
        <v>39</v>
      </c>
      <c r="O23" s="154"/>
      <c r="P23" s="155"/>
      <c r="Q23" s="155"/>
    </row>
    <row r="24" ht="37.5" customHeight="1">
      <c r="A24" s="21"/>
      <c r="B24" s="22"/>
      <c r="C24" s="48" t="s">
        <v>40</v>
      </c>
      <c r="D24" s="165" t="s">
        <v>49</v>
      </c>
      <c r="E24" s="165" t="s">
        <v>49</v>
      </c>
      <c r="F24" s="165" t="s">
        <v>49</v>
      </c>
      <c r="G24" s="165" t="s">
        <v>49</v>
      </c>
      <c r="H24" s="94" t="s">
        <v>41</v>
      </c>
      <c r="I24" s="94" t="s">
        <v>41</v>
      </c>
      <c r="J24" s="94" t="s">
        <v>41</v>
      </c>
      <c r="K24" s="94" t="s">
        <v>41</v>
      </c>
      <c r="L24" s="151" t="s">
        <v>39</v>
      </c>
      <c r="M24" s="156" t="s">
        <v>52</v>
      </c>
      <c r="N24" s="156" t="s">
        <v>52</v>
      </c>
      <c r="O24" s="154"/>
      <c r="P24" s="155"/>
      <c r="Q24" s="155"/>
    </row>
    <row r="25" ht="37.5" customHeight="1">
      <c r="A25" s="21"/>
      <c r="B25" s="22"/>
      <c r="C25" s="48" t="s">
        <v>42</v>
      </c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54"/>
      <c r="P25" s="162"/>
      <c r="Q25" s="162"/>
    </row>
    <row r="26" ht="37.5" customHeight="1">
      <c r="A26" s="26"/>
      <c r="B26" s="27"/>
      <c r="C26" s="17" t="s">
        <v>22</v>
      </c>
      <c r="D26" s="168"/>
      <c r="E26" s="168"/>
      <c r="F26" s="168"/>
      <c r="G26" s="168"/>
      <c r="H26" s="169"/>
      <c r="I26" s="169"/>
      <c r="J26" s="168"/>
      <c r="K26" s="168"/>
      <c r="L26" s="168"/>
      <c r="M26" s="168"/>
      <c r="N26" s="168"/>
      <c r="O26" s="162"/>
      <c r="P26" s="162"/>
      <c r="Q26" s="162"/>
    </row>
    <row r="27" ht="15.0" customHeight="1">
      <c r="A27" s="150"/>
      <c r="B27" s="150"/>
      <c r="C27" s="31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</row>
    <row r="28" ht="37.5" customHeight="1">
      <c r="A28" s="39" t="s">
        <v>35</v>
      </c>
      <c r="B28" s="16">
        <v>14.0</v>
      </c>
      <c r="C28" s="48" t="s">
        <v>18</v>
      </c>
      <c r="D28" s="166" t="s">
        <v>60</v>
      </c>
      <c r="E28" s="166" t="s">
        <v>60</v>
      </c>
      <c r="F28" s="166" t="s">
        <v>60</v>
      </c>
      <c r="G28" s="166" t="s">
        <v>60</v>
      </c>
      <c r="H28" s="153" t="s">
        <v>54</v>
      </c>
      <c r="I28" s="153" t="s">
        <v>54</v>
      </c>
      <c r="J28" s="153" t="s">
        <v>54</v>
      </c>
      <c r="K28" s="153" t="s">
        <v>54</v>
      </c>
      <c r="L28" s="158" t="s">
        <v>67</v>
      </c>
      <c r="M28" s="158" t="s">
        <v>67</v>
      </c>
      <c r="N28" s="158" t="s">
        <v>67</v>
      </c>
      <c r="O28" s="154"/>
      <c r="P28" s="155"/>
      <c r="Q28" s="155"/>
    </row>
    <row r="29" ht="37.5" customHeight="1">
      <c r="A29" s="21"/>
      <c r="B29" s="22"/>
      <c r="C29" s="48" t="s">
        <v>19</v>
      </c>
      <c r="D29" s="94" t="s">
        <v>41</v>
      </c>
      <c r="E29" s="94" t="s">
        <v>41</v>
      </c>
      <c r="F29" s="94" t="s">
        <v>41</v>
      </c>
      <c r="G29" s="94" t="s">
        <v>41</v>
      </c>
      <c r="H29" s="152" t="s">
        <v>38</v>
      </c>
      <c r="I29" s="152" t="s">
        <v>38</v>
      </c>
      <c r="J29" s="152" t="s">
        <v>38</v>
      </c>
      <c r="K29" s="152" t="s">
        <v>38</v>
      </c>
      <c r="L29" s="153" t="s">
        <v>54</v>
      </c>
      <c r="M29" s="153" t="s">
        <v>54</v>
      </c>
      <c r="N29" s="153" t="s">
        <v>54</v>
      </c>
      <c r="O29" s="155"/>
      <c r="P29" s="155"/>
      <c r="Q29" s="155"/>
    </row>
    <row r="30" ht="37.5" customHeight="1">
      <c r="A30" s="21"/>
      <c r="B30" s="22"/>
      <c r="C30" s="48" t="s">
        <v>40</v>
      </c>
      <c r="D30" s="152" t="s">
        <v>38</v>
      </c>
      <c r="E30" s="152" t="s">
        <v>38</v>
      </c>
      <c r="F30" s="152" t="s">
        <v>38</v>
      </c>
      <c r="G30" s="152" t="s">
        <v>38</v>
      </c>
      <c r="H30" s="170" t="s">
        <v>48</v>
      </c>
      <c r="I30" s="170" t="s">
        <v>48</v>
      </c>
      <c r="J30" s="170" t="s">
        <v>48</v>
      </c>
      <c r="K30" s="170" t="s">
        <v>48</v>
      </c>
      <c r="L30" s="156" t="s">
        <v>52</v>
      </c>
      <c r="M30" s="156" t="s">
        <v>52</v>
      </c>
      <c r="N30" s="156" t="s">
        <v>52</v>
      </c>
      <c r="O30" s="155"/>
      <c r="P30" s="155"/>
      <c r="Q30" s="155"/>
    </row>
    <row r="31" ht="37.5" customHeight="1">
      <c r="A31" s="21"/>
      <c r="B31" s="22"/>
      <c r="C31" s="48" t="s">
        <v>42</v>
      </c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55"/>
      <c r="P31" s="162"/>
      <c r="Q31" s="162"/>
    </row>
    <row r="32" ht="37.5" customHeight="1">
      <c r="A32" s="26"/>
      <c r="B32" s="27"/>
      <c r="C32" s="17" t="s">
        <v>22</v>
      </c>
      <c r="D32" s="162"/>
      <c r="E32" s="162"/>
      <c r="F32" s="162"/>
      <c r="G32" s="162"/>
      <c r="H32" s="163"/>
      <c r="I32" s="163"/>
      <c r="J32" s="162"/>
      <c r="K32" s="162"/>
      <c r="L32" s="162"/>
      <c r="M32" s="162"/>
      <c r="N32" s="162"/>
      <c r="O32" s="162"/>
      <c r="P32" s="162"/>
      <c r="Q32" s="162"/>
    </row>
    <row r="33" ht="15.0" customHeight="1">
      <c r="A33" s="150"/>
      <c r="B33" s="150"/>
      <c r="C33" s="31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</row>
    <row r="34" ht="37.5" customHeight="1">
      <c r="A34" s="171"/>
      <c r="B34" s="172"/>
      <c r="C34" s="46"/>
      <c r="D34" s="171"/>
      <c r="E34" s="146" t="s">
        <v>4</v>
      </c>
      <c r="F34" s="147" t="s">
        <v>5</v>
      </c>
      <c r="G34" s="147" t="s">
        <v>6</v>
      </c>
      <c r="H34" s="148" t="s">
        <v>7</v>
      </c>
      <c r="I34" s="146" t="s">
        <v>36</v>
      </c>
      <c r="J34" s="171"/>
      <c r="K34" s="171"/>
      <c r="L34" s="171"/>
      <c r="M34" s="171"/>
      <c r="N34" s="171"/>
      <c r="O34" s="171"/>
      <c r="P34" s="171"/>
      <c r="Q34" s="171"/>
    </row>
    <row r="35" ht="37.5" customHeight="1">
      <c r="A35" s="47" t="s">
        <v>37</v>
      </c>
      <c r="B35" s="16">
        <v>15.0</v>
      </c>
      <c r="C35" s="48" t="s">
        <v>18</v>
      </c>
      <c r="D35" s="162"/>
      <c r="E35" s="152" t="s">
        <v>38</v>
      </c>
      <c r="F35" s="152" t="s">
        <v>38</v>
      </c>
      <c r="G35" s="152" t="s">
        <v>38</v>
      </c>
      <c r="H35" s="152" t="s">
        <v>38</v>
      </c>
      <c r="I35" s="152" t="s">
        <v>38</v>
      </c>
      <c r="J35" s="162"/>
      <c r="K35" s="162"/>
      <c r="L35" s="162"/>
      <c r="M35" s="162"/>
      <c r="N35" s="162"/>
      <c r="O35" s="162"/>
      <c r="P35" s="162"/>
      <c r="Q35" s="162"/>
    </row>
    <row r="36" ht="37.5" customHeight="1">
      <c r="A36" s="21"/>
      <c r="B36" s="22"/>
      <c r="C36" s="48" t="s">
        <v>19</v>
      </c>
      <c r="D36" s="162"/>
      <c r="E36" s="173" t="s">
        <v>65</v>
      </c>
      <c r="F36" s="173" t="s">
        <v>65</v>
      </c>
      <c r="G36" s="173" t="s">
        <v>65</v>
      </c>
      <c r="H36" s="173" t="s">
        <v>65</v>
      </c>
      <c r="I36" s="173" t="s">
        <v>65</v>
      </c>
      <c r="J36" s="162"/>
      <c r="K36" s="162"/>
      <c r="L36" s="162"/>
      <c r="M36" s="162"/>
      <c r="N36" s="162"/>
      <c r="O36" s="162"/>
      <c r="P36" s="162"/>
      <c r="Q36" s="162"/>
    </row>
    <row r="37" ht="37.5" customHeight="1">
      <c r="A37" s="21"/>
      <c r="B37" s="22"/>
      <c r="C37" s="48" t="s">
        <v>40</v>
      </c>
      <c r="D37" s="162"/>
      <c r="E37" s="170" t="s">
        <v>48</v>
      </c>
      <c r="F37" s="170" t="s">
        <v>48</v>
      </c>
      <c r="G37" s="170" t="s">
        <v>48</v>
      </c>
      <c r="H37" s="170" t="s">
        <v>48</v>
      </c>
      <c r="I37" s="170" t="s">
        <v>48</v>
      </c>
      <c r="J37" s="162"/>
      <c r="K37" s="162"/>
      <c r="L37" s="162"/>
      <c r="M37" s="162"/>
      <c r="N37" s="162"/>
      <c r="O37" s="162"/>
      <c r="P37" s="162"/>
      <c r="Q37" s="162"/>
    </row>
    <row r="38" ht="37.5" customHeight="1">
      <c r="A38" s="21"/>
      <c r="B38" s="22"/>
      <c r="C38" s="48" t="s">
        <v>42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</row>
    <row r="39" ht="37.5" customHeight="1">
      <c r="A39" s="26"/>
      <c r="B39" s="27"/>
      <c r="C39" s="17" t="s">
        <v>22</v>
      </c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2"/>
      <c r="P39" s="162"/>
      <c r="Q39" s="162"/>
    </row>
    <row r="40" ht="15.0" customHeight="1">
      <c r="A40" s="150"/>
      <c r="B40" s="150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</row>
    <row r="41" ht="30.0" customHeight="1"/>
    <row r="42" ht="15.75" customHeight="1">
      <c r="A42" s="174"/>
      <c r="B42" s="175" t="s">
        <v>43</v>
      </c>
      <c r="C42" s="175" t="s">
        <v>44</v>
      </c>
      <c r="D42" s="175" t="s">
        <v>45</v>
      </c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</row>
    <row r="43" ht="15.75" customHeight="1">
      <c r="A43" s="177" t="s">
        <v>46</v>
      </c>
      <c r="B43" s="178">
        <v>10.0</v>
      </c>
      <c r="C43" s="179">
        <f t="shared" ref="C43:C67" si="2">(COUNTIF($D$4:$M$32,A43))+(1.5*(COUNTIF($N$4:$N$32,A43)))+(COUNTIF($E$35:$H$39,A43))+(0.5*(COUNTIF($I$35:$I$39,A43)))+(COUNTIF($O$4:$Q$32,A43))</f>
        <v>0</v>
      </c>
      <c r="D43" s="179">
        <f t="shared" ref="D43:D67" si="3">B43-C43</f>
        <v>10</v>
      </c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</row>
    <row r="44" ht="15.75" customHeight="1">
      <c r="A44" s="180" t="s">
        <v>47</v>
      </c>
      <c r="B44" s="178">
        <v>12.0</v>
      </c>
      <c r="C44" s="179">
        <f t="shared" si="2"/>
        <v>0</v>
      </c>
      <c r="D44" s="179">
        <f t="shared" si="3"/>
        <v>12</v>
      </c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</row>
    <row r="45" ht="15.75" customHeight="1">
      <c r="A45" s="170" t="s">
        <v>48</v>
      </c>
      <c r="B45" s="178">
        <v>14.0</v>
      </c>
      <c r="C45" s="179">
        <f t="shared" si="2"/>
        <v>8.5</v>
      </c>
      <c r="D45" s="179">
        <f t="shared" si="3"/>
        <v>5.5</v>
      </c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</row>
    <row r="46" ht="15.75" customHeight="1">
      <c r="A46" s="181" t="s">
        <v>49</v>
      </c>
      <c r="B46" s="178">
        <v>11.0</v>
      </c>
      <c r="C46" s="179">
        <f t="shared" si="2"/>
        <v>16</v>
      </c>
      <c r="D46" s="179">
        <f t="shared" si="3"/>
        <v>-5</v>
      </c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</row>
    <row r="47" ht="15.75" customHeight="1">
      <c r="A47" s="157" t="s">
        <v>50</v>
      </c>
      <c r="B47" s="178">
        <v>14.0</v>
      </c>
      <c r="C47" s="179">
        <f t="shared" si="2"/>
        <v>18</v>
      </c>
      <c r="D47" s="179">
        <f t="shared" si="3"/>
        <v>-4</v>
      </c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</row>
    <row r="48" ht="15.75" customHeight="1">
      <c r="A48" s="182" t="s">
        <v>51</v>
      </c>
      <c r="B48" s="178">
        <v>10.0</v>
      </c>
      <c r="C48" s="179">
        <f t="shared" si="2"/>
        <v>0</v>
      </c>
      <c r="D48" s="179">
        <f t="shared" si="3"/>
        <v>10</v>
      </c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</row>
    <row r="49" ht="15.75" customHeight="1">
      <c r="A49" s="156" t="s">
        <v>52</v>
      </c>
      <c r="B49" s="178">
        <v>14.0</v>
      </c>
      <c r="C49" s="179">
        <f t="shared" si="2"/>
        <v>18</v>
      </c>
      <c r="D49" s="179">
        <f t="shared" si="3"/>
        <v>-4</v>
      </c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</row>
    <row r="50" ht="15.75" customHeight="1">
      <c r="A50" s="183" t="s">
        <v>53</v>
      </c>
      <c r="B50" s="178">
        <v>14.0</v>
      </c>
      <c r="C50" s="179">
        <f t="shared" si="2"/>
        <v>0</v>
      </c>
      <c r="D50" s="179">
        <f t="shared" si="3"/>
        <v>14</v>
      </c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</row>
    <row r="51" ht="15.75" customHeight="1">
      <c r="A51" s="153" t="s">
        <v>54</v>
      </c>
      <c r="B51" s="178">
        <v>14.0</v>
      </c>
      <c r="C51" s="179">
        <f t="shared" si="2"/>
        <v>11</v>
      </c>
      <c r="D51" s="179">
        <f t="shared" si="3"/>
        <v>3</v>
      </c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</row>
    <row r="52" ht="15.75" customHeight="1">
      <c r="A52" s="184" t="s">
        <v>55</v>
      </c>
      <c r="B52" s="185">
        <v>10.0</v>
      </c>
      <c r="C52" s="179">
        <f t="shared" si="2"/>
        <v>0</v>
      </c>
      <c r="D52" s="179">
        <f t="shared" si="3"/>
        <v>10</v>
      </c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</row>
    <row r="53" ht="15.75" customHeight="1">
      <c r="A53" s="186" t="s">
        <v>41</v>
      </c>
      <c r="B53" s="185">
        <v>14.0</v>
      </c>
      <c r="C53" s="179">
        <f t="shared" si="2"/>
        <v>8</v>
      </c>
      <c r="D53" s="179">
        <f t="shared" si="3"/>
        <v>6</v>
      </c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</row>
    <row r="54" ht="15.75" customHeight="1">
      <c r="A54" s="187" t="s">
        <v>56</v>
      </c>
      <c r="B54" s="185">
        <v>10.0</v>
      </c>
      <c r="C54" s="179">
        <f t="shared" si="2"/>
        <v>0</v>
      </c>
      <c r="D54" s="179">
        <f t="shared" si="3"/>
        <v>10</v>
      </c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</row>
    <row r="55" ht="15.75" customHeight="1">
      <c r="A55" s="164" t="s">
        <v>57</v>
      </c>
      <c r="B55" s="185">
        <v>10.0</v>
      </c>
      <c r="C55" s="179">
        <f t="shared" si="2"/>
        <v>4</v>
      </c>
      <c r="D55" s="179">
        <f t="shared" si="3"/>
        <v>6</v>
      </c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</row>
    <row r="56" ht="15.75" customHeight="1">
      <c r="A56" s="170" t="s">
        <v>58</v>
      </c>
      <c r="B56" s="185">
        <v>10.0</v>
      </c>
      <c r="C56" s="179">
        <f t="shared" si="2"/>
        <v>0</v>
      </c>
      <c r="D56" s="179">
        <f t="shared" si="3"/>
        <v>10</v>
      </c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</row>
    <row r="57" ht="15.75" customHeight="1">
      <c r="A57" s="188" t="s">
        <v>59</v>
      </c>
      <c r="B57" s="185">
        <v>10.0</v>
      </c>
      <c r="C57" s="179">
        <f t="shared" si="2"/>
        <v>0</v>
      </c>
      <c r="D57" s="179">
        <f t="shared" si="3"/>
        <v>10</v>
      </c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</row>
    <row r="58" ht="15.75" customHeight="1">
      <c r="A58" s="166" t="s">
        <v>60</v>
      </c>
      <c r="B58" s="178">
        <v>14.0</v>
      </c>
      <c r="C58" s="179">
        <f t="shared" si="2"/>
        <v>7.5</v>
      </c>
      <c r="D58" s="179">
        <f t="shared" si="3"/>
        <v>6.5</v>
      </c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</row>
    <row r="59" ht="15.75" customHeight="1">
      <c r="A59" s="189" t="s">
        <v>61</v>
      </c>
      <c r="B59" s="178">
        <v>10.0</v>
      </c>
      <c r="C59" s="179">
        <f t="shared" si="2"/>
        <v>0</v>
      </c>
      <c r="D59" s="179">
        <f t="shared" si="3"/>
        <v>10</v>
      </c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</row>
    <row r="60" ht="15.75" customHeight="1">
      <c r="A60" s="190" t="s">
        <v>62</v>
      </c>
      <c r="B60" s="178">
        <v>10.0</v>
      </c>
      <c r="C60" s="179">
        <f t="shared" si="2"/>
        <v>0</v>
      </c>
      <c r="D60" s="179">
        <f t="shared" si="3"/>
        <v>10</v>
      </c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</row>
    <row r="61" ht="15.75" customHeight="1">
      <c r="A61" s="167" t="s">
        <v>63</v>
      </c>
      <c r="B61" s="178">
        <v>15.0</v>
      </c>
      <c r="C61" s="179">
        <f t="shared" si="2"/>
        <v>9</v>
      </c>
      <c r="D61" s="179">
        <f t="shared" si="3"/>
        <v>6</v>
      </c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176"/>
    </row>
    <row r="62" ht="15.75" customHeight="1">
      <c r="A62" s="191" t="s">
        <v>64</v>
      </c>
      <c r="B62" s="178">
        <v>10.0</v>
      </c>
      <c r="C62" s="179">
        <f t="shared" si="2"/>
        <v>0</v>
      </c>
      <c r="D62" s="179">
        <f t="shared" si="3"/>
        <v>10</v>
      </c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</row>
    <row r="63" ht="15.75" customHeight="1">
      <c r="A63" s="151" t="s">
        <v>39</v>
      </c>
      <c r="B63" s="178">
        <v>15.0</v>
      </c>
      <c r="C63" s="179">
        <f t="shared" si="2"/>
        <v>15.5</v>
      </c>
      <c r="D63" s="179">
        <f t="shared" si="3"/>
        <v>-0.5</v>
      </c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176"/>
    </row>
    <row r="64" ht="15.75" customHeight="1">
      <c r="A64" s="173" t="s">
        <v>65</v>
      </c>
      <c r="B64" s="178">
        <v>12.0</v>
      </c>
      <c r="C64" s="179">
        <f t="shared" si="2"/>
        <v>4.5</v>
      </c>
      <c r="D64" s="179">
        <f t="shared" si="3"/>
        <v>7.5</v>
      </c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</row>
    <row r="65" ht="15.75" customHeight="1">
      <c r="A65" s="152" t="s">
        <v>38</v>
      </c>
      <c r="B65" s="178">
        <v>12.0</v>
      </c>
      <c r="C65" s="179">
        <f t="shared" si="2"/>
        <v>20.5</v>
      </c>
      <c r="D65" s="179">
        <f t="shared" si="3"/>
        <v>-8.5</v>
      </c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6"/>
      <c r="P65" s="176"/>
      <c r="Q65" s="176"/>
      <c r="R65" s="176"/>
      <c r="S65" s="176"/>
      <c r="T65" s="176"/>
    </row>
    <row r="66" ht="15.75" customHeight="1">
      <c r="A66" s="187" t="s">
        <v>66</v>
      </c>
      <c r="B66" s="178">
        <v>10.0</v>
      </c>
      <c r="C66" s="179">
        <f t="shared" si="2"/>
        <v>0</v>
      </c>
      <c r="D66" s="179">
        <f t="shared" si="3"/>
        <v>10</v>
      </c>
      <c r="E66" s="176"/>
      <c r="F66" s="176"/>
      <c r="G66" s="176"/>
      <c r="H66" s="176"/>
      <c r="I66" s="176"/>
      <c r="J66" s="176"/>
      <c r="K66" s="176"/>
      <c r="L66" s="176"/>
      <c r="M66" s="176"/>
      <c r="N66" s="176"/>
      <c r="O66" s="176"/>
      <c r="P66" s="176"/>
      <c r="Q66" s="176"/>
      <c r="R66" s="176"/>
      <c r="S66" s="176"/>
      <c r="T66" s="176"/>
    </row>
    <row r="67" ht="15.75" customHeight="1">
      <c r="A67" s="158" t="s">
        <v>67</v>
      </c>
      <c r="B67" s="192">
        <v>10.0</v>
      </c>
      <c r="C67" s="193">
        <f t="shared" si="2"/>
        <v>11</v>
      </c>
      <c r="D67" s="193">
        <f t="shared" si="3"/>
        <v>-1</v>
      </c>
      <c r="E67" s="176"/>
      <c r="F67" s="176"/>
      <c r="G67" s="176"/>
      <c r="H67" s="176"/>
      <c r="I67" s="176"/>
      <c r="J67" s="176"/>
      <c r="K67" s="176"/>
      <c r="L67" s="176"/>
      <c r="M67" s="176"/>
      <c r="N67" s="176"/>
      <c r="O67" s="176"/>
      <c r="P67" s="176"/>
      <c r="Q67" s="176"/>
      <c r="R67" s="176"/>
      <c r="S67" s="176"/>
      <c r="T67" s="176"/>
    </row>
    <row r="68" ht="15.75" customHeight="1">
      <c r="A68" s="194"/>
      <c r="B68" s="195"/>
      <c r="C68" s="196"/>
      <c r="D68" s="196"/>
      <c r="E68" s="176"/>
      <c r="F68" s="176"/>
      <c r="G68" s="176"/>
      <c r="H68" s="176"/>
      <c r="I68" s="176"/>
      <c r="J68" s="176"/>
      <c r="K68" s="176"/>
      <c r="L68" s="176"/>
      <c r="M68" s="176"/>
      <c r="N68" s="176"/>
      <c r="O68" s="176"/>
      <c r="P68" s="176"/>
      <c r="Q68" s="176"/>
      <c r="R68" s="176"/>
      <c r="S68" s="176"/>
      <c r="T68" s="176"/>
    </row>
    <row r="69" ht="15.75" customHeight="1">
      <c r="A69" s="194"/>
      <c r="B69" s="195"/>
      <c r="C69" s="196"/>
      <c r="D69" s="196"/>
      <c r="E69" s="176"/>
      <c r="F69" s="176"/>
      <c r="G69" s="176"/>
      <c r="H69" s="176"/>
      <c r="I69" s="176"/>
      <c r="J69" s="176"/>
      <c r="K69" s="176"/>
      <c r="L69" s="176"/>
      <c r="M69" s="176"/>
      <c r="N69" s="176"/>
      <c r="O69" s="176"/>
      <c r="P69" s="176"/>
      <c r="Q69" s="176"/>
      <c r="R69" s="176"/>
      <c r="S69" s="176"/>
      <c r="T69" s="176"/>
    </row>
    <row r="70" ht="15.75" customHeight="1">
      <c r="A70" s="194"/>
      <c r="B70" s="195"/>
      <c r="C70" s="196"/>
      <c r="D70" s="196"/>
      <c r="E70" s="176"/>
      <c r="F70" s="176"/>
      <c r="G70" s="176"/>
      <c r="H70" s="176"/>
      <c r="I70" s="176"/>
      <c r="J70" s="176"/>
      <c r="K70" s="176"/>
      <c r="L70" s="176"/>
      <c r="M70" s="176"/>
      <c r="N70" s="176"/>
      <c r="O70" s="176"/>
      <c r="P70" s="176"/>
      <c r="Q70" s="176"/>
      <c r="R70" s="176"/>
      <c r="S70" s="176"/>
      <c r="T70" s="176"/>
    </row>
    <row r="71" ht="15.75" customHeight="1">
      <c r="A71" s="194"/>
      <c r="B71" s="195"/>
      <c r="C71" s="196"/>
      <c r="D71" s="196"/>
      <c r="E71" s="176"/>
      <c r="F71" s="176"/>
      <c r="G71" s="176"/>
      <c r="H71" s="176"/>
      <c r="I71" s="176"/>
      <c r="J71" s="176"/>
      <c r="K71" s="176"/>
      <c r="L71" s="176"/>
      <c r="M71" s="176"/>
      <c r="N71" s="176"/>
      <c r="O71" s="176"/>
      <c r="P71" s="176"/>
      <c r="Q71" s="176"/>
      <c r="R71" s="176"/>
      <c r="S71" s="176"/>
      <c r="T71" s="176"/>
    </row>
    <row r="72" ht="15.75" customHeight="1">
      <c r="A72" s="194"/>
      <c r="B72" s="195"/>
      <c r="C72" s="196"/>
      <c r="D72" s="196"/>
      <c r="E72" s="176"/>
      <c r="F72" s="176"/>
      <c r="G72" s="176"/>
      <c r="H72" s="176"/>
      <c r="I72" s="176"/>
      <c r="J72" s="176"/>
      <c r="K72" s="176"/>
      <c r="L72" s="176"/>
      <c r="M72" s="176"/>
      <c r="N72" s="176"/>
      <c r="O72" s="176"/>
      <c r="P72" s="176"/>
      <c r="Q72" s="176"/>
      <c r="R72" s="176"/>
      <c r="S72" s="176"/>
      <c r="T72" s="176"/>
    </row>
  </sheetData>
  <mergeCells count="17">
    <mergeCell ref="B1:C1"/>
    <mergeCell ref="D1:Q2"/>
    <mergeCell ref="A2:A3"/>
    <mergeCell ref="B2:C3"/>
    <mergeCell ref="A4:A8"/>
    <mergeCell ref="B4:B8"/>
    <mergeCell ref="D4:Q8"/>
    <mergeCell ref="A28:A32"/>
    <mergeCell ref="A35:A39"/>
    <mergeCell ref="B35:B39"/>
    <mergeCell ref="A10:A14"/>
    <mergeCell ref="B10:B14"/>
    <mergeCell ref="A16:A20"/>
    <mergeCell ref="B16:B20"/>
    <mergeCell ref="A22:A26"/>
    <mergeCell ref="B22:B26"/>
    <mergeCell ref="B28:B32"/>
  </mergeCells>
  <conditionalFormatting sqref="D3">
    <cfRule type="expression" dxfId="0" priority="1">
      <formula>AND(T3&gt;=T4,T3&lt;=T5)</formula>
    </cfRule>
  </conditionalFormatting>
  <conditionalFormatting sqref="E3">
    <cfRule type="expression" dxfId="0" priority="2">
      <formula>AND(T3&gt;=T5,T3&lt;=T6)</formula>
    </cfRule>
  </conditionalFormatting>
  <conditionalFormatting sqref="F3">
    <cfRule type="expression" dxfId="0" priority="3">
      <formula>AND(T3&gt;=T6,T3&lt;=T7)</formula>
    </cfRule>
  </conditionalFormatting>
  <conditionalFormatting sqref="G3">
    <cfRule type="expression" dxfId="0" priority="4">
      <formula>AND(T3&gt;=T7,T3&lt;=T8)</formula>
    </cfRule>
  </conditionalFormatting>
  <conditionalFormatting sqref="K3">
    <cfRule type="expression" dxfId="0" priority="5">
      <formula>AND(T3&gt;=T11,T3&lt;=T12)</formula>
    </cfRule>
  </conditionalFormatting>
  <conditionalFormatting sqref="H3">
    <cfRule type="expression" dxfId="0" priority="6">
      <formula>AND(T3&gt;=T8,T3&lt;=T9)</formula>
    </cfRule>
  </conditionalFormatting>
  <conditionalFormatting sqref="I3">
    <cfRule type="expression" dxfId="0" priority="7">
      <formula>AND(T3&gt;=T9,T3&lt;=T10)</formula>
    </cfRule>
  </conditionalFormatting>
  <conditionalFormatting sqref="J3">
    <cfRule type="expression" dxfId="0" priority="8">
      <formula>AND(T3&gt;=T10,T3&lt;=T11)</formula>
    </cfRule>
  </conditionalFormatting>
  <conditionalFormatting sqref="L3">
    <cfRule type="expression" dxfId="0" priority="9">
      <formula>AND(T3&gt;=T12,T3&lt;=T13)</formula>
    </cfRule>
  </conditionalFormatting>
  <conditionalFormatting sqref="M3">
    <cfRule type="expression" dxfId="0" priority="10">
      <formula>AND(T3&gt;=T13,T3&lt;=T14)</formula>
    </cfRule>
  </conditionalFormatting>
  <conditionalFormatting sqref="N3">
    <cfRule type="expression" dxfId="0" priority="11">
      <formula>AND(T3&gt;=T14,T3&lt;=T16)</formula>
    </cfRule>
  </conditionalFormatting>
  <conditionalFormatting sqref="O3">
    <cfRule type="expression" dxfId="0" priority="12">
      <formula>AND(T3&gt;=T16,T3&lt;=T17)</formula>
    </cfRule>
  </conditionalFormatting>
  <conditionalFormatting sqref="P3">
    <cfRule type="expression" dxfId="0" priority="13">
      <formula>AND(T3&gt;=T17,T3&lt;=T18)</formula>
    </cfRule>
  </conditionalFormatting>
  <conditionalFormatting sqref="Q3">
    <cfRule type="expression" dxfId="0" priority="14">
      <formula>AND(T3&gt;=T18,T3&lt;=T19)</formula>
    </cfRule>
  </conditionalFormatting>
  <conditionalFormatting sqref="D3">
    <cfRule type="expression" dxfId="1" priority="15">
      <formula>AND(T3&gt;=T4,T3&lt;=T5)</formula>
    </cfRule>
  </conditionalFormatting>
  <conditionalFormatting sqref="E3">
    <cfRule type="expression" dxfId="1" priority="16">
      <formula>AND(T3&gt;=T5,T3&lt;=T6)</formula>
    </cfRule>
  </conditionalFormatting>
  <conditionalFormatting sqref="F3">
    <cfRule type="expression" dxfId="1" priority="17">
      <formula>AND(T3&gt;=T6,T3&lt;=T7)</formula>
    </cfRule>
  </conditionalFormatting>
  <conditionalFormatting sqref="G3">
    <cfRule type="expression" dxfId="1" priority="18">
      <formula>AND(T3&gt;=T7,T3&lt;=T8)</formula>
    </cfRule>
  </conditionalFormatting>
  <conditionalFormatting sqref="K3">
    <cfRule type="expression" dxfId="1" priority="19">
      <formula>AND(T3&gt;=T11,T3&lt;=T12)</formula>
    </cfRule>
  </conditionalFormatting>
  <conditionalFormatting sqref="H3">
    <cfRule type="expression" dxfId="1" priority="20">
      <formula>AND(T3&gt;=T8,T3&lt;=T9)</formula>
    </cfRule>
  </conditionalFormatting>
  <conditionalFormatting sqref="I3">
    <cfRule type="expression" dxfId="1" priority="21">
      <formula>AND(T3&gt;=T9,T3&lt;=T10)</formula>
    </cfRule>
  </conditionalFormatting>
  <conditionalFormatting sqref="J3">
    <cfRule type="expression" dxfId="1" priority="22">
      <formula>AND(T3&gt;=T10,T3&lt;=T11)</formula>
    </cfRule>
  </conditionalFormatting>
  <conditionalFormatting sqref="L3">
    <cfRule type="expression" dxfId="1" priority="23">
      <formula>AND(T3&gt;=T12,T3&lt;=T13)</formula>
    </cfRule>
  </conditionalFormatting>
  <conditionalFormatting sqref="M3">
    <cfRule type="expression" dxfId="1" priority="24">
      <formula>AND(T3&gt;=T13,T3&lt;=T14)</formula>
    </cfRule>
  </conditionalFormatting>
  <conditionalFormatting sqref="N3">
    <cfRule type="expression" dxfId="1" priority="25">
      <formula>AND(T3&gt;=T14,T3&lt;=T16)</formula>
    </cfRule>
  </conditionalFormatting>
  <conditionalFormatting sqref="O3">
    <cfRule type="expression" dxfId="1" priority="26">
      <formula>AND(T3&gt;=T16,T3&lt;=T17)</formula>
    </cfRule>
  </conditionalFormatting>
  <conditionalFormatting sqref="P3">
    <cfRule type="expression" dxfId="1" priority="27">
      <formula>AND(T3&gt;=T17,T3&lt;=T18)</formula>
    </cfRule>
  </conditionalFormatting>
  <conditionalFormatting sqref="Q3">
    <cfRule type="expression" dxfId="1" priority="28">
      <formula>AND(T3&gt;=T18,T3&lt;=T19)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7" width="15.13"/>
    <col hidden="1" min="18" max="20" width="12.63"/>
  </cols>
  <sheetData>
    <row r="1" ht="30.0" customHeight="1">
      <c r="A1" s="197" t="s">
        <v>0</v>
      </c>
      <c r="B1" s="197" t="s">
        <v>1</v>
      </c>
      <c r="D1" s="2" t="s">
        <v>71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5"/>
      <c r="S1" s="5"/>
      <c r="T1" s="5"/>
    </row>
    <row r="2" ht="30.0" customHeight="1">
      <c r="A2" s="144">
        <f>today()</f>
        <v>45023</v>
      </c>
      <c r="B2" s="145">
        <f>NOW()</f>
        <v>45023.62428</v>
      </c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  <c r="R2" s="5"/>
      <c r="S2" s="5"/>
      <c r="T2" s="5"/>
    </row>
    <row r="3" ht="30.0" customHeight="1"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2" t="s">
        <v>8</v>
      </c>
      <c r="J3" s="12" t="s">
        <v>9</v>
      </c>
      <c r="K3" s="12" t="s">
        <v>10</v>
      </c>
      <c r="L3" s="13" t="s">
        <v>11</v>
      </c>
      <c r="M3" s="12" t="s">
        <v>12</v>
      </c>
      <c r="N3" s="11" t="s">
        <v>13</v>
      </c>
      <c r="O3" s="11" t="s">
        <v>14</v>
      </c>
      <c r="P3" s="11" t="s">
        <v>15</v>
      </c>
      <c r="Q3" s="11" t="s">
        <v>16</v>
      </c>
      <c r="R3" s="5"/>
      <c r="S3" s="5"/>
      <c r="T3" s="5">
        <f>value(B2)</f>
        <v>0.6236111111</v>
      </c>
    </row>
    <row r="4" ht="37.5" customHeight="1">
      <c r="A4" s="15" t="s">
        <v>17</v>
      </c>
      <c r="B4" s="16">
        <v>17.0</v>
      </c>
      <c r="C4" s="48" t="s">
        <v>18</v>
      </c>
      <c r="D4" s="198" t="s">
        <v>62</v>
      </c>
      <c r="E4" s="199" t="s">
        <v>62</v>
      </c>
      <c r="F4" s="199" t="s">
        <v>62</v>
      </c>
      <c r="G4" s="200" t="s">
        <v>47</v>
      </c>
      <c r="H4" s="85" t="s">
        <v>48</v>
      </c>
      <c r="I4" s="201" t="s">
        <v>67</v>
      </c>
      <c r="J4" s="202" t="s">
        <v>50</v>
      </c>
      <c r="K4" s="202" t="s">
        <v>50</v>
      </c>
      <c r="L4" s="203" t="s">
        <v>64</v>
      </c>
      <c r="M4" s="203" t="s">
        <v>64</v>
      </c>
      <c r="N4" s="203" t="s">
        <v>64</v>
      </c>
      <c r="O4" s="204" t="s">
        <v>66</v>
      </c>
      <c r="P4" s="204" t="s">
        <v>66</v>
      </c>
      <c r="Q4" s="204" t="s">
        <v>66</v>
      </c>
      <c r="R4" s="5"/>
      <c r="S4" s="20">
        <v>0.2708333333333333</v>
      </c>
      <c r="T4" s="5">
        <f t="shared" ref="T4:T19" si="1">value(S4)</f>
        <v>0.2708333333</v>
      </c>
    </row>
    <row r="5" ht="37.5" customHeight="1">
      <c r="A5" s="21"/>
      <c r="B5" s="22"/>
      <c r="C5" s="48" t="s">
        <v>19</v>
      </c>
      <c r="D5" s="50" t="s">
        <v>39</v>
      </c>
      <c r="E5" s="121" t="s">
        <v>39</v>
      </c>
      <c r="F5" s="101" t="s">
        <v>38</v>
      </c>
      <c r="G5" s="85" t="s">
        <v>48</v>
      </c>
      <c r="H5" s="106" t="s">
        <v>46</v>
      </c>
      <c r="I5" s="107" t="s">
        <v>54</v>
      </c>
      <c r="J5" s="106" t="s">
        <v>46</v>
      </c>
      <c r="K5" s="103" t="s">
        <v>67</v>
      </c>
      <c r="L5" s="93" t="s">
        <v>50</v>
      </c>
      <c r="M5" s="112" t="s">
        <v>52</v>
      </c>
      <c r="N5" s="112" t="s">
        <v>52</v>
      </c>
      <c r="O5" s="120" t="s">
        <v>53</v>
      </c>
      <c r="P5" s="96" t="s">
        <v>56</v>
      </c>
      <c r="Q5" s="96" t="s">
        <v>56</v>
      </c>
      <c r="R5" s="5"/>
      <c r="S5" s="20">
        <v>0.3125</v>
      </c>
      <c r="T5" s="5">
        <f t="shared" si="1"/>
        <v>0.3125</v>
      </c>
    </row>
    <row r="6" ht="37.5" customHeight="1">
      <c r="A6" s="21"/>
      <c r="B6" s="22"/>
      <c r="C6" s="48" t="s">
        <v>40</v>
      </c>
      <c r="D6" s="71" t="s">
        <v>60</v>
      </c>
      <c r="E6" s="104" t="s">
        <v>60</v>
      </c>
      <c r="F6" s="120" t="s">
        <v>53</v>
      </c>
      <c r="G6" s="107" t="s">
        <v>54</v>
      </c>
      <c r="H6" s="107" t="s">
        <v>54</v>
      </c>
      <c r="I6" s="106" t="s">
        <v>46</v>
      </c>
      <c r="J6" s="103" t="s">
        <v>67</v>
      </c>
      <c r="K6" s="108" t="s">
        <v>62</v>
      </c>
      <c r="L6" s="109" t="s">
        <v>47</v>
      </c>
      <c r="M6" s="109" t="s">
        <v>47</v>
      </c>
      <c r="N6" s="97" t="s">
        <v>57</v>
      </c>
      <c r="O6" s="97" t="s">
        <v>57</v>
      </c>
      <c r="P6" s="120" t="s">
        <v>53</v>
      </c>
      <c r="Q6" s="120" t="s">
        <v>53</v>
      </c>
      <c r="R6" s="5"/>
      <c r="S6" s="20">
        <v>0.3541666666666667</v>
      </c>
      <c r="T6" s="5">
        <f t="shared" si="1"/>
        <v>0.3541666667</v>
      </c>
    </row>
    <row r="7" ht="37.5" customHeight="1">
      <c r="A7" s="21"/>
      <c r="B7" s="22"/>
      <c r="C7" s="48" t="s">
        <v>42</v>
      </c>
      <c r="D7" s="18"/>
      <c r="E7" s="109" t="s">
        <v>47</v>
      </c>
      <c r="F7" s="109" t="s">
        <v>47</v>
      </c>
      <c r="G7" s="101" t="s">
        <v>38</v>
      </c>
      <c r="H7" s="101" t="s">
        <v>38</v>
      </c>
      <c r="I7" s="108" t="s">
        <v>62</v>
      </c>
      <c r="J7" s="108" t="s">
        <v>62</v>
      </c>
      <c r="K7" s="120" t="s">
        <v>53</v>
      </c>
      <c r="L7" s="120" t="s">
        <v>53</v>
      </c>
      <c r="M7" s="120" t="s">
        <v>53</v>
      </c>
      <c r="N7" s="94" t="s">
        <v>41</v>
      </c>
      <c r="O7" s="28"/>
      <c r="P7" s="25"/>
      <c r="Q7" s="25"/>
      <c r="R7" s="5"/>
      <c r="S7" s="20">
        <v>0.3958333333333333</v>
      </c>
      <c r="T7" s="5">
        <f t="shared" si="1"/>
        <v>0.3958333333</v>
      </c>
    </row>
    <row r="8" ht="37.5" customHeight="1">
      <c r="A8" s="26"/>
      <c r="B8" s="27"/>
      <c r="C8" s="17" t="s">
        <v>22</v>
      </c>
      <c r="D8" s="18"/>
      <c r="E8" s="25"/>
      <c r="F8" s="205" t="s">
        <v>49</v>
      </c>
      <c r="G8" s="205" t="s">
        <v>49</v>
      </c>
      <c r="H8" s="28"/>
      <c r="I8" s="28"/>
      <c r="J8" s="25"/>
      <c r="K8" s="25"/>
      <c r="L8" s="25"/>
      <c r="M8" s="25"/>
      <c r="N8" s="25"/>
      <c r="O8" s="25"/>
      <c r="P8" s="25"/>
      <c r="Q8" s="25"/>
      <c r="R8" s="5"/>
      <c r="S8" s="20">
        <v>0.4375</v>
      </c>
      <c r="T8" s="5">
        <f t="shared" si="1"/>
        <v>0.4375</v>
      </c>
    </row>
    <row r="9" ht="15.0" customHeight="1">
      <c r="A9" s="30"/>
      <c r="B9" s="30"/>
      <c r="C9" s="31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5"/>
      <c r="S9" s="20">
        <v>0.4791666666666667</v>
      </c>
      <c r="T9" s="5">
        <f t="shared" si="1"/>
        <v>0.4791666667</v>
      </c>
    </row>
    <row r="10" ht="37.5" customHeight="1">
      <c r="A10" s="32" t="s">
        <v>23</v>
      </c>
      <c r="B10" s="16">
        <v>18.0</v>
      </c>
      <c r="C10" s="48" t="s">
        <v>18</v>
      </c>
      <c r="D10" s="104" t="s">
        <v>60</v>
      </c>
      <c r="E10" s="104" t="s">
        <v>60</v>
      </c>
      <c r="F10" s="89" t="s">
        <v>47</v>
      </c>
      <c r="G10" s="89" t="s">
        <v>47</v>
      </c>
      <c r="H10" s="89" t="s">
        <v>47</v>
      </c>
      <c r="I10" s="96" t="s">
        <v>56</v>
      </c>
      <c r="J10" s="106" t="s">
        <v>46</v>
      </c>
      <c r="K10" s="107" t="s">
        <v>54</v>
      </c>
      <c r="L10" s="86" t="s">
        <v>59</v>
      </c>
      <c r="M10" s="86" t="s">
        <v>59</v>
      </c>
      <c r="N10" s="120" t="s">
        <v>53</v>
      </c>
      <c r="O10" s="99" t="s">
        <v>65</v>
      </c>
      <c r="P10" s="99" t="s">
        <v>65</v>
      </c>
      <c r="Q10" s="99" t="s">
        <v>65</v>
      </c>
      <c r="R10" s="5"/>
      <c r="S10" s="20">
        <v>0.5208333333333334</v>
      </c>
      <c r="T10" s="5">
        <f t="shared" si="1"/>
        <v>0.5208333333</v>
      </c>
    </row>
    <row r="11" ht="37.5" customHeight="1">
      <c r="A11" s="21"/>
      <c r="B11" s="22"/>
      <c r="C11" s="48" t="s">
        <v>19</v>
      </c>
      <c r="D11" s="76" t="s">
        <v>65</v>
      </c>
      <c r="E11" s="99" t="s">
        <v>65</v>
      </c>
      <c r="F11" s="104" t="s">
        <v>60</v>
      </c>
      <c r="G11" s="104" t="s">
        <v>60</v>
      </c>
      <c r="H11" s="106" t="s">
        <v>46</v>
      </c>
      <c r="I11" s="108" t="s">
        <v>62</v>
      </c>
      <c r="J11" s="109" t="s">
        <v>47</v>
      </c>
      <c r="K11" s="109" t="s">
        <v>47</v>
      </c>
      <c r="L11" s="109" t="s">
        <v>47</v>
      </c>
      <c r="M11" s="120" t="s">
        <v>53</v>
      </c>
      <c r="N11" s="98" t="s">
        <v>55</v>
      </c>
      <c r="O11" s="98" t="s">
        <v>55</v>
      </c>
      <c r="P11" s="94" t="s">
        <v>41</v>
      </c>
      <c r="Q11" s="94" t="s">
        <v>41</v>
      </c>
      <c r="R11" s="5"/>
      <c r="S11" s="20">
        <v>0.5625</v>
      </c>
      <c r="T11" s="5">
        <f t="shared" si="1"/>
        <v>0.5625</v>
      </c>
    </row>
    <row r="12" ht="37.5" customHeight="1">
      <c r="A12" s="21"/>
      <c r="B12" s="22"/>
      <c r="C12" s="48" t="s">
        <v>40</v>
      </c>
      <c r="D12" s="63" t="s">
        <v>52</v>
      </c>
      <c r="E12" s="112" t="s">
        <v>52</v>
      </c>
      <c r="F12" s="99" t="s">
        <v>65</v>
      </c>
      <c r="G12" s="99" t="s">
        <v>65</v>
      </c>
      <c r="H12" s="101" t="s">
        <v>38</v>
      </c>
      <c r="I12" s="106" t="s">
        <v>46</v>
      </c>
      <c r="J12" s="108" t="s">
        <v>62</v>
      </c>
      <c r="K12" s="106" t="s">
        <v>46</v>
      </c>
      <c r="L12" s="106" t="s">
        <v>46</v>
      </c>
      <c r="M12" s="98" t="s">
        <v>55</v>
      </c>
      <c r="N12" s="94" t="s">
        <v>41</v>
      </c>
      <c r="O12" s="94" t="s">
        <v>41</v>
      </c>
      <c r="P12" s="98" t="s">
        <v>55</v>
      </c>
      <c r="Q12" s="98" t="s">
        <v>55</v>
      </c>
      <c r="R12" s="5"/>
      <c r="S12" s="20">
        <v>0.6041666666666666</v>
      </c>
      <c r="T12" s="5">
        <f t="shared" si="1"/>
        <v>0.6041666667</v>
      </c>
    </row>
    <row r="13" ht="37.5" customHeight="1">
      <c r="A13" s="21"/>
      <c r="B13" s="22"/>
      <c r="C13" s="48" t="s">
        <v>42</v>
      </c>
      <c r="D13" s="18"/>
      <c r="E13" s="95" t="s">
        <v>58</v>
      </c>
      <c r="F13" s="95" t="s">
        <v>58</v>
      </c>
      <c r="G13" s="96" t="s">
        <v>56</v>
      </c>
      <c r="H13" s="96" t="s">
        <v>56</v>
      </c>
      <c r="I13" s="101" t="s">
        <v>38</v>
      </c>
      <c r="J13" s="104" t="s">
        <v>60</v>
      </c>
      <c r="K13" s="95" t="s">
        <v>58</v>
      </c>
      <c r="L13" s="107" t="s">
        <v>54</v>
      </c>
      <c r="M13" s="107" t="s">
        <v>54</v>
      </c>
      <c r="N13" s="107" t="s">
        <v>54</v>
      </c>
      <c r="O13" s="28"/>
      <c r="P13" s="25"/>
      <c r="Q13" s="25"/>
      <c r="R13" s="5"/>
      <c r="S13" s="20">
        <v>0.6458333333333334</v>
      </c>
      <c r="T13" s="5">
        <f t="shared" si="1"/>
        <v>0.6458333333</v>
      </c>
    </row>
    <row r="14" ht="37.5" customHeight="1">
      <c r="A14" s="26"/>
      <c r="B14" s="27"/>
      <c r="C14" s="17" t="s">
        <v>22</v>
      </c>
      <c r="D14" s="18"/>
      <c r="E14" s="25"/>
      <c r="F14" s="25"/>
      <c r="G14" s="25"/>
      <c r="H14" s="28"/>
      <c r="I14" s="28"/>
      <c r="J14" s="25"/>
      <c r="K14" s="113" t="s">
        <v>48</v>
      </c>
      <c r="L14" s="113" t="s">
        <v>48</v>
      </c>
      <c r="M14" s="25"/>
      <c r="N14" s="25"/>
      <c r="O14" s="25"/>
      <c r="P14" s="25"/>
      <c r="Q14" s="25"/>
      <c r="R14" s="5"/>
      <c r="S14" s="20">
        <v>0.6875</v>
      </c>
      <c r="T14" s="5">
        <f t="shared" si="1"/>
        <v>0.6875</v>
      </c>
    </row>
    <row r="15" ht="15.0" customHeight="1">
      <c r="A15" s="30"/>
      <c r="B15" s="30"/>
      <c r="C15" s="31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5"/>
      <c r="S15" s="20">
        <v>0.7291666666666666</v>
      </c>
      <c r="T15" s="5">
        <f t="shared" si="1"/>
        <v>0.7291666667</v>
      </c>
    </row>
    <row r="16" ht="37.5" customHeight="1">
      <c r="A16" s="34" t="s">
        <v>24</v>
      </c>
      <c r="B16" s="16">
        <v>19.0</v>
      </c>
      <c r="C16" s="48" t="s">
        <v>18</v>
      </c>
      <c r="D16" s="114" t="s">
        <v>50</v>
      </c>
      <c r="E16" s="115" t="s">
        <v>48</v>
      </c>
      <c r="F16" s="116" t="s">
        <v>63</v>
      </c>
      <c r="G16" s="117" t="s">
        <v>57</v>
      </c>
      <c r="H16" s="118" t="s">
        <v>54</v>
      </c>
      <c r="I16" s="118" t="s">
        <v>54</v>
      </c>
      <c r="J16" s="120" t="s">
        <v>53</v>
      </c>
      <c r="K16" s="70" t="s">
        <v>59</v>
      </c>
      <c r="L16" s="91" t="s">
        <v>55</v>
      </c>
      <c r="M16" s="100" t="s">
        <v>61</v>
      </c>
      <c r="N16" s="72" t="s">
        <v>61</v>
      </c>
      <c r="O16" s="116" t="s">
        <v>63</v>
      </c>
      <c r="P16" s="116" t="s">
        <v>63</v>
      </c>
      <c r="Q16" s="116" t="s">
        <v>63</v>
      </c>
      <c r="R16" s="5"/>
      <c r="S16" s="20">
        <v>0.75</v>
      </c>
      <c r="T16" s="5">
        <f t="shared" si="1"/>
        <v>0.75</v>
      </c>
    </row>
    <row r="17" ht="37.5" customHeight="1">
      <c r="A17" s="21"/>
      <c r="B17" s="22"/>
      <c r="C17" s="48" t="s">
        <v>19</v>
      </c>
      <c r="D17" s="206" t="s">
        <v>39</v>
      </c>
      <c r="E17" s="106" t="s">
        <v>46</v>
      </c>
      <c r="F17" s="72" t="s">
        <v>61</v>
      </c>
      <c r="G17" s="89" t="s">
        <v>47</v>
      </c>
      <c r="H17" s="97" t="s">
        <v>57</v>
      </c>
      <c r="I17" s="92" t="s">
        <v>63</v>
      </c>
      <c r="J17" s="92" t="s">
        <v>63</v>
      </c>
      <c r="K17" s="120" t="s">
        <v>53</v>
      </c>
      <c r="L17" s="120" t="s">
        <v>53</v>
      </c>
      <c r="M17" s="92" t="s">
        <v>63</v>
      </c>
      <c r="N17" s="92" t="s">
        <v>63</v>
      </c>
      <c r="O17" s="115" t="s">
        <v>48</v>
      </c>
      <c r="P17" s="94" t="s">
        <v>41</v>
      </c>
      <c r="Q17" s="94" t="s">
        <v>41</v>
      </c>
      <c r="R17" s="5"/>
      <c r="S17" s="20">
        <v>0.7916666666666666</v>
      </c>
      <c r="T17" s="5">
        <f t="shared" si="1"/>
        <v>0.7916666667</v>
      </c>
    </row>
    <row r="18" ht="37.5" customHeight="1">
      <c r="A18" s="21"/>
      <c r="B18" s="22"/>
      <c r="C18" s="48" t="s">
        <v>40</v>
      </c>
      <c r="D18" s="71" t="s">
        <v>60</v>
      </c>
      <c r="E18" s="71" t="s">
        <v>60</v>
      </c>
      <c r="F18" s="89" t="s">
        <v>47</v>
      </c>
      <c r="G18" s="72" t="s">
        <v>61</v>
      </c>
      <c r="H18" s="93" t="s">
        <v>50</v>
      </c>
      <c r="I18" s="93" t="s">
        <v>50</v>
      </c>
      <c r="J18" s="63" t="s">
        <v>52</v>
      </c>
      <c r="K18" s="63" t="s">
        <v>52</v>
      </c>
      <c r="L18" s="112" t="s">
        <v>52</v>
      </c>
      <c r="M18" s="120" t="s">
        <v>53</v>
      </c>
      <c r="N18" s="120" t="s">
        <v>53</v>
      </c>
      <c r="O18" s="94" t="s">
        <v>41</v>
      </c>
      <c r="P18" s="115" t="s">
        <v>48</v>
      </c>
      <c r="Q18" s="115" t="s">
        <v>48</v>
      </c>
      <c r="R18" s="5"/>
      <c r="S18" s="20">
        <v>0.8333333333333334</v>
      </c>
      <c r="T18" s="5">
        <f t="shared" si="1"/>
        <v>0.8333333333</v>
      </c>
    </row>
    <row r="19" ht="37.5" customHeight="1">
      <c r="A19" s="21"/>
      <c r="B19" s="22"/>
      <c r="C19" s="48" t="s">
        <v>42</v>
      </c>
      <c r="D19" s="18"/>
      <c r="E19" s="122" t="s">
        <v>59</v>
      </c>
      <c r="F19" s="115" t="s">
        <v>48</v>
      </c>
      <c r="G19" s="115" t="s">
        <v>48</v>
      </c>
      <c r="H19" s="92" t="s">
        <v>63</v>
      </c>
      <c r="I19" s="103" t="s">
        <v>67</v>
      </c>
      <c r="J19" s="103" t="s">
        <v>67</v>
      </c>
      <c r="K19" s="102" t="s">
        <v>64</v>
      </c>
      <c r="L19" s="102" t="s">
        <v>64</v>
      </c>
      <c r="M19" s="123" t="s">
        <v>66</v>
      </c>
      <c r="N19" s="123" t="s">
        <v>66</v>
      </c>
      <c r="O19" s="28"/>
      <c r="P19" s="25"/>
      <c r="Q19" s="25"/>
      <c r="R19" s="5"/>
      <c r="S19" s="20">
        <v>0.875</v>
      </c>
      <c r="T19" s="5">
        <f t="shared" si="1"/>
        <v>0.875</v>
      </c>
    </row>
    <row r="20" ht="37.5" customHeight="1">
      <c r="A20" s="26"/>
      <c r="B20" s="27"/>
      <c r="C20" s="17" t="s">
        <v>22</v>
      </c>
      <c r="D20" s="18"/>
      <c r="E20" s="124" t="s">
        <v>50</v>
      </c>
      <c r="F20" s="124" t="s">
        <v>50</v>
      </c>
      <c r="G20" s="25"/>
      <c r="H20" s="28"/>
      <c r="I20" s="28"/>
      <c r="J20" s="25"/>
      <c r="K20" s="25"/>
      <c r="L20" s="25"/>
      <c r="M20" s="25"/>
      <c r="N20" s="25"/>
      <c r="O20" s="25"/>
      <c r="P20" s="25"/>
      <c r="Q20" s="25"/>
      <c r="R20" s="5"/>
      <c r="S20" s="5"/>
      <c r="T20" s="5"/>
    </row>
    <row r="21" ht="15.0" customHeight="1">
      <c r="A21" s="30"/>
      <c r="B21" s="30"/>
      <c r="C21" s="31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5"/>
      <c r="S21" s="5"/>
      <c r="T21" s="5"/>
    </row>
    <row r="22" ht="37.5" customHeight="1">
      <c r="A22" s="35" t="s">
        <v>25</v>
      </c>
      <c r="B22" s="16">
        <v>20.0</v>
      </c>
      <c r="C22" s="48" t="s">
        <v>18</v>
      </c>
      <c r="D22" s="206" t="s">
        <v>39</v>
      </c>
      <c r="E22" s="207" t="s">
        <v>39</v>
      </c>
      <c r="F22" s="208" t="s">
        <v>65</v>
      </c>
      <c r="G22" s="117" t="s">
        <v>57</v>
      </c>
      <c r="H22" s="117" t="s">
        <v>57</v>
      </c>
      <c r="I22" s="129" t="s">
        <v>63</v>
      </c>
      <c r="J22" s="126" t="s">
        <v>62</v>
      </c>
      <c r="K22" s="127" t="s">
        <v>64</v>
      </c>
      <c r="L22" s="127" t="s">
        <v>64</v>
      </c>
      <c r="M22" s="128" t="s">
        <v>58</v>
      </c>
      <c r="N22" s="128" t="s">
        <v>58</v>
      </c>
      <c r="O22" s="123" t="s">
        <v>66</v>
      </c>
      <c r="P22" s="94" t="s">
        <v>41</v>
      </c>
      <c r="Q22" s="94" t="s">
        <v>41</v>
      </c>
      <c r="R22" s="5"/>
      <c r="S22" s="5"/>
      <c r="T22" s="5"/>
    </row>
    <row r="23" ht="37.5" customHeight="1">
      <c r="A23" s="21"/>
      <c r="B23" s="22"/>
      <c r="C23" s="48" t="s">
        <v>19</v>
      </c>
      <c r="D23" s="69" t="s">
        <v>57</v>
      </c>
      <c r="E23" s="97" t="s">
        <v>57</v>
      </c>
      <c r="F23" s="121" t="s">
        <v>39</v>
      </c>
      <c r="G23" s="121" t="s">
        <v>39</v>
      </c>
      <c r="H23" s="129" t="s">
        <v>63</v>
      </c>
      <c r="I23" s="115" t="s">
        <v>48</v>
      </c>
      <c r="J23" s="120" t="s">
        <v>53</v>
      </c>
      <c r="K23" s="120" t="s">
        <v>53</v>
      </c>
      <c r="L23" s="129" t="s">
        <v>63</v>
      </c>
      <c r="M23" s="77" t="s">
        <v>67</v>
      </c>
      <c r="N23" s="77" t="s">
        <v>67</v>
      </c>
      <c r="O23" s="94" t="s">
        <v>41</v>
      </c>
      <c r="P23" s="112" t="s">
        <v>52</v>
      </c>
      <c r="Q23" s="112" t="s">
        <v>52</v>
      </c>
      <c r="R23" s="5"/>
      <c r="S23" s="5"/>
      <c r="T23" s="5"/>
    </row>
    <row r="24" ht="37.5" customHeight="1">
      <c r="A24" s="21"/>
      <c r="B24" s="22"/>
      <c r="C24" s="48" t="s">
        <v>40</v>
      </c>
      <c r="D24" s="59" t="s">
        <v>48</v>
      </c>
      <c r="E24" s="115" t="s">
        <v>48</v>
      </c>
      <c r="F24" s="104" t="s">
        <v>60</v>
      </c>
      <c r="G24" s="104" t="s">
        <v>60</v>
      </c>
      <c r="H24" s="121" t="s">
        <v>39</v>
      </c>
      <c r="I24" s="108" t="s">
        <v>62</v>
      </c>
      <c r="J24" s="123" t="s">
        <v>66</v>
      </c>
      <c r="K24" s="123" t="s">
        <v>66</v>
      </c>
      <c r="L24" s="104" t="s">
        <v>60</v>
      </c>
      <c r="M24" s="104" t="s">
        <v>60</v>
      </c>
      <c r="N24" s="112" t="s">
        <v>52</v>
      </c>
      <c r="O24" s="112" t="s">
        <v>52</v>
      </c>
      <c r="P24" s="123" t="s">
        <v>66</v>
      </c>
      <c r="Q24" s="123" t="s">
        <v>66</v>
      </c>
      <c r="R24" s="5"/>
      <c r="S24" s="5"/>
      <c r="T24" s="5"/>
    </row>
    <row r="25" ht="37.5" customHeight="1">
      <c r="A25" s="21"/>
      <c r="B25" s="22"/>
      <c r="C25" s="48" t="s">
        <v>42</v>
      </c>
      <c r="D25" s="18"/>
      <c r="E25" s="99" t="s">
        <v>65</v>
      </c>
      <c r="F25" s="115" t="s">
        <v>48</v>
      </c>
      <c r="G25" s="101" t="s">
        <v>38</v>
      </c>
      <c r="H25" s="101" t="s">
        <v>38</v>
      </c>
      <c r="I25" s="101" t="s">
        <v>38</v>
      </c>
      <c r="J25" s="102" t="s">
        <v>64</v>
      </c>
      <c r="K25" s="208" t="s">
        <v>65</v>
      </c>
      <c r="L25" s="130" t="s">
        <v>61</v>
      </c>
      <c r="M25" s="130" t="s">
        <v>61</v>
      </c>
      <c r="N25" s="94" t="s">
        <v>41</v>
      </c>
      <c r="O25" s="28"/>
      <c r="P25" s="25"/>
      <c r="Q25" s="25"/>
      <c r="R25" s="5"/>
      <c r="S25" s="5"/>
      <c r="T25" s="5"/>
    </row>
    <row r="26" ht="37.5" customHeight="1">
      <c r="A26" s="26"/>
      <c r="B26" s="27"/>
      <c r="C26" s="17" t="s">
        <v>22</v>
      </c>
      <c r="D26" s="18"/>
      <c r="E26" s="25"/>
      <c r="F26" s="25"/>
      <c r="G26" s="25"/>
      <c r="H26" s="28"/>
      <c r="I26" s="28"/>
      <c r="J26" s="129" t="s">
        <v>63</v>
      </c>
      <c r="K26" s="129" t="s">
        <v>63</v>
      </c>
      <c r="L26" s="25"/>
      <c r="M26" s="25"/>
      <c r="N26" s="25"/>
      <c r="O26" s="25"/>
      <c r="P26" s="25"/>
      <c r="Q26" s="25"/>
      <c r="R26" s="5"/>
      <c r="S26" s="5"/>
      <c r="T26" s="5"/>
    </row>
    <row r="27" ht="15.0" customHeight="1">
      <c r="A27" s="30"/>
      <c r="B27" s="30"/>
      <c r="C27" s="31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5"/>
      <c r="S27" s="5"/>
      <c r="T27" s="5"/>
    </row>
    <row r="28" ht="37.5" customHeight="1">
      <c r="A28" s="39" t="s">
        <v>35</v>
      </c>
      <c r="B28" s="16">
        <v>21.0</v>
      </c>
      <c r="C28" s="48" t="s">
        <v>18</v>
      </c>
      <c r="D28" s="121" t="s">
        <v>39</v>
      </c>
      <c r="E28" s="121" t="s">
        <v>39</v>
      </c>
      <c r="F28" s="86" t="s">
        <v>59</v>
      </c>
      <c r="G28" s="87" t="s">
        <v>53</v>
      </c>
      <c r="H28" s="87" t="s">
        <v>53</v>
      </c>
      <c r="I28" s="88" t="s">
        <v>56</v>
      </c>
      <c r="J28" s="88" t="s">
        <v>56</v>
      </c>
      <c r="K28" s="87" t="s">
        <v>53</v>
      </c>
      <c r="L28" s="89" t="s">
        <v>47</v>
      </c>
      <c r="M28" s="121" t="s">
        <v>39</v>
      </c>
      <c r="N28" s="121" t="s">
        <v>39</v>
      </c>
      <c r="O28" s="91" t="s">
        <v>55</v>
      </c>
      <c r="P28" s="91" t="s">
        <v>55</v>
      </c>
      <c r="Q28" s="94" t="s">
        <v>41</v>
      </c>
      <c r="R28" s="5"/>
      <c r="S28" s="5"/>
      <c r="T28" s="5"/>
    </row>
    <row r="29" ht="37.5" customHeight="1">
      <c r="A29" s="21"/>
      <c r="B29" s="22"/>
      <c r="C29" s="48" t="s">
        <v>19</v>
      </c>
      <c r="D29" s="70" t="s">
        <v>59</v>
      </c>
      <c r="E29" s="70" t="s">
        <v>59</v>
      </c>
      <c r="F29" s="92" t="s">
        <v>63</v>
      </c>
      <c r="G29" s="93" t="s">
        <v>50</v>
      </c>
      <c r="H29" s="93" t="s">
        <v>50</v>
      </c>
      <c r="I29" s="99" t="s">
        <v>65</v>
      </c>
      <c r="J29" s="95" t="s">
        <v>58</v>
      </c>
      <c r="K29" s="96" t="s">
        <v>56</v>
      </c>
      <c r="L29" s="97" t="s">
        <v>57</v>
      </c>
      <c r="M29" s="97" t="s">
        <v>57</v>
      </c>
      <c r="N29" s="98" t="s">
        <v>55</v>
      </c>
      <c r="O29" s="121" t="s">
        <v>39</v>
      </c>
      <c r="P29" s="94" t="s">
        <v>41</v>
      </c>
      <c r="Q29" s="121" t="s">
        <v>39</v>
      </c>
      <c r="R29" s="5"/>
      <c r="S29" s="5"/>
      <c r="T29" s="5"/>
    </row>
    <row r="30" ht="37.5" customHeight="1">
      <c r="A30" s="21"/>
      <c r="B30" s="22"/>
      <c r="C30" s="48" t="s">
        <v>40</v>
      </c>
      <c r="D30" s="76" t="s">
        <v>65</v>
      </c>
      <c r="E30" s="99" t="s">
        <v>65</v>
      </c>
      <c r="F30" s="121" t="s">
        <v>39</v>
      </c>
      <c r="G30" s="121" t="s">
        <v>39</v>
      </c>
      <c r="H30" s="71" t="s">
        <v>60</v>
      </c>
      <c r="I30" s="93" t="s">
        <v>50</v>
      </c>
      <c r="J30" s="87" t="s">
        <v>53</v>
      </c>
      <c r="K30" s="95" t="s">
        <v>58</v>
      </c>
      <c r="L30" s="101" t="s">
        <v>38</v>
      </c>
      <c r="M30" s="99" t="s">
        <v>65</v>
      </c>
      <c r="N30" s="99" t="s">
        <v>65</v>
      </c>
      <c r="O30" s="94" t="s">
        <v>41</v>
      </c>
      <c r="P30" s="121" t="s">
        <v>39</v>
      </c>
      <c r="Q30" s="98" t="s">
        <v>55</v>
      </c>
      <c r="R30" s="5"/>
      <c r="S30" s="5"/>
      <c r="T30" s="5"/>
    </row>
    <row r="31" ht="37.5" customHeight="1">
      <c r="A31" s="21"/>
      <c r="B31" s="22"/>
      <c r="C31" s="48" t="s">
        <v>42</v>
      </c>
      <c r="D31" s="18"/>
      <c r="E31" s="102" t="s">
        <v>64</v>
      </c>
      <c r="F31" s="71" t="s">
        <v>60</v>
      </c>
      <c r="G31" s="71" t="s">
        <v>60</v>
      </c>
      <c r="H31" s="102" t="s">
        <v>64</v>
      </c>
      <c r="I31" s="95" t="s">
        <v>58</v>
      </c>
      <c r="J31" s="103" t="s">
        <v>67</v>
      </c>
      <c r="K31" s="103" t="s">
        <v>67</v>
      </c>
      <c r="L31" s="95" t="s">
        <v>58</v>
      </c>
      <c r="M31" s="101" t="s">
        <v>38</v>
      </c>
      <c r="N31" s="101" t="s">
        <v>38</v>
      </c>
      <c r="O31" s="25"/>
      <c r="P31" s="25"/>
      <c r="Q31" s="25"/>
      <c r="R31" s="5"/>
      <c r="S31" s="5"/>
      <c r="T31" s="5"/>
    </row>
    <row r="32" ht="37.5" customHeight="1">
      <c r="A32" s="26"/>
      <c r="B32" s="27"/>
      <c r="C32" s="17" t="s">
        <v>22</v>
      </c>
      <c r="D32" s="18"/>
      <c r="E32" s="25"/>
      <c r="F32" s="25"/>
      <c r="G32" s="25"/>
      <c r="H32" s="28"/>
      <c r="I32" s="28"/>
      <c r="J32" s="25"/>
      <c r="K32" s="90" t="s">
        <v>52</v>
      </c>
      <c r="L32" s="90" t="s">
        <v>52</v>
      </c>
      <c r="M32" s="25"/>
      <c r="N32" s="25"/>
      <c r="O32" s="25"/>
      <c r="P32" s="25"/>
      <c r="Q32" s="25"/>
      <c r="R32" s="5"/>
      <c r="S32" s="5"/>
      <c r="T32" s="5"/>
    </row>
    <row r="33" ht="15.0" customHeight="1">
      <c r="A33" s="30"/>
      <c r="B33" s="30"/>
      <c r="C33" s="31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5"/>
      <c r="S33" s="5"/>
      <c r="T33" s="5"/>
    </row>
    <row r="34" ht="37.5" customHeight="1">
      <c r="A34" s="44"/>
      <c r="B34" s="45"/>
      <c r="C34" s="46"/>
      <c r="D34" s="44"/>
      <c r="E34" s="11" t="s">
        <v>4</v>
      </c>
      <c r="F34" s="12" t="s">
        <v>5</v>
      </c>
      <c r="G34" s="12" t="s">
        <v>6</v>
      </c>
      <c r="H34" s="13" t="s">
        <v>7</v>
      </c>
      <c r="I34" s="11" t="s">
        <v>36</v>
      </c>
      <c r="J34" s="44"/>
      <c r="K34" s="44"/>
      <c r="L34" s="44"/>
      <c r="M34" s="44"/>
      <c r="N34" s="44"/>
      <c r="O34" s="44"/>
      <c r="P34" s="44"/>
      <c r="Q34" s="44"/>
      <c r="R34" s="5"/>
      <c r="S34" s="5"/>
      <c r="T34" s="5"/>
    </row>
    <row r="35" ht="37.5" customHeight="1">
      <c r="A35" s="47" t="s">
        <v>37</v>
      </c>
      <c r="B35" s="16">
        <v>22.0</v>
      </c>
      <c r="C35" s="48" t="s">
        <v>18</v>
      </c>
      <c r="D35" s="33"/>
      <c r="E35" s="87" t="s">
        <v>53</v>
      </c>
      <c r="F35" s="87" t="s">
        <v>53</v>
      </c>
      <c r="G35" s="87" t="s">
        <v>53</v>
      </c>
      <c r="H35" s="87" t="s">
        <v>53</v>
      </c>
      <c r="I35" s="87" t="s">
        <v>53</v>
      </c>
      <c r="J35" s="209"/>
      <c r="K35" s="209"/>
      <c r="L35" s="209"/>
      <c r="M35" s="209"/>
      <c r="N35" s="209"/>
      <c r="O35" s="33"/>
      <c r="P35" s="33"/>
      <c r="Q35" s="33"/>
      <c r="R35" s="5"/>
      <c r="S35" s="5"/>
      <c r="T35" s="5"/>
    </row>
    <row r="36" ht="37.5" customHeight="1">
      <c r="A36" s="21"/>
      <c r="B36" s="22"/>
      <c r="C36" s="48" t="s">
        <v>19</v>
      </c>
      <c r="D36" s="33"/>
      <c r="E36" s="49" t="s">
        <v>38</v>
      </c>
      <c r="F36" s="49" t="s">
        <v>38</v>
      </c>
      <c r="G36" s="49" t="s">
        <v>38</v>
      </c>
      <c r="H36" s="49" t="s">
        <v>38</v>
      </c>
      <c r="I36" s="49" t="s">
        <v>38</v>
      </c>
      <c r="J36" s="210"/>
      <c r="K36" s="210"/>
      <c r="L36" s="210"/>
      <c r="M36" s="210"/>
      <c r="N36" s="210"/>
      <c r="O36" s="211"/>
      <c r="P36" s="211"/>
      <c r="Q36" s="211"/>
      <c r="R36" s="5"/>
      <c r="S36" s="5"/>
      <c r="T36" s="5"/>
    </row>
    <row r="37" ht="37.5" customHeight="1">
      <c r="A37" s="21"/>
      <c r="B37" s="22"/>
      <c r="C37" s="48" t="s">
        <v>40</v>
      </c>
      <c r="D37" s="33"/>
      <c r="E37" s="74" t="s">
        <v>63</v>
      </c>
      <c r="F37" s="74" t="s">
        <v>63</v>
      </c>
      <c r="G37" s="74" t="s">
        <v>63</v>
      </c>
      <c r="H37" s="74" t="s">
        <v>63</v>
      </c>
      <c r="I37" s="74" t="s">
        <v>63</v>
      </c>
      <c r="J37" s="210"/>
      <c r="K37" s="210"/>
      <c r="L37" s="210"/>
      <c r="M37" s="210"/>
      <c r="N37" s="210"/>
      <c r="O37" s="212"/>
      <c r="P37" s="33"/>
      <c r="Q37" s="33"/>
      <c r="R37" s="5"/>
      <c r="S37" s="5"/>
      <c r="T37" s="5"/>
    </row>
    <row r="38" ht="37.5" customHeight="1">
      <c r="A38" s="21"/>
      <c r="B38" s="22"/>
      <c r="C38" s="48" t="s">
        <v>42</v>
      </c>
      <c r="D38" s="33"/>
      <c r="E38" s="33"/>
      <c r="F38" s="33"/>
      <c r="G38" s="33"/>
      <c r="H38" s="33"/>
      <c r="I38" s="213"/>
      <c r="J38" s="210"/>
      <c r="K38" s="210"/>
      <c r="L38" s="210"/>
      <c r="M38" s="210"/>
      <c r="N38" s="210"/>
      <c r="O38" s="212"/>
      <c r="P38" s="33"/>
      <c r="Q38" s="33"/>
      <c r="R38" s="5"/>
      <c r="S38" s="5"/>
      <c r="T38" s="5"/>
    </row>
    <row r="39" ht="37.5" customHeight="1">
      <c r="A39" s="26"/>
      <c r="B39" s="27"/>
      <c r="C39" s="17" t="s">
        <v>22</v>
      </c>
      <c r="D39" s="33"/>
      <c r="E39" s="33"/>
      <c r="F39" s="33"/>
      <c r="G39" s="33"/>
      <c r="H39" s="33"/>
      <c r="I39" s="33"/>
      <c r="J39" s="214"/>
      <c r="K39" s="214"/>
      <c r="L39" s="214"/>
      <c r="M39" s="214"/>
      <c r="N39" s="214"/>
      <c r="O39" s="33"/>
      <c r="P39" s="33"/>
      <c r="Q39" s="33"/>
      <c r="R39" s="5"/>
      <c r="S39" s="5"/>
      <c r="T39" s="5"/>
    </row>
    <row r="40" ht="15.0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5"/>
      <c r="S40" s="5"/>
      <c r="T40" s="5"/>
    </row>
    <row r="41" ht="30.0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ht="15.75" customHeight="1">
      <c r="A42" s="52"/>
      <c r="B42" s="53" t="s">
        <v>43</v>
      </c>
      <c r="C42" s="53" t="s">
        <v>44</v>
      </c>
      <c r="D42" s="53" t="s">
        <v>45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</row>
    <row r="43" ht="15.75" customHeight="1">
      <c r="A43" s="55" t="s">
        <v>46</v>
      </c>
      <c r="B43" s="56">
        <v>10.0</v>
      </c>
      <c r="C43" s="57">
        <f t="shared" ref="C43:C67" si="2">(COUNTIF($D$4:$M$32,A43))+(1.5*(COUNTIF($N$4:$N$32,A43)))+(COUNTIF($E$35:$H$39,A43))+(0.5*(COUNTIF($I$35:$I$39,A43)))+(COUNTIF($O$4:$Q$32,A43))</f>
        <v>9</v>
      </c>
      <c r="D43" s="57">
        <f t="shared" ref="D43:D67" si="3">B43-C43</f>
        <v>1</v>
      </c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</row>
    <row r="44" ht="15.75" customHeight="1">
      <c r="A44" s="58" t="s">
        <v>47</v>
      </c>
      <c r="B44" s="56">
        <v>12.0</v>
      </c>
      <c r="C44" s="57">
        <f t="shared" si="2"/>
        <v>14</v>
      </c>
      <c r="D44" s="57">
        <f t="shared" si="3"/>
        <v>-2</v>
      </c>
      <c r="E44" s="54"/>
      <c r="F44" s="54"/>
      <c r="G44" s="54"/>
      <c r="H44" s="215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</row>
    <row r="45" ht="15.75" customHeight="1">
      <c r="A45" s="59" t="s">
        <v>48</v>
      </c>
      <c r="B45" s="56">
        <v>14.0</v>
      </c>
      <c r="C45" s="57">
        <f t="shared" si="2"/>
        <v>14</v>
      </c>
      <c r="D45" s="57">
        <f t="shared" si="3"/>
        <v>0</v>
      </c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</row>
    <row r="46" ht="15.75" customHeight="1">
      <c r="A46" s="60" t="s">
        <v>49</v>
      </c>
      <c r="B46" s="56">
        <v>11.0</v>
      </c>
      <c r="C46" s="57">
        <f t="shared" si="2"/>
        <v>2</v>
      </c>
      <c r="D46" s="57">
        <f t="shared" si="3"/>
        <v>9</v>
      </c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</row>
    <row r="47" ht="15.75" customHeight="1">
      <c r="A47" s="61" t="s">
        <v>50</v>
      </c>
      <c r="B47" s="56">
        <v>14.0</v>
      </c>
      <c r="C47" s="57">
        <f t="shared" si="2"/>
        <v>11</v>
      </c>
      <c r="D47" s="57">
        <f t="shared" si="3"/>
        <v>3</v>
      </c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</row>
    <row r="48" ht="15.75" customHeight="1">
      <c r="A48" s="62" t="s">
        <v>51</v>
      </c>
      <c r="B48" s="56">
        <v>10.0</v>
      </c>
      <c r="C48" s="57">
        <f t="shared" si="2"/>
        <v>0</v>
      </c>
      <c r="D48" s="57">
        <f t="shared" si="3"/>
        <v>10</v>
      </c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</row>
    <row r="49" ht="15.75" customHeight="1">
      <c r="A49" s="63" t="s">
        <v>52</v>
      </c>
      <c r="B49" s="56">
        <v>14.0</v>
      </c>
      <c r="C49" s="57">
        <f t="shared" si="2"/>
        <v>14</v>
      </c>
      <c r="D49" s="57">
        <f t="shared" si="3"/>
        <v>0</v>
      </c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</row>
    <row r="50" ht="15.75" customHeight="1">
      <c r="A50" s="64" t="s">
        <v>53</v>
      </c>
      <c r="B50" s="56">
        <v>14.0</v>
      </c>
      <c r="C50" s="57">
        <f t="shared" si="2"/>
        <v>25.5</v>
      </c>
      <c r="D50" s="57">
        <f t="shared" si="3"/>
        <v>-11.5</v>
      </c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</row>
    <row r="51" ht="15.75" customHeight="1">
      <c r="A51" s="65" t="s">
        <v>54</v>
      </c>
      <c r="B51" s="56">
        <v>14.0</v>
      </c>
      <c r="C51" s="57">
        <f t="shared" si="2"/>
        <v>9.5</v>
      </c>
      <c r="D51" s="57">
        <f t="shared" si="3"/>
        <v>4.5</v>
      </c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</row>
    <row r="52" ht="15.75" customHeight="1">
      <c r="A52" s="66" t="s">
        <v>55</v>
      </c>
      <c r="B52" s="67">
        <v>10.0</v>
      </c>
      <c r="C52" s="57">
        <f t="shared" si="2"/>
        <v>11</v>
      </c>
      <c r="D52" s="57">
        <f t="shared" si="3"/>
        <v>-1</v>
      </c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</row>
    <row r="53" ht="15.75" customHeight="1">
      <c r="A53" s="51" t="s">
        <v>41</v>
      </c>
      <c r="B53" s="67">
        <v>14.0</v>
      </c>
      <c r="C53" s="57">
        <f t="shared" si="2"/>
        <v>16.5</v>
      </c>
      <c r="D53" s="57">
        <f t="shared" si="3"/>
        <v>-2.5</v>
      </c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</row>
    <row r="54" ht="15.75" customHeight="1">
      <c r="A54" s="68" t="s">
        <v>56</v>
      </c>
      <c r="B54" s="67">
        <v>10.0</v>
      </c>
      <c r="C54" s="57">
        <f t="shared" si="2"/>
        <v>8</v>
      </c>
      <c r="D54" s="57">
        <f t="shared" si="3"/>
        <v>2</v>
      </c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</row>
    <row r="55" ht="15.75" customHeight="1">
      <c r="A55" s="69" t="s">
        <v>57</v>
      </c>
      <c r="B55" s="67">
        <v>10.0</v>
      </c>
      <c r="C55" s="57">
        <f t="shared" si="2"/>
        <v>10.5</v>
      </c>
      <c r="D55" s="57">
        <f t="shared" si="3"/>
        <v>-0.5</v>
      </c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</row>
    <row r="56" ht="15.75" customHeight="1">
      <c r="A56" s="59" t="s">
        <v>58</v>
      </c>
      <c r="B56" s="67">
        <v>10.0</v>
      </c>
      <c r="C56" s="57">
        <f t="shared" si="2"/>
        <v>9.5</v>
      </c>
      <c r="D56" s="57">
        <f t="shared" si="3"/>
        <v>0.5</v>
      </c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</row>
    <row r="57" ht="15.75" customHeight="1">
      <c r="A57" s="70" t="s">
        <v>59</v>
      </c>
      <c r="B57" s="67">
        <v>10.0</v>
      </c>
      <c r="C57" s="57">
        <f t="shared" si="2"/>
        <v>7</v>
      </c>
      <c r="D57" s="57">
        <f t="shared" si="3"/>
        <v>3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</row>
    <row r="58" ht="15.75" customHeight="1">
      <c r="A58" s="71" t="s">
        <v>60</v>
      </c>
      <c r="B58" s="56">
        <v>14.0</v>
      </c>
      <c r="C58" s="57">
        <f t="shared" si="2"/>
        <v>16</v>
      </c>
      <c r="D58" s="57">
        <f t="shared" si="3"/>
        <v>-2</v>
      </c>
      <c r="E58" s="54"/>
      <c r="F58" s="54"/>
      <c r="G58" s="54"/>
      <c r="H58" s="215" t="s">
        <v>72</v>
      </c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</row>
    <row r="59" ht="15.75" customHeight="1">
      <c r="A59" s="72" t="s">
        <v>61</v>
      </c>
      <c r="B59" s="56">
        <v>10.0</v>
      </c>
      <c r="C59" s="57">
        <f t="shared" si="2"/>
        <v>6.5</v>
      </c>
      <c r="D59" s="57">
        <f t="shared" si="3"/>
        <v>3.5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</row>
    <row r="60" ht="15.75" customHeight="1">
      <c r="A60" s="73" t="s">
        <v>62</v>
      </c>
      <c r="B60" s="56">
        <v>10.0</v>
      </c>
      <c r="C60" s="57">
        <f t="shared" si="2"/>
        <v>10</v>
      </c>
      <c r="D60" s="57">
        <f t="shared" si="3"/>
        <v>0</v>
      </c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</row>
    <row r="61" ht="15.75" customHeight="1">
      <c r="A61" s="74" t="s">
        <v>63</v>
      </c>
      <c r="B61" s="56">
        <v>15.0</v>
      </c>
      <c r="C61" s="57">
        <f t="shared" si="2"/>
        <v>20</v>
      </c>
      <c r="D61" s="57">
        <f t="shared" si="3"/>
        <v>-5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</row>
    <row r="62" ht="15.75" customHeight="1">
      <c r="A62" s="75" t="s">
        <v>64</v>
      </c>
      <c r="B62" s="56">
        <v>10.0</v>
      </c>
      <c r="C62" s="57">
        <f t="shared" si="2"/>
        <v>10.5</v>
      </c>
      <c r="D62" s="57">
        <f t="shared" si="3"/>
        <v>-0.5</v>
      </c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</row>
    <row r="63" ht="15.75" customHeight="1">
      <c r="A63" s="50" t="s">
        <v>39</v>
      </c>
      <c r="B63" s="56">
        <v>15.0</v>
      </c>
      <c r="C63" s="57">
        <f t="shared" si="2"/>
        <v>17.5</v>
      </c>
      <c r="D63" s="57">
        <f t="shared" si="3"/>
        <v>-2.5</v>
      </c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</row>
    <row r="64" ht="15.75" customHeight="1">
      <c r="A64" s="76" t="s">
        <v>65</v>
      </c>
      <c r="B64" s="56">
        <v>12.0</v>
      </c>
      <c r="C64" s="57">
        <f t="shared" si="2"/>
        <v>15.5</v>
      </c>
      <c r="D64" s="57">
        <f t="shared" si="3"/>
        <v>-3.5</v>
      </c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</row>
    <row r="65" ht="15.75" customHeight="1">
      <c r="A65" s="49" t="s">
        <v>38</v>
      </c>
      <c r="B65" s="56">
        <v>12.0</v>
      </c>
      <c r="C65" s="57">
        <f t="shared" si="2"/>
        <v>16</v>
      </c>
      <c r="D65" s="57">
        <f t="shared" si="3"/>
        <v>-4</v>
      </c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</row>
    <row r="66" ht="15.75" customHeight="1">
      <c r="A66" s="68" t="s">
        <v>66</v>
      </c>
      <c r="B66" s="56">
        <v>10.0</v>
      </c>
      <c r="C66" s="57">
        <f t="shared" si="2"/>
        <v>10.5</v>
      </c>
      <c r="D66" s="57">
        <f t="shared" si="3"/>
        <v>-0.5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</row>
    <row r="67" ht="15.75" customHeight="1">
      <c r="A67" s="77" t="s">
        <v>67</v>
      </c>
      <c r="B67" s="78">
        <v>10.0</v>
      </c>
      <c r="C67" s="79">
        <f t="shared" si="2"/>
        <v>9.5</v>
      </c>
      <c r="D67" s="79">
        <f t="shared" si="3"/>
        <v>0.5</v>
      </c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</row>
    <row r="68" ht="15.75" customHeight="1">
      <c r="A68" s="80"/>
      <c r="B68" s="81"/>
      <c r="C68" s="82"/>
      <c r="D68" s="82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</row>
    <row r="69" ht="15.75" customHeight="1">
      <c r="A69" s="80"/>
      <c r="B69" s="81"/>
      <c r="C69" s="82"/>
      <c r="D69" s="82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</row>
    <row r="70" ht="15.75" customHeight="1">
      <c r="A70" s="80"/>
      <c r="B70" s="81"/>
      <c r="C70" s="82"/>
      <c r="D70" s="82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</row>
    <row r="71" ht="15.75" customHeight="1">
      <c r="A71" s="80"/>
      <c r="B71" s="81"/>
      <c r="C71" s="82"/>
      <c r="D71" s="82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</row>
    <row r="72" ht="15.75" customHeight="1">
      <c r="A72" s="80"/>
      <c r="B72" s="81"/>
      <c r="C72" s="82"/>
      <c r="D72" s="82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</row>
  </sheetData>
  <mergeCells count="16">
    <mergeCell ref="B1:C1"/>
    <mergeCell ref="D1:Q2"/>
    <mergeCell ref="A2:A3"/>
    <mergeCell ref="B2:C3"/>
    <mergeCell ref="A4:A8"/>
    <mergeCell ref="B4:B8"/>
    <mergeCell ref="B10:B14"/>
    <mergeCell ref="A35:A39"/>
    <mergeCell ref="B35:B39"/>
    <mergeCell ref="A10:A14"/>
    <mergeCell ref="A16:A20"/>
    <mergeCell ref="B16:B20"/>
    <mergeCell ref="A22:A26"/>
    <mergeCell ref="B22:B26"/>
    <mergeCell ref="A28:A32"/>
    <mergeCell ref="B28:B32"/>
  </mergeCells>
  <conditionalFormatting sqref="D3">
    <cfRule type="expression" dxfId="0" priority="1">
      <formula>AND(T3&gt;=T4,T3&lt;=T5)</formula>
    </cfRule>
  </conditionalFormatting>
  <conditionalFormatting sqref="E3">
    <cfRule type="expression" dxfId="0" priority="2">
      <formula>AND(T3&gt;=T5,T3&lt;=T6)</formula>
    </cfRule>
  </conditionalFormatting>
  <conditionalFormatting sqref="F3">
    <cfRule type="expression" dxfId="0" priority="3">
      <formula>AND(T3&gt;=T6,T3&lt;=T7)</formula>
    </cfRule>
  </conditionalFormatting>
  <conditionalFormatting sqref="G3">
    <cfRule type="expression" dxfId="0" priority="4">
      <formula>AND(T3&gt;=T7,T3&lt;=T8)</formula>
    </cfRule>
  </conditionalFormatting>
  <conditionalFormatting sqref="K3">
    <cfRule type="expression" dxfId="0" priority="5">
      <formula>AND(T3&gt;=T11,T3&lt;=T12)</formula>
    </cfRule>
  </conditionalFormatting>
  <conditionalFormatting sqref="H3">
    <cfRule type="expression" dxfId="0" priority="6">
      <formula>AND(T3&gt;=T8,T3&lt;=T9)</formula>
    </cfRule>
  </conditionalFormatting>
  <conditionalFormatting sqref="I3">
    <cfRule type="expression" dxfId="0" priority="7">
      <formula>AND(T3&gt;=T9,T3&lt;=T10)</formula>
    </cfRule>
  </conditionalFormatting>
  <conditionalFormatting sqref="J3">
    <cfRule type="expression" dxfId="0" priority="8">
      <formula>AND(T3&gt;=T10,T3&lt;=T11)</formula>
    </cfRule>
  </conditionalFormatting>
  <conditionalFormatting sqref="L3">
    <cfRule type="expression" dxfId="0" priority="9">
      <formula>AND(T3&gt;=T12,T3&lt;=T13)</formula>
    </cfRule>
  </conditionalFormatting>
  <conditionalFormatting sqref="M3">
    <cfRule type="expression" dxfId="0" priority="10">
      <formula>AND(T3&gt;=T13,T3&lt;=T14)</formula>
    </cfRule>
  </conditionalFormatting>
  <conditionalFormatting sqref="N3">
    <cfRule type="expression" dxfId="0" priority="11">
      <formula>AND(T3&gt;=T14,T3&lt;=T16)</formula>
    </cfRule>
  </conditionalFormatting>
  <conditionalFormatting sqref="O3">
    <cfRule type="expression" dxfId="0" priority="12">
      <formula>AND(T3&gt;=T16,T3&lt;=T17)</formula>
    </cfRule>
  </conditionalFormatting>
  <conditionalFormatting sqref="P3">
    <cfRule type="expression" dxfId="0" priority="13">
      <formula>AND(T3&gt;=T17,T3&lt;=T18)</formula>
    </cfRule>
  </conditionalFormatting>
  <conditionalFormatting sqref="Q3">
    <cfRule type="expression" dxfId="0" priority="14">
      <formula>AND(T3&gt;=T18,T3&lt;=T19)</formula>
    </cfRule>
  </conditionalFormatting>
  <conditionalFormatting sqref="D3">
    <cfRule type="expression" dxfId="1" priority="15">
      <formula>AND(T3&gt;=T4,T3&lt;=T5)</formula>
    </cfRule>
  </conditionalFormatting>
  <conditionalFormatting sqref="E3">
    <cfRule type="expression" dxfId="1" priority="16">
      <formula>AND(T3&gt;=T5,T3&lt;=T6)</formula>
    </cfRule>
  </conditionalFormatting>
  <conditionalFormatting sqref="F3">
    <cfRule type="expression" dxfId="1" priority="17">
      <formula>AND(T3&gt;=T6,T3&lt;=T7)</formula>
    </cfRule>
  </conditionalFormatting>
  <conditionalFormatting sqref="G3">
    <cfRule type="expression" dxfId="1" priority="18">
      <formula>AND(T3&gt;=T7,T3&lt;=T8)</formula>
    </cfRule>
  </conditionalFormatting>
  <conditionalFormatting sqref="K3">
    <cfRule type="expression" dxfId="1" priority="19">
      <formula>AND(T3&gt;=T11,T3&lt;=T12)</formula>
    </cfRule>
  </conditionalFormatting>
  <conditionalFormatting sqref="H3">
    <cfRule type="expression" dxfId="1" priority="20">
      <formula>AND(T3&gt;=T8,T3&lt;=T9)</formula>
    </cfRule>
  </conditionalFormatting>
  <conditionalFormatting sqref="I3">
    <cfRule type="expression" dxfId="1" priority="21">
      <formula>AND(T3&gt;=T9,T3&lt;=T10)</formula>
    </cfRule>
  </conditionalFormatting>
  <conditionalFormatting sqref="J3">
    <cfRule type="expression" dxfId="1" priority="22">
      <formula>AND(T3&gt;=T10,T3&lt;=T11)</formula>
    </cfRule>
  </conditionalFormatting>
  <conditionalFormatting sqref="L3">
    <cfRule type="expression" dxfId="1" priority="23">
      <formula>AND(T3&gt;=T12,T3&lt;=T13)</formula>
    </cfRule>
  </conditionalFormatting>
  <conditionalFormatting sqref="M3">
    <cfRule type="expression" dxfId="1" priority="24">
      <formula>AND(T3&gt;=T13,T3&lt;=T14)</formula>
    </cfRule>
  </conditionalFormatting>
  <conditionalFormatting sqref="N3">
    <cfRule type="expression" dxfId="1" priority="25">
      <formula>AND(T3&gt;=T14,T3&lt;=T16)</formula>
    </cfRule>
  </conditionalFormatting>
  <conditionalFormatting sqref="O3">
    <cfRule type="expression" dxfId="1" priority="26">
      <formula>AND(T3&gt;=T16,T3&lt;=T17)</formula>
    </cfRule>
  </conditionalFormatting>
  <conditionalFormatting sqref="P3">
    <cfRule type="expression" dxfId="1" priority="27">
      <formula>AND(T3&gt;=T17,T3&lt;=T18)</formula>
    </cfRule>
  </conditionalFormatting>
  <conditionalFormatting sqref="Q3">
    <cfRule type="expression" dxfId="1" priority="28">
      <formula>AND(T3&gt;=T18,T3&lt;=T19)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7" width="15.13"/>
    <col hidden="1" min="18" max="20" width="12.63"/>
  </cols>
  <sheetData>
    <row r="1" ht="30.0" customHeight="1">
      <c r="A1" s="143" t="s">
        <v>0</v>
      </c>
      <c r="B1" s="143" t="s">
        <v>1</v>
      </c>
      <c r="D1" s="2" t="s">
        <v>73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ht="30.0" customHeight="1">
      <c r="A2" s="144">
        <f>today()</f>
        <v>45023</v>
      </c>
      <c r="B2" s="145">
        <f>NOW()</f>
        <v>45023.62428</v>
      </c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</row>
    <row r="3" ht="30.0" customHeight="1">
      <c r="D3" s="146" t="s">
        <v>3</v>
      </c>
      <c r="E3" s="146" t="s">
        <v>4</v>
      </c>
      <c r="F3" s="147" t="s">
        <v>5</v>
      </c>
      <c r="G3" s="147" t="s">
        <v>6</v>
      </c>
      <c r="H3" s="148" t="s">
        <v>7</v>
      </c>
      <c r="I3" s="147" t="s">
        <v>8</v>
      </c>
      <c r="J3" s="147" t="s">
        <v>9</v>
      </c>
      <c r="K3" s="147" t="s">
        <v>10</v>
      </c>
      <c r="L3" s="148" t="s">
        <v>11</v>
      </c>
      <c r="M3" s="147" t="s">
        <v>12</v>
      </c>
      <c r="N3" s="146" t="s">
        <v>13</v>
      </c>
      <c r="O3" s="146" t="s">
        <v>14</v>
      </c>
      <c r="P3" s="146" t="s">
        <v>15</v>
      </c>
      <c r="Q3" s="146" t="s">
        <v>16</v>
      </c>
      <c r="T3">
        <f>value(B2)</f>
        <v>0.6236111111</v>
      </c>
    </row>
    <row r="4" ht="37.5" customHeight="1">
      <c r="A4" s="15" t="s">
        <v>17</v>
      </c>
      <c r="B4" s="16">
        <v>24.0</v>
      </c>
      <c r="C4" s="48" t="s">
        <v>18</v>
      </c>
      <c r="D4" s="216" t="s">
        <v>62</v>
      </c>
      <c r="E4" s="217" t="s">
        <v>62</v>
      </c>
      <c r="F4" s="217" t="s">
        <v>62</v>
      </c>
      <c r="G4" s="218" t="s">
        <v>47</v>
      </c>
      <c r="H4" s="219" t="s">
        <v>48</v>
      </c>
      <c r="I4" s="220" t="s">
        <v>67</v>
      </c>
      <c r="J4" s="221" t="s">
        <v>50</v>
      </c>
      <c r="K4" s="221" t="s">
        <v>50</v>
      </c>
      <c r="L4" s="222" t="s">
        <v>64</v>
      </c>
      <c r="M4" s="222" t="s">
        <v>64</v>
      </c>
      <c r="N4" s="222" t="s">
        <v>64</v>
      </c>
      <c r="O4" s="223" t="s">
        <v>66</v>
      </c>
      <c r="P4" s="223" t="s">
        <v>66</v>
      </c>
      <c r="Q4" s="223" t="s">
        <v>66</v>
      </c>
      <c r="S4" s="149">
        <v>0.2708333333333333</v>
      </c>
      <c r="T4">
        <f t="shared" ref="T4:T19" si="1">value(S4)</f>
        <v>0.2708333333</v>
      </c>
    </row>
    <row r="5" ht="37.5" customHeight="1">
      <c r="A5" s="21"/>
      <c r="B5" s="22"/>
      <c r="C5" s="48" t="s">
        <v>19</v>
      </c>
      <c r="D5" s="151" t="s">
        <v>39</v>
      </c>
      <c r="E5" s="224" t="s">
        <v>39</v>
      </c>
      <c r="F5" s="225" t="s">
        <v>38</v>
      </c>
      <c r="G5" s="219" t="s">
        <v>48</v>
      </c>
      <c r="H5" s="226" t="s">
        <v>46</v>
      </c>
      <c r="I5" s="227" t="s">
        <v>54</v>
      </c>
      <c r="J5" s="226" t="s">
        <v>46</v>
      </c>
      <c r="K5" s="228" t="s">
        <v>67</v>
      </c>
      <c r="L5" s="229" t="s">
        <v>50</v>
      </c>
      <c r="M5" s="230" t="s">
        <v>52</v>
      </c>
      <c r="N5" s="230" t="s">
        <v>52</v>
      </c>
      <c r="O5" s="231" t="s">
        <v>53</v>
      </c>
      <c r="P5" s="227" t="s">
        <v>54</v>
      </c>
      <c r="Q5" s="227" t="s">
        <v>54</v>
      </c>
      <c r="S5" s="149">
        <v>0.3125</v>
      </c>
      <c r="T5">
        <f t="shared" si="1"/>
        <v>0.3125</v>
      </c>
    </row>
    <row r="6" ht="37.5" customHeight="1">
      <c r="A6" s="21"/>
      <c r="B6" s="22"/>
      <c r="C6" s="48" t="s">
        <v>40</v>
      </c>
      <c r="D6" s="232" t="s">
        <v>60</v>
      </c>
      <c r="E6" s="233" t="s">
        <v>60</v>
      </c>
      <c r="F6" s="231" t="s">
        <v>53</v>
      </c>
      <c r="G6" s="227" t="s">
        <v>54</v>
      </c>
      <c r="H6" s="227" t="s">
        <v>54</v>
      </c>
      <c r="I6" s="226" t="s">
        <v>46</v>
      </c>
      <c r="J6" s="228" t="s">
        <v>67</v>
      </c>
      <c r="K6" s="234" t="s">
        <v>62</v>
      </c>
      <c r="L6" s="235" t="s">
        <v>47</v>
      </c>
      <c r="M6" s="235" t="s">
        <v>47</v>
      </c>
      <c r="N6" s="227" t="s">
        <v>54</v>
      </c>
      <c r="O6" s="227" t="s">
        <v>54</v>
      </c>
      <c r="P6" s="231" t="s">
        <v>53</v>
      </c>
      <c r="Q6" s="231" t="s">
        <v>53</v>
      </c>
      <c r="S6" s="149">
        <v>0.3541666666666667</v>
      </c>
      <c r="T6">
        <f t="shared" si="1"/>
        <v>0.3541666667</v>
      </c>
    </row>
    <row r="7" ht="37.5" customHeight="1">
      <c r="A7" s="21"/>
      <c r="B7" s="22"/>
      <c r="C7" s="48" t="s">
        <v>42</v>
      </c>
      <c r="D7" s="236"/>
      <c r="E7" s="235" t="s">
        <v>47</v>
      </c>
      <c r="F7" s="235" t="s">
        <v>47</v>
      </c>
      <c r="G7" s="225" t="s">
        <v>38</v>
      </c>
      <c r="H7" s="225" t="s">
        <v>38</v>
      </c>
      <c r="I7" s="234" t="s">
        <v>62</v>
      </c>
      <c r="J7" s="234" t="s">
        <v>62</v>
      </c>
      <c r="K7" s="231" t="s">
        <v>53</v>
      </c>
      <c r="L7" s="231" t="s">
        <v>53</v>
      </c>
      <c r="M7" s="231" t="s">
        <v>53</v>
      </c>
      <c r="N7" s="237" t="s">
        <v>41</v>
      </c>
      <c r="O7" s="238"/>
      <c r="P7" s="239"/>
      <c r="Q7" s="239"/>
      <c r="S7" s="149">
        <v>0.3958333333333333</v>
      </c>
      <c r="T7">
        <f t="shared" si="1"/>
        <v>0.3958333333</v>
      </c>
    </row>
    <row r="8" ht="37.5" customHeight="1">
      <c r="A8" s="26"/>
      <c r="B8" s="27"/>
      <c r="C8" s="17" t="s">
        <v>22</v>
      </c>
      <c r="D8" s="236"/>
      <c r="E8" s="239"/>
      <c r="F8" s="240" t="s">
        <v>49</v>
      </c>
      <c r="G8" s="240" t="s">
        <v>49</v>
      </c>
      <c r="H8" s="238"/>
      <c r="I8" s="238"/>
      <c r="J8" s="239"/>
      <c r="K8" s="239"/>
      <c r="L8" s="239"/>
      <c r="M8" s="239"/>
      <c r="N8" s="239"/>
      <c r="O8" s="239"/>
      <c r="P8" s="239"/>
      <c r="Q8" s="239"/>
      <c r="S8" s="149">
        <v>0.4375</v>
      </c>
      <c r="T8">
        <f t="shared" si="1"/>
        <v>0.4375</v>
      </c>
    </row>
    <row r="9" ht="15.0" customHeight="1">
      <c r="A9" s="150"/>
      <c r="B9" s="150"/>
      <c r="C9" s="31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S9" s="149">
        <v>0.4791666666666667</v>
      </c>
      <c r="T9">
        <f t="shared" si="1"/>
        <v>0.4791666667</v>
      </c>
    </row>
    <row r="10" ht="37.5" customHeight="1">
      <c r="A10" s="32" t="s">
        <v>23</v>
      </c>
      <c r="B10" s="16">
        <v>25.0</v>
      </c>
      <c r="C10" s="48" t="s">
        <v>18</v>
      </c>
      <c r="D10" s="233" t="s">
        <v>60</v>
      </c>
      <c r="E10" s="233" t="s">
        <v>60</v>
      </c>
      <c r="F10" s="241" t="s">
        <v>47</v>
      </c>
      <c r="G10" s="241" t="s">
        <v>47</v>
      </c>
      <c r="H10" s="241" t="s">
        <v>47</v>
      </c>
      <c r="I10" s="242" t="s">
        <v>56</v>
      </c>
      <c r="J10" s="226" t="s">
        <v>46</v>
      </c>
      <c r="K10" s="227" t="s">
        <v>54</v>
      </c>
      <c r="L10" s="243" t="s">
        <v>59</v>
      </c>
      <c r="M10" s="243" t="s">
        <v>59</v>
      </c>
      <c r="N10" s="231" t="s">
        <v>53</v>
      </c>
      <c r="O10" s="219" t="s">
        <v>48</v>
      </c>
      <c r="P10" s="219" t="s">
        <v>48</v>
      </c>
      <c r="Q10" s="219" t="s">
        <v>48</v>
      </c>
      <c r="S10" s="149">
        <v>0.5208333333333334</v>
      </c>
      <c r="T10">
        <f t="shared" si="1"/>
        <v>0.5208333333</v>
      </c>
    </row>
    <row r="11" ht="37.5" customHeight="1">
      <c r="A11" s="21"/>
      <c r="B11" s="22"/>
      <c r="C11" s="48" t="s">
        <v>19</v>
      </c>
      <c r="D11" s="244" t="s">
        <v>65</v>
      </c>
      <c r="E11" s="245" t="s">
        <v>65</v>
      </c>
      <c r="F11" s="233" t="s">
        <v>60</v>
      </c>
      <c r="G11" s="233" t="s">
        <v>60</v>
      </c>
      <c r="H11" s="226" t="s">
        <v>46</v>
      </c>
      <c r="I11" s="234" t="s">
        <v>62</v>
      </c>
      <c r="J11" s="235" t="s">
        <v>47</v>
      </c>
      <c r="K11" s="235" t="s">
        <v>47</v>
      </c>
      <c r="L11" s="235" t="s">
        <v>47</v>
      </c>
      <c r="M11" s="231" t="s">
        <v>53</v>
      </c>
      <c r="N11" s="246" t="s">
        <v>55</v>
      </c>
      <c r="O11" s="246" t="s">
        <v>55</v>
      </c>
      <c r="P11" s="247" t="s">
        <v>49</v>
      </c>
      <c r="Q11" s="247" t="s">
        <v>49</v>
      </c>
      <c r="S11" s="149">
        <v>0.5625</v>
      </c>
      <c r="T11">
        <f t="shared" si="1"/>
        <v>0.5625</v>
      </c>
    </row>
    <row r="12" ht="37.5" customHeight="1">
      <c r="A12" s="21"/>
      <c r="B12" s="22"/>
      <c r="C12" s="48" t="s">
        <v>40</v>
      </c>
      <c r="D12" s="248" t="s">
        <v>52</v>
      </c>
      <c r="E12" s="230" t="s">
        <v>52</v>
      </c>
      <c r="F12" s="245" t="s">
        <v>65</v>
      </c>
      <c r="G12" s="245" t="s">
        <v>65</v>
      </c>
      <c r="H12" s="225" t="s">
        <v>38</v>
      </c>
      <c r="I12" s="226" t="s">
        <v>46</v>
      </c>
      <c r="J12" s="234" t="s">
        <v>62</v>
      </c>
      <c r="K12" s="226" t="s">
        <v>46</v>
      </c>
      <c r="L12" s="226" t="s">
        <v>46</v>
      </c>
      <c r="M12" s="233" t="s">
        <v>60</v>
      </c>
      <c r="N12" s="247" t="s">
        <v>49</v>
      </c>
      <c r="O12" s="247" t="s">
        <v>49</v>
      </c>
      <c r="P12" s="246" t="s">
        <v>55</v>
      </c>
      <c r="Q12" s="246" t="s">
        <v>55</v>
      </c>
      <c r="S12" s="149">
        <v>0.6041666666666666</v>
      </c>
      <c r="T12">
        <f t="shared" si="1"/>
        <v>0.6041666667</v>
      </c>
    </row>
    <row r="13" ht="37.5" customHeight="1">
      <c r="A13" s="21"/>
      <c r="B13" s="22"/>
      <c r="C13" s="48" t="s">
        <v>42</v>
      </c>
      <c r="D13" s="236"/>
      <c r="E13" s="249" t="s">
        <v>58</v>
      </c>
      <c r="F13" s="249" t="s">
        <v>58</v>
      </c>
      <c r="G13" s="242" t="s">
        <v>56</v>
      </c>
      <c r="H13" s="242" t="s">
        <v>56</v>
      </c>
      <c r="I13" s="225" t="s">
        <v>38</v>
      </c>
      <c r="J13" s="233" t="s">
        <v>60</v>
      </c>
      <c r="K13" s="249" t="s">
        <v>58</v>
      </c>
      <c r="L13" s="227" t="s">
        <v>54</v>
      </c>
      <c r="M13" s="227" t="s">
        <v>54</v>
      </c>
      <c r="N13" s="227" t="s">
        <v>54</v>
      </c>
      <c r="O13" s="238"/>
      <c r="P13" s="239"/>
      <c r="Q13" s="239"/>
      <c r="S13" s="149">
        <v>0.6458333333333334</v>
      </c>
      <c r="T13">
        <f t="shared" si="1"/>
        <v>0.6458333333</v>
      </c>
    </row>
    <row r="14" ht="37.5" customHeight="1">
      <c r="A14" s="26"/>
      <c r="B14" s="27"/>
      <c r="C14" s="17" t="s">
        <v>22</v>
      </c>
      <c r="D14" s="236"/>
      <c r="E14" s="239"/>
      <c r="F14" s="239"/>
      <c r="G14" s="239"/>
      <c r="H14" s="238"/>
      <c r="I14" s="238"/>
      <c r="J14" s="239"/>
      <c r="K14" s="250" t="s">
        <v>48</v>
      </c>
      <c r="L14" s="250" t="s">
        <v>48</v>
      </c>
      <c r="M14" s="239"/>
      <c r="N14" s="239"/>
      <c r="O14" s="239"/>
      <c r="P14" s="239"/>
      <c r="Q14" s="239"/>
      <c r="S14" s="149">
        <v>0.6875</v>
      </c>
      <c r="T14">
        <f t="shared" si="1"/>
        <v>0.6875</v>
      </c>
    </row>
    <row r="15" ht="15.0" customHeight="1">
      <c r="A15" s="150"/>
      <c r="B15" s="150"/>
      <c r="C15" s="31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S15" s="149">
        <v>0.7291666666666666</v>
      </c>
      <c r="T15">
        <f t="shared" si="1"/>
        <v>0.7291666667</v>
      </c>
    </row>
    <row r="16" ht="37.5" customHeight="1">
      <c r="A16" s="34" t="s">
        <v>24</v>
      </c>
      <c r="B16" s="16">
        <v>26.0</v>
      </c>
      <c r="C16" s="48" t="s">
        <v>18</v>
      </c>
      <c r="D16" s="251" t="s">
        <v>50</v>
      </c>
      <c r="E16" s="252" t="s">
        <v>48</v>
      </c>
      <c r="F16" s="253" t="s">
        <v>63</v>
      </c>
      <c r="G16" s="254" t="s">
        <v>57</v>
      </c>
      <c r="H16" s="255" t="s">
        <v>54</v>
      </c>
      <c r="I16" s="255" t="s">
        <v>54</v>
      </c>
      <c r="J16" s="231" t="s">
        <v>53</v>
      </c>
      <c r="K16" s="256" t="s">
        <v>55</v>
      </c>
      <c r="L16" s="256" t="s">
        <v>55</v>
      </c>
      <c r="M16" s="257" t="s">
        <v>61</v>
      </c>
      <c r="N16" s="237" t="s">
        <v>41</v>
      </c>
      <c r="O16" s="253" t="s">
        <v>63</v>
      </c>
      <c r="P16" s="253" t="s">
        <v>63</v>
      </c>
      <c r="Q16" s="253" t="s">
        <v>63</v>
      </c>
      <c r="S16" s="149">
        <v>0.75</v>
      </c>
      <c r="T16">
        <f t="shared" si="1"/>
        <v>0.75</v>
      </c>
    </row>
    <row r="17" ht="37.5" customHeight="1">
      <c r="A17" s="21"/>
      <c r="B17" s="22"/>
      <c r="C17" s="48" t="s">
        <v>19</v>
      </c>
      <c r="D17" s="151" t="s">
        <v>39</v>
      </c>
      <c r="E17" s="226" t="s">
        <v>46</v>
      </c>
      <c r="F17" s="258" t="s">
        <v>61</v>
      </c>
      <c r="G17" s="259" t="s">
        <v>63</v>
      </c>
      <c r="H17" s="260" t="s">
        <v>57</v>
      </c>
      <c r="I17" s="259" t="s">
        <v>63</v>
      </c>
      <c r="J17" s="259" t="s">
        <v>63</v>
      </c>
      <c r="K17" s="231" t="s">
        <v>53</v>
      </c>
      <c r="L17" s="231" t="s">
        <v>53</v>
      </c>
      <c r="M17" s="259" t="s">
        <v>63</v>
      </c>
      <c r="N17" s="259" t="s">
        <v>63</v>
      </c>
      <c r="O17" s="237" t="s">
        <v>41</v>
      </c>
      <c r="P17" s="261" t="s">
        <v>49</v>
      </c>
      <c r="Q17" s="261" t="s">
        <v>49</v>
      </c>
      <c r="S17" s="149">
        <v>0.7916666666666666</v>
      </c>
      <c r="T17">
        <f t="shared" si="1"/>
        <v>0.7916666667</v>
      </c>
    </row>
    <row r="18" ht="37.5" customHeight="1">
      <c r="A18" s="21"/>
      <c r="B18" s="22"/>
      <c r="C18" s="48" t="s">
        <v>40</v>
      </c>
      <c r="D18" s="166" t="s">
        <v>60</v>
      </c>
      <c r="E18" s="166" t="s">
        <v>60</v>
      </c>
      <c r="F18" s="249" t="s">
        <v>58</v>
      </c>
      <c r="G18" s="258" t="s">
        <v>61</v>
      </c>
      <c r="H18" s="229" t="s">
        <v>50</v>
      </c>
      <c r="I18" s="229" t="s">
        <v>50</v>
      </c>
      <c r="J18" s="156" t="s">
        <v>52</v>
      </c>
      <c r="K18" s="156" t="s">
        <v>52</v>
      </c>
      <c r="L18" s="230" t="s">
        <v>52</v>
      </c>
      <c r="M18" s="226" t="s">
        <v>46</v>
      </c>
      <c r="N18" s="261" t="s">
        <v>49</v>
      </c>
      <c r="O18" s="261" t="s">
        <v>49</v>
      </c>
      <c r="P18" s="237" t="s">
        <v>41</v>
      </c>
      <c r="Q18" s="237" t="s">
        <v>41</v>
      </c>
      <c r="S18" s="149">
        <v>0.8333333333333334</v>
      </c>
      <c r="T18">
        <f t="shared" si="1"/>
        <v>0.8333333333</v>
      </c>
    </row>
    <row r="19" ht="37.5" customHeight="1">
      <c r="A19" s="21"/>
      <c r="B19" s="22"/>
      <c r="C19" s="48" t="s">
        <v>42</v>
      </c>
      <c r="D19" s="236"/>
      <c r="E19" s="262" t="s">
        <v>59</v>
      </c>
      <c r="F19" s="252" t="s">
        <v>48</v>
      </c>
      <c r="G19" s="252" t="s">
        <v>48</v>
      </c>
      <c r="H19" s="259" t="s">
        <v>63</v>
      </c>
      <c r="I19" s="228" t="s">
        <v>67</v>
      </c>
      <c r="J19" s="228" t="s">
        <v>67</v>
      </c>
      <c r="K19" s="263" t="s">
        <v>64</v>
      </c>
      <c r="L19" s="263" t="s">
        <v>64</v>
      </c>
      <c r="M19" s="264" t="s">
        <v>66</v>
      </c>
      <c r="N19" s="264" t="s">
        <v>66</v>
      </c>
      <c r="O19" s="238"/>
      <c r="P19" s="239"/>
      <c r="Q19" s="239"/>
      <c r="S19" s="149">
        <v>0.875</v>
      </c>
      <c r="T19">
        <f t="shared" si="1"/>
        <v>0.875</v>
      </c>
    </row>
    <row r="20" ht="37.5" customHeight="1">
      <c r="A20" s="26"/>
      <c r="B20" s="27"/>
      <c r="C20" s="17" t="s">
        <v>22</v>
      </c>
      <c r="D20" s="236"/>
      <c r="E20" s="265" t="s">
        <v>50</v>
      </c>
      <c r="F20" s="265" t="s">
        <v>50</v>
      </c>
      <c r="G20" s="239"/>
      <c r="H20" s="238"/>
      <c r="I20" s="238"/>
      <c r="J20" s="239"/>
      <c r="K20" s="239"/>
      <c r="L20" s="239"/>
      <c r="M20" s="239"/>
      <c r="N20" s="239"/>
      <c r="O20" s="239"/>
      <c r="P20" s="239"/>
      <c r="Q20" s="239"/>
    </row>
    <row r="21" ht="15.0" customHeight="1">
      <c r="A21" s="150"/>
      <c r="B21" s="150"/>
      <c r="C21" s="31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</row>
    <row r="22" ht="37.5" customHeight="1">
      <c r="A22" s="35" t="s">
        <v>25</v>
      </c>
      <c r="B22" s="16">
        <v>27.0</v>
      </c>
      <c r="C22" s="48" t="s">
        <v>18</v>
      </c>
      <c r="D22" s="131" t="s">
        <v>69</v>
      </c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3"/>
    </row>
    <row r="23" ht="37.5" customHeight="1">
      <c r="A23" s="21"/>
      <c r="B23" s="22"/>
      <c r="C23" s="48" t="s">
        <v>19</v>
      </c>
      <c r="D23" s="134"/>
      <c r="Q23" s="135"/>
    </row>
    <row r="24" ht="37.5" customHeight="1">
      <c r="A24" s="21"/>
      <c r="B24" s="22"/>
      <c r="C24" s="48" t="s">
        <v>40</v>
      </c>
      <c r="D24" s="134"/>
      <c r="Q24" s="135"/>
    </row>
    <row r="25" ht="37.5" customHeight="1">
      <c r="A25" s="21"/>
      <c r="B25" s="22"/>
      <c r="C25" s="48" t="s">
        <v>42</v>
      </c>
      <c r="D25" s="134"/>
      <c r="Q25" s="135"/>
    </row>
    <row r="26" ht="37.5" customHeight="1">
      <c r="A26" s="26"/>
      <c r="B26" s="27"/>
      <c r="C26" s="17" t="s">
        <v>22</v>
      </c>
      <c r="D26" s="136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8"/>
    </row>
    <row r="27" ht="15.0" customHeight="1">
      <c r="A27" s="150"/>
      <c r="B27" s="150"/>
      <c r="C27" s="31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</row>
    <row r="28" ht="37.5" customHeight="1">
      <c r="A28" s="39" t="s">
        <v>35</v>
      </c>
      <c r="B28" s="16">
        <v>28.0</v>
      </c>
      <c r="C28" s="48" t="s">
        <v>18</v>
      </c>
      <c r="D28" s="266"/>
      <c r="E28" s="267"/>
      <c r="F28" s="267"/>
      <c r="G28" s="267"/>
      <c r="H28" s="267"/>
      <c r="I28" s="267"/>
      <c r="J28" s="267"/>
      <c r="K28" s="267"/>
      <c r="L28" s="267"/>
      <c r="M28" s="268"/>
      <c r="N28" s="268"/>
      <c r="O28" s="267"/>
      <c r="P28" s="267"/>
      <c r="Q28" s="267"/>
    </row>
    <row r="29" ht="37.5" customHeight="1">
      <c r="A29" s="21"/>
      <c r="B29" s="22"/>
      <c r="C29" s="48" t="s">
        <v>19</v>
      </c>
      <c r="D29" s="159"/>
      <c r="E29" s="159"/>
      <c r="F29" s="269"/>
      <c r="G29" s="269"/>
      <c r="H29" s="269"/>
      <c r="I29" s="270"/>
      <c r="J29" s="269"/>
      <c r="K29" s="269"/>
      <c r="L29" s="269"/>
      <c r="M29" s="269"/>
      <c r="N29" s="269"/>
      <c r="O29" s="268"/>
      <c r="P29" s="269"/>
      <c r="Q29" s="268"/>
    </row>
    <row r="30" ht="37.5" customHeight="1">
      <c r="A30" s="21"/>
      <c r="B30" s="22"/>
      <c r="C30" s="48" t="s">
        <v>40</v>
      </c>
      <c r="D30" s="271"/>
      <c r="E30" s="269"/>
      <c r="F30" s="268"/>
      <c r="G30" s="268"/>
      <c r="H30" s="270"/>
      <c r="I30" s="269"/>
      <c r="J30" s="270"/>
      <c r="K30" s="269"/>
      <c r="L30" s="269"/>
      <c r="M30" s="269"/>
      <c r="N30" s="269"/>
      <c r="O30" s="269"/>
      <c r="P30" s="268"/>
      <c r="Q30" s="269"/>
    </row>
    <row r="31" ht="37.5" customHeight="1">
      <c r="A31" s="21"/>
      <c r="B31" s="22"/>
      <c r="C31" s="48" t="s">
        <v>42</v>
      </c>
      <c r="D31" s="236"/>
      <c r="E31" s="269"/>
      <c r="F31" s="159"/>
      <c r="G31" s="270"/>
      <c r="H31" s="269"/>
      <c r="I31" s="269"/>
      <c r="J31" s="269"/>
      <c r="K31" s="269"/>
      <c r="L31" s="269"/>
      <c r="M31" s="269"/>
      <c r="N31" s="269"/>
      <c r="O31" s="239"/>
      <c r="P31" s="239"/>
      <c r="Q31" s="239"/>
    </row>
    <row r="32" ht="37.5" customHeight="1">
      <c r="A32" s="26"/>
      <c r="B32" s="27"/>
      <c r="C32" s="17" t="s">
        <v>22</v>
      </c>
      <c r="D32" s="236"/>
      <c r="E32" s="239"/>
      <c r="F32" s="239"/>
      <c r="G32" s="239"/>
      <c r="H32" s="238"/>
      <c r="I32" s="238"/>
      <c r="J32" s="239"/>
      <c r="K32" s="272"/>
      <c r="L32" s="272"/>
      <c r="M32" s="239"/>
      <c r="N32" s="239"/>
      <c r="O32" s="239"/>
      <c r="P32" s="239"/>
      <c r="Q32" s="239"/>
    </row>
    <row r="33" ht="15.0" customHeight="1">
      <c r="A33" s="150"/>
      <c r="B33" s="150"/>
      <c r="C33" s="31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</row>
    <row r="34" ht="37.5" customHeight="1">
      <c r="A34" s="171"/>
      <c r="B34" s="172"/>
      <c r="C34" s="46"/>
      <c r="D34" s="171"/>
      <c r="E34" s="146" t="s">
        <v>4</v>
      </c>
      <c r="F34" s="147" t="s">
        <v>5</v>
      </c>
      <c r="G34" s="147" t="s">
        <v>6</v>
      </c>
      <c r="H34" s="148" t="s">
        <v>7</v>
      </c>
      <c r="I34" s="146" t="s">
        <v>36</v>
      </c>
      <c r="J34" s="171"/>
      <c r="K34" s="171"/>
      <c r="L34" s="171"/>
      <c r="M34" s="171"/>
      <c r="N34" s="171"/>
      <c r="O34" s="171"/>
      <c r="P34" s="171"/>
      <c r="Q34" s="171"/>
    </row>
    <row r="35" ht="37.5" customHeight="1">
      <c r="A35" s="47" t="s">
        <v>37</v>
      </c>
      <c r="B35" s="16">
        <v>29.0</v>
      </c>
      <c r="C35" s="48" t="s">
        <v>18</v>
      </c>
      <c r="D35" s="162"/>
      <c r="E35" s="273"/>
      <c r="F35" s="273"/>
      <c r="G35" s="273"/>
      <c r="H35" s="273"/>
      <c r="I35" s="273"/>
      <c r="J35" s="162"/>
      <c r="K35" s="162"/>
      <c r="L35" s="162"/>
      <c r="M35" s="162"/>
      <c r="N35" s="162"/>
      <c r="O35" s="162"/>
      <c r="P35" s="162"/>
      <c r="Q35" s="162"/>
    </row>
    <row r="36" ht="37.5" customHeight="1">
      <c r="A36" s="21"/>
      <c r="B36" s="22"/>
      <c r="C36" s="48" t="s">
        <v>19</v>
      </c>
      <c r="D36" s="162"/>
      <c r="E36" s="273"/>
      <c r="F36" s="273"/>
      <c r="G36" s="273"/>
      <c r="H36" s="273"/>
      <c r="I36" s="273"/>
      <c r="J36" s="162"/>
      <c r="K36" s="162"/>
      <c r="L36" s="162"/>
      <c r="M36" s="162"/>
      <c r="N36" s="162"/>
      <c r="O36" s="162"/>
      <c r="P36" s="162"/>
      <c r="Q36" s="162"/>
    </row>
    <row r="37" ht="37.5" customHeight="1">
      <c r="A37" s="21"/>
      <c r="B37" s="22"/>
      <c r="C37" s="48" t="s">
        <v>40</v>
      </c>
      <c r="D37" s="162"/>
      <c r="E37" s="273"/>
      <c r="F37" s="273"/>
      <c r="G37" s="273"/>
      <c r="H37" s="273"/>
      <c r="I37" s="273"/>
      <c r="J37" s="162"/>
      <c r="K37" s="162"/>
      <c r="L37" s="162"/>
      <c r="M37" s="162"/>
      <c r="N37" s="162"/>
      <c r="O37" s="162"/>
      <c r="P37" s="162"/>
      <c r="Q37" s="162"/>
    </row>
    <row r="38" ht="37.5" customHeight="1">
      <c r="A38" s="21"/>
      <c r="B38" s="22"/>
      <c r="C38" s="48" t="s">
        <v>42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</row>
    <row r="39" ht="37.5" customHeight="1">
      <c r="A39" s="26"/>
      <c r="B39" s="27"/>
      <c r="C39" s="17" t="s">
        <v>22</v>
      </c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2"/>
      <c r="P39" s="162"/>
      <c r="Q39" s="162"/>
    </row>
    <row r="40" ht="15.0" customHeight="1">
      <c r="A40" s="150"/>
      <c r="B40" s="150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</row>
    <row r="41" ht="30.0" customHeight="1"/>
    <row r="42" ht="15.75" customHeight="1">
      <c r="A42" s="174"/>
      <c r="B42" s="175" t="s">
        <v>43</v>
      </c>
      <c r="C42" s="175" t="s">
        <v>44</v>
      </c>
      <c r="D42" s="175" t="s">
        <v>45</v>
      </c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</row>
    <row r="43" ht="15.75" customHeight="1">
      <c r="A43" s="177" t="s">
        <v>46</v>
      </c>
      <c r="B43" s="178">
        <v>10.0</v>
      </c>
      <c r="C43" s="179">
        <f t="shared" ref="C43:C67" si="2">(COUNTIF($D$4:$M$32,A43))+(1.5*(COUNTIF($N$4:$N$32,A43)))+(COUNTIF($E$35:$H$39,A43))+(0.5*(COUNTIF($I$35:$I$39,A43)))+(COUNTIF($O$4:$Q$32,A43))</f>
        <v>10</v>
      </c>
      <c r="D43" s="179">
        <f t="shared" ref="D43:D67" si="3">B43-C43</f>
        <v>0</v>
      </c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</row>
    <row r="44" ht="15.75" customHeight="1">
      <c r="A44" s="180" t="s">
        <v>47</v>
      </c>
      <c r="B44" s="178">
        <v>12.0</v>
      </c>
      <c r="C44" s="179">
        <f t="shared" si="2"/>
        <v>11</v>
      </c>
      <c r="D44" s="179">
        <f t="shared" si="3"/>
        <v>1</v>
      </c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</row>
    <row r="45" ht="15.75" customHeight="1">
      <c r="A45" s="170" t="s">
        <v>48</v>
      </c>
      <c r="B45" s="178">
        <v>14.0</v>
      </c>
      <c r="C45" s="179">
        <f t="shared" si="2"/>
        <v>10</v>
      </c>
      <c r="D45" s="179">
        <f t="shared" si="3"/>
        <v>4</v>
      </c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</row>
    <row r="46" ht="15.75" customHeight="1">
      <c r="A46" s="181" t="s">
        <v>49</v>
      </c>
      <c r="B46" s="178">
        <v>11.0</v>
      </c>
      <c r="C46" s="179">
        <f t="shared" si="2"/>
        <v>11</v>
      </c>
      <c r="D46" s="179">
        <f t="shared" si="3"/>
        <v>0</v>
      </c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</row>
    <row r="47" ht="15.75" customHeight="1">
      <c r="A47" s="157" t="s">
        <v>50</v>
      </c>
      <c r="B47" s="178">
        <v>14.0</v>
      </c>
      <c r="C47" s="179">
        <f t="shared" si="2"/>
        <v>8</v>
      </c>
      <c r="D47" s="179">
        <f t="shared" si="3"/>
        <v>6</v>
      </c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</row>
    <row r="48" ht="15.75" customHeight="1">
      <c r="A48" s="182" t="s">
        <v>51</v>
      </c>
      <c r="B48" s="178">
        <v>10.0</v>
      </c>
      <c r="C48" s="179">
        <f t="shared" si="2"/>
        <v>0</v>
      </c>
      <c r="D48" s="179">
        <f t="shared" si="3"/>
        <v>10</v>
      </c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</row>
    <row r="49" ht="15.75" customHeight="1">
      <c r="A49" s="156" t="s">
        <v>52</v>
      </c>
      <c r="B49" s="178">
        <v>14.0</v>
      </c>
      <c r="C49" s="179">
        <f t="shared" si="2"/>
        <v>7.5</v>
      </c>
      <c r="D49" s="179">
        <f t="shared" si="3"/>
        <v>6.5</v>
      </c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</row>
    <row r="50" ht="15.75" customHeight="1">
      <c r="A50" s="183" t="s">
        <v>53</v>
      </c>
      <c r="B50" s="178">
        <v>14.0</v>
      </c>
      <c r="C50" s="179">
        <f t="shared" si="2"/>
        <v>12.5</v>
      </c>
      <c r="D50" s="179">
        <f t="shared" si="3"/>
        <v>1.5</v>
      </c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</row>
    <row r="51" ht="15.75" customHeight="1">
      <c r="A51" s="153" t="s">
        <v>54</v>
      </c>
      <c r="B51" s="178">
        <v>14.0</v>
      </c>
      <c r="C51" s="179">
        <f t="shared" si="2"/>
        <v>14</v>
      </c>
      <c r="D51" s="179">
        <f t="shared" si="3"/>
        <v>0</v>
      </c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</row>
    <row r="52" ht="15.75" customHeight="1">
      <c r="A52" s="184" t="s">
        <v>55</v>
      </c>
      <c r="B52" s="185">
        <v>10.0</v>
      </c>
      <c r="C52" s="179">
        <f t="shared" si="2"/>
        <v>6.5</v>
      </c>
      <c r="D52" s="179">
        <f t="shared" si="3"/>
        <v>3.5</v>
      </c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</row>
    <row r="53" ht="15.75" customHeight="1">
      <c r="A53" s="186" t="s">
        <v>41</v>
      </c>
      <c r="B53" s="185">
        <v>14.0</v>
      </c>
      <c r="C53" s="179">
        <f t="shared" si="2"/>
        <v>6</v>
      </c>
      <c r="D53" s="179">
        <f t="shared" si="3"/>
        <v>8</v>
      </c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</row>
    <row r="54" ht="15.75" customHeight="1">
      <c r="A54" s="187" t="s">
        <v>56</v>
      </c>
      <c r="B54" s="185">
        <v>10.0</v>
      </c>
      <c r="C54" s="179">
        <f t="shared" si="2"/>
        <v>3</v>
      </c>
      <c r="D54" s="179">
        <f t="shared" si="3"/>
        <v>7</v>
      </c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</row>
    <row r="55" ht="15.75" customHeight="1">
      <c r="A55" s="164" t="s">
        <v>57</v>
      </c>
      <c r="B55" s="185">
        <v>10.0</v>
      </c>
      <c r="C55" s="179">
        <f t="shared" si="2"/>
        <v>2</v>
      </c>
      <c r="D55" s="179">
        <f t="shared" si="3"/>
        <v>8</v>
      </c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</row>
    <row r="56" ht="15.75" customHeight="1">
      <c r="A56" s="170" t="s">
        <v>58</v>
      </c>
      <c r="B56" s="185">
        <v>10.0</v>
      </c>
      <c r="C56" s="179">
        <f t="shared" si="2"/>
        <v>4</v>
      </c>
      <c r="D56" s="179">
        <f t="shared" si="3"/>
        <v>6</v>
      </c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</row>
    <row r="57" ht="15.75" customHeight="1">
      <c r="A57" s="188" t="s">
        <v>59</v>
      </c>
      <c r="B57" s="185">
        <v>10.0</v>
      </c>
      <c r="C57" s="179">
        <f t="shared" si="2"/>
        <v>3</v>
      </c>
      <c r="D57" s="179">
        <f t="shared" si="3"/>
        <v>7</v>
      </c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</row>
    <row r="58" ht="15.75" customHeight="1">
      <c r="A58" s="166" t="s">
        <v>60</v>
      </c>
      <c r="B58" s="178">
        <v>14.0</v>
      </c>
      <c r="C58" s="179">
        <f t="shared" si="2"/>
        <v>10</v>
      </c>
      <c r="D58" s="179">
        <f t="shared" si="3"/>
        <v>4</v>
      </c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</row>
    <row r="59" ht="15.75" customHeight="1">
      <c r="A59" s="189" t="s">
        <v>61</v>
      </c>
      <c r="B59" s="178">
        <v>10.0</v>
      </c>
      <c r="C59" s="179">
        <f t="shared" si="2"/>
        <v>3</v>
      </c>
      <c r="D59" s="179">
        <f t="shared" si="3"/>
        <v>7</v>
      </c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</row>
    <row r="60" ht="15.75" customHeight="1">
      <c r="A60" s="190" t="s">
        <v>62</v>
      </c>
      <c r="B60" s="178">
        <v>10.0</v>
      </c>
      <c r="C60" s="179">
        <f t="shared" si="2"/>
        <v>8</v>
      </c>
      <c r="D60" s="179">
        <f t="shared" si="3"/>
        <v>2</v>
      </c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</row>
    <row r="61" ht="15.75" customHeight="1">
      <c r="A61" s="167" t="s">
        <v>63</v>
      </c>
      <c r="B61" s="178">
        <v>15.0</v>
      </c>
      <c r="C61" s="179">
        <f t="shared" si="2"/>
        <v>10.5</v>
      </c>
      <c r="D61" s="179">
        <f t="shared" si="3"/>
        <v>4.5</v>
      </c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</row>
    <row r="62" ht="15.75" customHeight="1">
      <c r="A62" s="191" t="s">
        <v>64</v>
      </c>
      <c r="B62" s="178">
        <v>10.0</v>
      </c>
      <c r="C62" s="179">
        <f t="shared" si="2"/>
        <v>5.5</v>
      </c>
      <c r="D62" s="179">
        <f t="shared" si="3"/>
        <v>4.5</v>
      </c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</row>
    <row r="63" ht="15.75" customHeight="1">
      <c r="A63" s="151" t="s">
        <v>39</v>
      </c>
      <c r="B63" s="178">
        <v>15.0</v>
      </c>
      <c r="C63" s="179">
        <f t="shared" si="2"/>
        <v>3</v>
      </c>
      <c r="D63" s="179">
        <f t="shared" si="3"/>
        <v>12</v>
      </c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  <c r="AA63" s="176"/>
    </row>
    <row r="64" ht="15.75" customHeight="1">
      <c r="A64" s="173" t="s">
        <v>65</v>
      </c>
      <c r="B64" s="178">
        <v>12.0</v>
      </c>
      <c r="C64" s="179">
        <f t="shared" si="2"/>
        <v>4</v>
      </c>
      <c r="D64" s="179">
        <f t="shared" si="3"/>
        <v>8</v>
      </c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76"/>
    </row>
    <row r="65" ht="15.75" customHeight="1">
      <c r="A65" s="152" t="s">
        <v>38</v>
      </c>
      <c r="B65" s="178">
        <v>12.0</v>
      </c>
      <c r="C65" s="179">
        <f t="shared" si="2"/>
        <v>5</v>
      </c>
      <c r="D65" s="179">
        <f t="shared" si="3"/>
        <v>7</v>
      </c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  <c r="AA65" s="176"/>
    </row>
    <row r="66" ht="15.75" customHeight="1">
      <c r="A66" s="187" t="s">
        <v>66</v>
      </c>
      <c r="B66" s="178">
        <v>10.0</v>
      </c>
      <c r="C66" s="179">
        <f t="shared" si="2"/>
        <v>5.5</v>
      </c>
      <c r="D66" s="179">
        <f t="shared" si="3"/>
        <v>4.5</v>
      </c>
      <c r="E66" s="176"/>
      <c r="F66" s="176"/>
      <c r="G66" s="176"/>
      <c r="H66" s="176"/>
      <c r="I66" s="176"/>
      <c r="J66" s="176"/>
      <c r="K66" s="176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</row>
    <row r="67" ht="15.75" customHeight="1">
      <c r="A67" s="158" t="s">
        <v>67</v>
      </c>
      <c r="B67" s="192">
        <v>10.0</v>
      </c>
      <c r="C67" s="193">
        <f t="shared" si="2"/>
        <v>5</v>
      </c>
      <c r="D67" s="193">
        <f t="shared" si="3"/>
        <v>5</v>
      </c>
      <c r="E67" s="176"/>
      <c r="F67" s="176"/>
      <c r="G67" s="176"/>
      <c r="H67" s="176"/>
      <c r="I67" s="176"/>
      <c r="J67" s="176"/>
      <c r="K67" s="176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76"/>
    </row>
    <row r="68" ht="15.75" customHeight="1">
      <c r="A68" s="194"/>
      <c r="B68" s="195"/>
      <c r="C68" s="196"/>
      <c r="D68" s="196"/>
      <c r="E68" s="176"/>
      <c r="F68" s="176"/>
      <c r="G68" s="176"/>
      <c r="H68" s="176"/>
      <c r="I68" s="176"/>
      <c r="J68" s="176"/>
      <c r="K68" s="176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</row>
    <row r="69" ht="15.75" customHeight="1">
      <c r="A69" s="194"/>
      <c r="B69" s="195"/>
      <c r="C69" s="196"/>
      <c r="D69" s="196"/>
      <c r="E69" s="176"/>
      <c r="F69" s="176"/>
      <c r="G69" s="176"/>
      <c r="H69" s="176"/>
      <c r="I69" s="176"/>
      <c r="J69" s="176"/>
      <c r="K69" s="176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  <c r="AA69" s="176"/>
    </row>
    <row r="70" ht="15.75" customHeight="1">
      <c r="A70" s="194"/>
      <c r="B70" s="195"/>
      <c r="C70" s="196"/>
      <c r="D70" s="196"/>
      <c r="E70" s="176"/>
      <c r="F70" s="176"/>
      <c r="G70" s="176"/>
      <c r="H70" s="176"/>
      <c r="I70" s="176"/>
      <c r="J70" s="176"/>
      <c r="K70" s="176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  <c r="AA70" s="176"/>
    </row>
    <row r="71" ht="15.75" customHeight="1">
      <c r="A71" s="194"/>
      <c r="B71" s="195"/>
      <c r="C71" s="196"/>
      <c r="D71" s="196"/>
      <c r="E71" s="176"/>
      <c r="F71" s="176"/>
      <c r="G71" s="176"/>
      <c r="H71" s="176"/>
      <c r="I71" s="176"/>
      <c r="J71" s="176"/>
      <c r="K71" s="176"/>
      <c r="L71" s="176"/>
      <c r="M71" s="176"/>
      <c r="N71" s="176"/>
      <c r="O71" s="176"/>
      <c r="P71" s="176"/>
      <c r="Q71" s="176"/>
      <c r="R71" s="176"/>
      <c r="S71" s="176"/>
      <c r="T71" s="176"/>
      <c r="U71" s="176"/>
      <c r="V71" s="176"/>
      <c r="W71" s="176"/>
      <c r="X71" s="176"/>
      <c r="Y71" s="176"/>
      <c r="Z71" s="176"/>
      <c r="AA71" s="176"/>
    </row>
    <row r="72" ht="15.75" customHeight="1">
      <c r="A72" s="194"/>
      <c r="B72" s="195"/>
      <c r="C72" s="196"/>
      <c r="D72" s="196"/>
      <c r="E72" s="176"/>
      <c r="F72" s="176"/>
      <c r="G72" s="176"/>
      <c r="H72" s="176"/>
      <c r="I72" s="176"/>
      <c r="J72" s="176"/>
      <c r="K72" s="176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  <c r="AA72" s="176"/>
    </row>
  </sheetData>
  <mergeCells count="17">
    <mergeCell ref="B1:C1"/>
    <mergeCell ref="D1:Q2"/>
    <mergeCell ref="A2:A3"/>
    <mergeCell ref="B2:C3"/>
    <mergeCell ref="A4:A8"/>
    <mergeCell ref="B4:B8"/>
    <mergeCell ref="B10:B14"/>
    <mergeCell ref="D22:Q26"/>
    <mergeCell ref="A35:A39"/>
    <mergeCell ref="B35:B39"/>
    <mergeCell ref="A10:A14"/>
    <mergeCell ref="A16:A20"/>
    <mergeCell ref="B16:B20"/>
    <mergeCell ref="A22:A26"/>
    <mergeCell ref="B22:B26"/>
    <mergeCell ref="A28:A32"/>
    <mergeCell ref="B28:B32"/>
  </mergeCells>
  <conditionalFormatting sqref="D3">
    <cfRule type="expression" dxfId="0" priority="1">
      <formula>AND(T3&gt;=T4,T3&lt;=T5)</formula>
    </cfRule>
  </conditionalFormatting>
  <conditionalFormatting sqref="E3">
    <cfRule type="expression" dxfId="0" priority="2">
      <formula>AND(T3&gt;=T5,T3&lt;=T6)</formula>
    </cfRule>
  </conditionalFormatting>
  <conditionalFormatting sqref="F3">
    <cfRule type="expression" dxfId="0" priority="3">
      <formula>AND(T3&gt;=T6,T3&lt;=T7)</formula>
    </cfRule>
  </conditionalFormatting>
  <conditionalFormatting sqref="G3">
    <cfRule type="expression" dxfId="0" priority="4">
      <formula>AND(T3&gt;=T7,T3&lt;=T8)</formula>
    </cfRule>
  </conditionalFormatting>
  <conditionalFormatting sqref="K3">
    <cfRule type="expression" dxfId="0" priority="5">
      <formula>AND(T3&gt;=T11,T3&lt;=T12)</formula>
    </cfRule>
  </conditionalFormatting>
  <conditionalFormatting sqref="H3">
    <cfRule type="expression" dxfId="0" priority="6">
      <formula>AND(T3&gt;=T8,T3&lt;=T9)</formula>
    </cfRule>
  </conditionalFormatting>
  <conditionalFormatting sqref="I3">
    <cfRule type="expression" dxfId="0" priority="7">
      <formula>AND(T3&gt;=T9,T3&lt;=T10)</formula>
    </cfRule>
  </conditionalFormatting>
  <conditionalFormatting sqref="J3">
    <cfRule type="expression" dxfId="0" priority="8">
      <formula>AND(T3&gt;=T10,T3&lt;=T11)</formula>
    </cfRule>
  </conditionalFormatting>
  <conditionalFormatting sqref="L3">
    <cfRule type="expression" dxfId="0" priority="9">
      <formula>AND(T3&gt;=T12,T3&lt;=T13)</formula>
    </cfRule>
  </conditionalFormatting>
  <conditionalFormatting sqref="M3">
    <cfRule type="expression" dxfId="0" priority="10">
      <formula>AND(T3&gt;=T13,T3&lt;=T14)</formula>
    </cfRule>
  </conditionalFormatting>
  <conditionalFormatting sqref="N3">
    <cfRule type="expression" dxfId="0" priority="11">
      <formula>AND(T3&gt;=T14,T3&lt;=T16)</formula>
    </cfRule>
  </conditionalFormatting>
  <conditionalFormatting sqref="O3">
    <cfRule type="expression" dxfId="0" priority="12">
      <formula>AND(T3&gt;=T16,T3&lt;=T17)</formula>
    </cfRule>
  </conditionalFormatting>
  <conditionalFormatting sqref="P3">
    <cfRule type="expression" dxfId="0" priority="13">
      <formula>AND(T3&gt;=T17,T3&lt;=T18)</formula>
    </cfRule>
  </conditionalFormatting>
  <conditionalFormatting sqref="Q3">
    <cfRule type="expression" dxfId="0" priority="14">
      <formula>AND(T3&gt;=T18,T3&lt;=T19)</formula>
    </cfRule>
  </conditionalFormatting>
  <conditionalFormatting sqref="D3">
    <cfRule type="expression" dxfId="1" priority="15">
      <formula>AND(T3&gt;=T4,T3&lt;=T5)</formula>
    </cfRule>
  </conditionalFormatting>
  <conditionalFormatting sqref="E3">
    <cfRule type="expression" dxfId="1" priority="16">
      <formula>AND(T3&gt;=T5,T3&lt;=T6)</formula>
    </cfRule>
  </conditionalFormatting>
  <conditionalFormatting sqref="F3">
    <cfRule type="expression" dxfId="1" priority="17">
      <formula>AND(T3&gt;=T6,T3&lt;=T7)</formula>
    </cfRule>
  </conditionalFormatting>
  <conditionalFormatting sqref="G3">
    <cfRule type="expression" dxfId="1" priority="18">
      <formula>AND(T3&gt;=T7,T3&lt;=T8)</formula>
    </cfRule>
  </conditionalFormatting>
  <conditionalFormatting sqref="K3">
    <cfRule type="expression" dxfId="1" priority="19">
      <formula>AND(T3&gt;=T11,T3&lt;=T12)</formula>
    </cfRule>
  </conditionalFormatting>
  <conditionalFormatting sqref="H3">
    <cfRule type="expression" dxfId="1" priority="20">
      <formula>AND(T3&gt;=T8,T3&lt;=T9)</formula>
    </cfRule>
  </conditionalFormatting>
  <conditionalFormatting sqref="I3">
    <cfRule type="expression" dxfId="1" priority="21">
      <formula>AND(T3&gt;=T9,T3&lt;=T10)</formula>
    </cfRule>
  </conditionalFormatting>
  <conditionalFormatting sqref="J3">
    <cfRule type="expression" dxfId="1" priority="22">
      <formula>AND(T3&gt;=T10,T3&lt;=T11)</formula>
    </cfRule>
  </conditionalFormatting>
  <conditionalFormatting sqref="L3">
    <cfRule type="expression" dxfId="1" priority="23">
      <formula>AND(T3&gt;=T12,T3&lt;=T13)</formula>
    </cfRule>
  </conditionalFormatting>
  <conditionalFormatting sqref="M3">
    <cfRule type="expression" dxfId="1" priority="24">
      <formula>AND(T3&gt;=T13,T3&lt;=T14)</formula>
    </cfRule>
  </conditionalFormatting>
  <conditionalFormatting sqref="N3">
    <cfRule type="expression" dxfId="1" priority="25">
      <formula>AND(T3&gt;=T14,T3&lt;=T16)</formula>
    </cfRule>
  </conditionalFormatting>
  <conditionalFormatting sqref="O3">
    <cfRule type="expression" dxfId="1" priority="26">
      <formula>AND(T3&gt;=T16,T3&lt;=T17)</formula>
    </cfRule>
  </conditionalFormatting>
  <conditionalFormatting sqref="P3">
    <cfRule type="expression" dxfId="1" priority="27">
      <formula>AND(T3&gt;=T17,T3&lt;=T18)</formula>
    </cfRule>
  </conditionalFormatting>
  <conditionalFormatting sqref="Q3">
    <cfRule type="expression" dxfId="1" priority="28">
      <formula>AND(T3&gt;=T18,T3&lt;=T19)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0.38"/>
    <col customWidth="1" min="2" max="4" width="15.13"/>
    <col customWidth="1" min="5" max="5" width="20.38"/>
    <col customWidth="1" min="6" max="6" width="15.13"/>
    <col customWidth="1" min="7" max="7" width="17.63"/>
    <col customWidth="1" min="8" max="27" width="15.13"/>
  </cols>
  <sheetData>
    <row r="1" ht="31.5" customHeight="1">
      <c r="A1" s="274" t="s">
        <v>74</v>
      </c>
    </row>
    <row r="2" ht="15.75" customHeight="1">
      <c r="A2" s="275"/>
      <c r="B2" s="276"/>
      <c r="C2" s="276"/>
      <c r="D2" s="276"/>
      <c r="E2" s="276"/>
      <c r="F2" s="276"/>
      <c r="G2" s="276"/>
    </row>
    <row r="3" ht="15.75" customHeight="1">
      <c r="A3" s="277"/>
      <c r="B3" s="278" t="s">
        <v>75</v>
      </c>
      <c r="C3" s="278" t="s">
        <v>76</v>
      </c>
      <c r="D3" s="278" t="s">
        <v>77</v>
      </c>
      <c r="E3" s="278" t="s">
        <v>78</v>
      </c>
      <c r="F3" s="279" t="s">
        <v>79</v>
      </c>
      <c r="G3" s="279" t="s">
        <v>80</v>
      </c>
      <c r="I3" s="280"/>
      <c r="J3" s="281" t="s">
        <v>81</v>
      </c>
      <c r="K3" s="281" t="s">
        <v>82</v>
      </c>
      <c r="L3" s="281" t="s">
        <v>83</v>
      </c>
      <c r="M3" s="281" t="s">
        <v>84</v>
      </c>
      <c r="N3" s="281" t="s">
        <v>85</v>
      </c>
      <c r="O3" s="281" t="s">
        <v>86</v>
      </c>
      <c r="P3" s="282" t="s">
        <v>87</v>
      </c>
    </row>
    <row r="4" ht="15.75" customHeight="1">
      <c r="A4" s="177" t="s">
        <v>46</v>
      </c>
      <c r="B4" s="178">
        <v>10.0</v>
      </c>
      <c r="C4" s="283">
        <f t="shared" ref="C4:C12" si="1">B4*4</f>
        <v>40</v>
      </c>
      <c r="D4" s="283">
        <f>'1 April'!C43+'3-8 April'!C43+'10-15 April'!C43+'17-22 April'!C43+'24-29 April'!C43</f>
        <v>26</v>
      </c>
      <c r="E4" s="283">
        <f t="shared" ref="E4:E28" si="2">C4-D4</f>
        <v>14</v>
      </c>
      <c r="F4" s="185">
        <v>-5.5</v>
      </c>
      <c r="G4" s="279">
        <f t="shared" ref="G4:G28" si="3">C4-D4+F4</f>
        <v>8.5</v>
      </c>
      <c r="I4" s="284" t="s">
        <v>88</v>
      </c>
      <c r="J4" s="285" t="s">
        <v>18</v>
      </c>
      <c r="K4" s="286" t="s">
        <v>89</v>
      </c>
      <c r="L4" s="287">
        <v>0.2708333333333333</v>
      </c>
      <c r="M4" s="287">
        <v>0.75</v>
      </c>
      <c r="N4" s="285">
        <v>11.5</v>
      </c>
      <c r="O4" s="286">
        <f>N4*5</f>
        <v>57.5</v>
      </c>
      <c r="P4" s="286">
        <f>O4*4</f>
        <v>230</v>
      </c>
    </row>
    <row r="5" ht="15.75" customHeight="1">
      <c r="A5" s="180" t="s">
        <v>47</v>
      </c>
      <c r="B5" s="178">
        <v>12.0</v>
      </c>
      <c r="C5" s="283">
        <f t="shared" si="1"/>
        <v>48</v>
      </c>
      <c r="D5" s="283">
        <f>'1 April'!C44+'3-8 April'!C44+'10-15 April'!C44+'17-22 April'!C44+'24-29 April'!C44</f>
        <v>32</v>
      </c>
      <c r="E5" s="283">
        <f t="shared" si="2"/>
        <v>16</v>
      </c>
      <c r="F5" s="185">
        <v>-7.5</v>
      </c>
      <c r="G5" s="279">
        <f t="shared" si="3"/>
        <v>8.5</v>
      </c>
      <c r="J5" s="285" t="s">
        <v>19</v>
      </c>
      <c r="K5" s="286" t="s">
        <v>89</v>
      </c>
      <c r="L5" s="287">
        <v>0.2708333333333333</v>
      </c>
      <c r="M5" s="287">
        <v>0.75</v>
      </c>
      <c r="N5" s="285">
        <v>11.5</v>
      </c>
      <c r="O5" s="286">
        <f t="shared" ref="O5:O6" si="4">N5*5</f>
        <v>57.5</v>
      </c>
      <c r="P5" s="286">
        <f>O5*4</f>
        <v>230</v>
      </c>
    </row>
    <row r="6" ht="15.75" customHeight="1">
      <c r="A6" s="170" t="s">
        <v>48</v>
      </c>
      <c r="B6" s="178">
        <v>14.0</v>
      </c>
      <c r="C6" s="283">
        <f t="shared" si="1"/>
        <v>56</v>
      </c>
      <c r="D6" s="283">
        <f>'1 April'!C45+'3-8 April'!C45+'10-15 April'!C45+'17-22 April'!C45+'24-29 April'!C45</f>
        <v>48</v>
      </c>
      <c r="E6" s="283">
        <f t="shared" si="2"/>
        <v>8</v>
      </c>
      <c r="F6" s="185">
        <v>2.5</v>
      </c>
      <c r="G6" s="279">
        <f t="shared" si="3"/>
        <v>10.5</v>
      </c>
      <c r="J6" s="285" t="s">
        <v>22</v>
      </c>
      <c r="K6" s="286" t="s">
        <v>89</v>
      </c>
      <c r="L6" s="287"/>
      <c r="M6" s="287"/>
      <c r="N6" s="285">
        <v>2.0</v>
      </c>
      <c r="O6" s="286">
        <f t="shared" si="4"/>
        <v>10</v>
      </c>
      <c r="P6" s="286">
        <f t="shared" ref="P6:P7" si="5">O6*4</f>
        <v>40</v>
      </c>
    </row>
    <row r="7" ht="15.75" customHeight="1">
      <c r="A7" s="181" t="s">
        <v>49</v>
      </c>
      <c r="B7" s="178">
        <v>11.0</v>
      </c>
      <c r="C7" s="283">
        <f t="shared" si="1"/>
        <v>44</v>
      </c>
      <c r="D7" s="283">
        <f>'1 April'!C46+'3-8 April'!C46+'10-15 April'!C46+'17-22 April'!C46+'24-29 April'!C46</f>
        <v>41</v>
      </c>
      <c r="E7" s="283">
        <f t="shared" si="2"/>
        <v>3</v>
      </c>
      <c r="F7" s="185">
        <v>8.0</v>
      </c>
      <c r="G7" s="279">
        <f t="shared" si="3"/>
        <v>11</v>
      </c>
      <c r="J7" s="285" t="s">
        <v>90</v>
      </c>
      <c r="K7" s="286" t="s">
        <v>89</v>
      </c>
      <c r="L7" s="287">
        <v>0.2708333333333333</v>
      </c>
      <c r="M7" s="287">
        <v>0.75</v>
      </c>
      <c r="N7" s="285">
        <v>11.5</v>
      </c>
      <c r="O7" s="286">
        <f>N7*5</f>
        <v>57.5</v>
      </c>
      <c r="P7" s="286">
        <f t="shared" si="5"/>
        <v>230</v>
      </c>
    </row>
    <row r="8" ht="15.75" customHeight="1">
      <c r="A8" s="157" t="s">
        <v>50</v>
      </c>
      <c r="B8" s="178">
        <v>14.0</v>
      </c>
      <c r="C8" s="283">
        <f t="shared" si="1"/>
        <v>56</v>
      </c>
      <c r="D8" s="283">
        <f>'1 April'!C47+'3-8 April'!C47+'10-15 April'!C47+'17-22 April'!C47+'24-29 April'!C47</f>
        <v>45</v>
      </c>
      <c r="E8" s="283">
        <f t="shared" si="2"/>
        <v>11</v>
      </c>
      <c r="F8" s="185">
        <v>6.0</v>
      </c>
      <c r="G8" s="279">
        <f t="shared" si="3"/>
        <v>17</v>
      </c>
      <c r="J8" s="285" t="s">
        <v>91</v>
      </c>
      <c r="K8" s="286" t="s">
        <v>89</v>
      </c>
      <c r="L8" s="287">
        <v>0.3125</v>
      </c>
      <c r="M8" s="287">
        <v>0.75</v>
      </c>
      <c r="N8" s="285">
        <v>10.5</v>
      </c>
      <c r="O8" s="286">
        <f>N8*5</f>
        <v>52.5</v>
      </c>
      <c r="P8" s="286">
        <f>O8*4</f>
        <v>210</v>
      </c>
    </row>
    <row r="9" ht="15.75" customHeight="1">
      <c r="A9" s="182" t="s">
        <v>51</v>
      </c>
      <c r="B9" s="178">
        <v>10.0</v>
      </c>
      <c r="C9" s="283">
        <f t="shared" si="1"/>
        <v>40</v>
      </c>
      <c r="D9" s="283">
        <f>'1 April'!C48+'3-8 April'!C48+'10-15 April'!C48+'17-22 April'!C48+'24-29 April'!C48</f>
        <v>0</v>
      </c>
      <c r="E9" s="283">
        <f t="shared" si="2"/>
        <v>40</v>
      </c>
      <c r="F9" s="185"/>
      <c r="G9" s="279">
        <f t="shared" si="3"/>
        <v>40</v>
      </c>
      <c r="J9" s="285" t="s">
        <v>18</v>
      </c>
      <c r="K9" s="286" t="s">
        <v>92</v>
      </c>
      <c r="L9" s="288">
        <v>0.3125</v>
      </c>
      <c r="M9" s="288">
        <v>0.5</v>
      </c>
      <c r="N9" s="286">
        <v>4.5</v>
      </c>
      <c r="O9" s="286">
        <f t="shared" ref="O9:O11" si="6">N9</f>
        <v>4.5</v>
      </c>
      <c r="P9" s="286">
        <f t="shared" ref="P9:P11" si="7">O9*4</f>
        <v>18</v>
      </c>
    </row>
    <row r="10" ht="15.75" customHeight="1">
      <c r="A10" s="156" t="s">
        <v>52</v>
      </c>
      <c r="B10" s="178">
        <v>14.0</v>
      </c>
      <c r="C10" s="283">
        <f t="shared" si="1"/>
        <v>56</v>
      </c>
      <c r="D10" s="283">
        <f>'1 April'!C49+'3-8 April'!C49+'10-15 April'!C49+'17-22 April'!C49+'24-29 April'!C49</f>
        <v>50.5</v>
      </c>
      <c r="E10" s="283">
        <f t="shared" si="2"/>
        <v>5.5</v>
      </c>
      <c r="F10" s="185">
        <v>11.0</v>
      </c>
      <c r="G10" s="279">
        <f t="shared" si="3"/>
        <v>16.5</v>
      </c>
      <c r="J10" s="285" t="s">
        <v>19</v>
      </c>
      <c r="K10" s="285" t="s">
        <v>92</v>
      </c>
      <c r="L10" s="287">
        <v>0.3125</v>
      </c>
      <c r="M10" s="288">
        <v>0.5</v>
      </c>
      <c r="N10" s="286">
        <v>4.5</v>
      </c>
      <c r="O10" s="286">
        <f t="shared" si="6"/>
        <v>4.5</v>
      </c>
      <c r="P10" s="286">
        <f t="shared" si="7"/>
        <v>18</v>
      </c>
    </row>
    <row r="11" ht="15.75" customHeight="1">
      <c r="A11" s="183" t="s">
        <v>53</v>
      </c>
      <c r="B11" s="178">
        <v>14.0</v>
      </c>
      <c r="C11" s="283">
        <f t="shared" si="1"/>
        <v>56</v>
      </c>
      <c r="D11" s="283">
        <f>'1 April'!C50+'3-8 April'!C50+'10-15 April'!C50+'17-22 April'!C50+'24-29 April'!C50</f>
        <v>47</v>
      </c>
      <c r="E11" s="283">
        <f t="shared" si="2"/>
        <v>9</v>
      </c>
      <c r="F11" s="185">
        <v>1.5</v>
      </c>
      <c r="G11" s="279">
        <f t="shared" si="3"/>
        <v>10.5</v>
      </c>
      <c r="J11" s="285" t="s">
        <v>90</v>
      </c>
      <c r="K11" s="285" t="s">
        <v>92</v>
      </c>
      <c r="L11" s="288">
        <v>0.3125</v>
      </c>
      <c r="M11" s="288">
        <v>0.5</v>
      </c>
      <c r="N11" s="286">
        <v>4.5</v>
      </c>
      <c r="O11" s="286">
        <f t="shared" si="6"/>
        <v>4.5</v>
      </c>
      <c r="P11" s="286">
        <f t="shared" si="7"/>
        <v>18</v>
      </c>
    </row>
    <row r="12" ht="15.75" customHeight="1">
      <c r="A12" s="153" t="s">
        <v>54</v>
      </c>
      <c r="B12" s="178">
        <v>14.0</v>
      </c>
      <c r="C12" s="283">
        <f t="shared" si="1"/>
        <v>56</v>
      </c>
      <c r="D12" s="283">
        <f>'1 April'!C51+'3-8 April'!C51+'10-15 April'!C51+'17-22 April'!C51+'24-29 April'!C51</f>
        <v>42</v>
      </c>
      <c r="E12" s="283">
        <f t="shared" si="2"/>
        <v>14</v>
      </c>
      <c r="F12" s="185">
        <v>-4.5</v>
      </c>
      <c r="G12" s="279">
        <f t="shared" si="3"/>
        <v>9.5</v>
      </c>
      <c r="J12" s="286" t="s">
        <v>93</v>
      </c>
      <c r="K12" s="289"/>
      <c r="L12" s="290"/>
      <c r="M12" s="291"/>
      <c r="N12" s="291"/>
      <c r="O12" s="292">
        <f t="shared" ref="O12:P12" si="8">SUM(O4:O10)</f>
        <v>244</v>
      </c>
      <c r="P12" s="292">
        <f t="shared" si="8"/>
        <v>976</v>
      </c>
    </row>
    <row r="13" ht="15.75" customHeight="1">
      <c r="A13" s="184" t="s">
        <v>55</v>
      </c>
      <c r="B13" s="185">
        <v>10.0</v>
      </c>
      <c r="C13" s="185">
        <v>48.0</v>
      </c>
      <c r="D13" s="283">
        <f>'1 April'!C52+'3-8 April'!C52+'10-15 April'!C52+'17-22 April'!C52+'24-29 April'!C52</f>
        <v>29.5</v>
      </c>
      <c r="E13" s="283">
        <f t="shared" si="2"/>
        <v>18.5</v>
      </c>
      <c r="F13" s="185">
        <v>-7.0</v>
      </c>
      <c r="G13" s="279">
        <f t="shared" si="3"/>
        <v>11.5</v>
      </c>
      <c r="I13" s="293"/>
      <c r="J13" s="294"/>
    </row>
    <row r="14" ht="15.75" customHeight="1">
      <c r="A14" s="186" t="s">
        <v>41</v>
      </c>
      <c r="B14" s="185">
        <v>14.0</v>
      </c>
      <c r="C14" s="185">
        <v>56.0</v>
      </c>
      <c r="D14" s="283">
        <f>'1 April'!C53+'3-8 April'!C53+'10-15 April'!C53+'17-22 April'!C53+'24-29 April'!C53</f>
        <v>41</v>
      </c>
      <c r="E14" s="283">
        <f t="shared" si="2"/>
        <v>15</v>
      </c>
      <c r="F14" s="185">
        <v>0.0</v>
      </c>
      <c r="G14" s="279">
        <f t="shared" si="3"/>
        <v>15</v>
      </c>
      <c r="I14" s="284" t="s">
        <v>94</v>
      </c>
      <c r="J14" s="285" t="s">
        <v>18</v>
      </c>
      <c r="K14" s="286" t="s">
        <v>89</v>
      </c>
      <c r="L14" s="287">
        <v>0.2708333333333333</v>
      </c>
      <c r="M14" s="287">
        <v>0.875</v>
      </c>
      <c r="N14" s="285">
        <v>14.5</v>
      </c>
      <c r="O14" s="286">
        <f>N14*5</f>
        <v>72.5</v>
      </c>
      <c r="P14" s="286">
        <f>O14*4</f>
        <v>290</v>
      </c>
    </row>
    <row r="15" ht="15.75" customHeight="1">
      <c r="A15" s="187" t="s">
        <v>56</v>
      </c>
      <c r="B15" s="185">
        <v>10.0</v>
      </c>
      <c r="C15" s="283">
        <f t="shared" ref="C15:C27" si="9">B15*4</f>
        <v>40</v>
      </c>
      <c r="D15" s="283">
        <f>'1 April'!C54+'3-8 April'!C54+'10-15 April'!C54+'17-22 April'!C54+'24-29 April'!C54</f>
        <v>19</v>
      </c>
      <c r="E15" s="283">
        <f t="shared" si="2"/>
        <v>21</v>
      </c>
      <c r="F15" s="185">
        <v>-6.5</v>
      </c>
      <c r="G15" s="279">
        <f t="shared" si="3"/>
        <v>14.5</v>
      </c>
      <c r="J15" s="285" t="s">
        <v>19</v>
      </c>
      <c r="K15" s="286" t="s">
        <v>89</v>
      </c>
      <c r="L15" s="287">
        <v>0.2708333333333333</v>
      </c>
      <c r="M15" s="287">
        <v>0.875</v>
      </c>
      <c r="N15" s="285">
        <v>14.5</v>
      </c>
      <c r="O15" s="286">
        <f t="shared" ref="O15:O17" si="10">N15*5</f>
        <v>72.5</v>
      </c>
      <c r="P15" s="286">
        <f t="shared" ref="P15:P16" si="11">O15*4</f>
        <v>290</v>
      </c>
    </row>
    <row r="16" ht="15.75" customHeight="1">
      <c r="A16" s="164" t="s">
        <v>57</v>
      </c>
      <c r="B16" s="185">
        <v>10.0</v>
      </c>
      <c r="C16" s="283">
        <f t="shared" si="9"/>
        <v>40</v>
      </c>
      <c r="D16" s="283">
        <f>'1 April'!C55+'3-8 April'!C55+'10-15 April'!C55+'17-22 April'!C55+'24-29 April'!C55</f>
        <v>24.5</v>
      </c>
      <c r="E16" s="283">
        <f t="shared" si="2"/>
        <v>15.5</v>
      </c>
      <c r="F16" s="185">
        <v>-1.5</v>
      </c>
      <c r="G16" s="279">
        <f t="shared" si="3"/>
        <v>14</v>
      </c>
      <c r="J16" s="285" t="s">
        <v>95</v>
      </c>
      <c r="K16" s="286" t="s">
        <v>89</v>
      </c>
      <c r="L16" s="287">
        <v>0.4375</v>
      </c>
      <c r="M16" s="287">
        <v>0.6041666666666666</v>
      </c>
      <c r="N16" s="285">
        <v>4.0</v>
      </c>
      <c r="O16" s="286">
        <f t="shared" si="10"/>
        <v>20</v>
      </c>
      <c r="P16" s="286">
        <f t="shared" si="11"/>
        <v>80</v>
      </c>
    </row>
    <row r="17" ht="15.75" customHeight="1">
      <c r="A17" s="170" t="s">
        <v>58</v>
      </c>
      <c r="B17" s="185">
        <v>10.0</v>
      </c>
      <c r="C17" s="283">
        <f t="shared" si="9"/>
        <v>40</v>
      </c>
      <c r="D17" s="283">
        <f>'1 April'!C56+'3-8 April'!C56+'10-15 April'!C56+'17-22 April'!C56+'24-29 April'!C56</f>
        <v>23</v>
      </c>
      <c r="E17" s="283">
        <f t="shared" si="2"/>
        <v>17</v>
      </c>
      <c r="F17" s="185">
        <v>-11.0</v>
      </c>
      <c r="G17" s="279">
        <f t="shared" si="3"/>
        <v>6</v>
      </c>
      <c r="J17" s="285" t="s">
        <v>22</v>
      </c>
      <c r="K17" s="286" t="s">
        <v>89</v>
      </c>
      <c r="L17" s="287"/>
      <c r="M17" s="287"/>
      <c r="N17" s="285">
        <v>2.0</v>
      </c>
      <c r="O17" s="286">
        <f t="shared" si="10"/>
        <v>10</v>
      </c>
      <c r="P17" s="286">
        <f t="shared" ref="P17:P18" si="12">O17*4</f>
        <v>40</v>
      </c>
    </row>
    <row r="18" ht="15.75" customHeight="1">
      <c r="A18" s="188" t="s">
        <v>59</v>
      </c>
      <c r="B18" s="185">
        <v>10.0</v>
      </c>
      <c r="C18" s="283">
        <f t="shared" si="9"/>
        <v>40</v>
      </c>
      <c r="D18" s="283">
        <f>'1 April'!C57+'3-8 April'!C57+'10-15 April'!C57+'17-22 April'!C57+'24-29 April'!C57</f>
        <v>23.5</v>
      </c>
      <c r="E18" s="283">
        <f t="shared" si="2"/>
        <v>16.5</v>
      </c>
      <c r="F18" s="185">
        <v>-4.0</v>
      </c>
      <c r="G18" s="279">
        <f t="shared" si="3"/>
        <v>12.5</v>
      </c>
      <c r="J18" s="285" t="s">
        <v>90</v>
      </c>
      <c r="K18" s="286" t="s">
        <v>89</v>
      </c>
      <c r="L18" s="287">
        <v>0.2708333333333333</v>
      </c>
      <c r="M18" s="287">
        <v>0.875</v>
      </c>
      <c r="N18" s="285">
        <v>14.5</v>
      </c>
      <c r="O18" s="286">
        <f>N18*5</f>
        <v>72.5</v>
      </c>
      <c r="P18" s="286">
        <f t="shared" si="12"/>
        <v>290</v>
      </c>
    </row>
    <row r="19" ht="15.75" customHeight="1">
      <c r="A19" s="166" t="s">
        <v>60</v>
      </c>
      <c r="B19" s="178">
        <v>14.0</v>
      </c>
      <c r="C19" s="283">
        <f t="shared" si="9"/>
        <v>56</v>
      </c>
      <c r="D19" s="283">
        <f>'1 April'!C58+'3-8 April'!C58+'10-15 April'!C58+'17-22 April'!C58+'24-29 April'!C58</f>
        <v>45.5</v>
      </c>
      <c r="E19" s="283">
        <f t="shared" si="2"/>
        <v>10.5</v>
      </c>
      <c r="F19" s="185">
        <v>-0.5</v>
      </c>
      <c r="G19" s="279">
        <f t="shared" si="3"/>
        <v>10</v>
      </c>
      <c r="J19" s="285" t="s">
        <v>91</v>
      </c>
      <c r="K19" s="286" t="s">
        <v>89</v>
      </c>
      <c r="L19" s="287">
        <v>0.3125</v>
      </c>
      <c r="M19" s="287">
        <v>0.875</v>
      </c>
      <c r="N19" s="285">
        <v>13.5</v>
      </c>
      <c r="O19" s="286">
        <f>N19*5</f>
        <v>67.5</v>
      </c>
      <c r="P19" s="286">
        <f>O19*4</f>
        <v>270</v>
      </c>
    </row>
    <row r="20" ht="15.75" customHeight="1">
      <c r="A20" s="189" t="s">
        <v>61</v>
      </c>
      <c r="B20" s="178">
        <v>10.0</v>
      </c>
      <c r="C20" s="283">
        <f t="shared" si="9"/>
        <v>40</v>
      </c>
      <c r="D20" s="283">
        <f>'1 April'!C59+'3-8 April'!C59+'10-15 April'!C59+'17-22 April'!C59+'24-29 April'!C59</f>
        <v>22</v>
      </c>
      <c r="E20" s="283">
        <f t="shared" si="2"/>
        <v>18</v>
      </c>
      <c r="F20" s="185">
        <v>-7.0</v>
      </c>
      <c r="G20" s="279">
        <f t="shared" si="3"/>
        <v>11</v>
      </c>
      <c r="J20" s="285" t="s">
        <v>18</v>
      </c>
      <c r="K20" s="286" t="s">
        <v>92</v>
      </c>
      <c r="L20" s="288">
        <v>0.3125</v>
      </c>
      <c r="M20" s="288">
        <v>0.5</v>
      </c>
      <c r="N20" s="286">
        <v>4.5</v>
      </c>
      <c r="O20" s="286">
        <f t="shared" ref="O20:O22" si="13">N20</f>
        <v>4.5</v>
      </c>
      <c r="P20" s="286">
        <f t="shared" ref="P20:P22" si="14">O20*4</f>
        <v>18</v>
      </c>
    </row>
    <row r="21" ht="15.75" customHeight="1">
      <c r="A21" s="190" t="s">
        <v>62</v>
      </c>
      <c r="B21" s="178">
        <v>10.0</v>
      </c>
      <c r="C21" s="283">
        <f t="shared" si="9"/>
        <v>40</v>
      </c>
      <c r="D21" s="283">
        <f>'1 April'!C60+'3-8 April'!C60+'10-15 April'!C60+'17-22 April'!C60+'24-29 April'!C60</f>
        <v>22</v>
      </c>
      <c r="E21" s="283">
        <f t="shared" si="2"/>
        <v>18</v>
      </c>
      <c r="F21" s="185">
        <v>-8.5</v>
      </c>
      <c r="G21" s="279">
        <f t="shared" si="3"/>
        <v>9.5</v>
      </c>
      <c r="J21" s="285" t="s">
        <v>19</v>
      </c>
      <c r="K21" s="285" t="s">
        <v>92</v>
      </c>
      <c r="L21" s="287">
        <v>0.3125</v>
      </c>
      <c r="M21" s="288">
        <v>0.5</v>
      </c>
      <c r="N21" s="286">
        <v>4.5</v>
      </c>
      <c r="O21" s="286">
        <f t="shared" si="13"/>
        <v>4.5</v>
      </c>
      <c r="P21" s="286">
        <f t="shared" si="14"/>
        <v>18</v>
      </c>
    </row>
    <row r="22" ht="15.75" customHeight="1">
      <c r="A22" s="167" t="s">
        <v>63</v>
      </c>
      <c r="B22" s="178">
        <v>15.0</v>
      </c>
      <c r="C22" s="283">
        <f t="shared" si="9"/>
        <v>60</v>
      </c>
      <c r="D22" s="283">
        <f>'1 April'!C61+'3-8 April'!C61+'10-15 April'!C61+'17-22 April'!C61+'24-29 April'!C61</f>
        <v>53</v>
      </c>
      <c r="E22" s="283">
        <f t="shared" si="2"/>
        <v>7</v>
      </c>
      <c r="F22" s="185">
        <v>3.5</v>
      </c>
      <c r="G22" s="279">
        <f t="shared" si="3"/>
        <v>10.5</v>
      </c>
      <c r="J22" s="285" t="s">
        <v>90</v>
      </c>
      <c r="K22" s="285" t="s">
        <v>92</v>
      </c>
      <c r="L22" s="288">
        <v>0.3125</v>
      </c>
      <c r="M22" s="288">
        <v>0.5</v>
      </c>
      <c r="N22" s="286">
        <v>4.5</v>
      </c>
      <c r="O22" s="286">
        <f t="shared" si="13"/>
        <v>4.5</v>
      </c>
      <c r="P22" s="286">
        <f t="shared" si="14"/>
        <v>18</v>
      </c>
    </row>
    <row r="23" ht="15.75" customHeight="1">
      <c r="A23" s="191" t="s">
        <v>64</v>
      </c>
      <c r="B23" s="178">
        <v>10.0</v>
      </c>
      <c r="C23" s="283">
        <f t="shared" si="9"/>
        <v>40</v>
      </c>
      <c r="D23" s="283">
        <f>'1 April'!C62+'3-8 April'!C62+'10-15 April'!C62+'17-22 April'!C62+'24-29 April'!C62</f>
        <v>23</v>
      </c>
      <c r="E23" s="283">
        <f t="shared" si="2"/>
        <v>17</v>
      </c>
      <c r="F23" s="185">
        <v>-7.5</v>
      </c>
      <c r="G23" s="279">
        <f t="shared" si="3"/>
        <v>9.5</v>
      </c>
      <c r="J23" s="286" t="s">
        <v>93</v>
      </c>
      <c r="K23" s="289"/>
      <c r="L23" s="290"/>
      <c r="M23" s="291"/>
      <c r="N23" s="291"/>
      <c r="O23" s="292">
        <f t="shared" ref="O23:P23" si="15">SUM(O14:O21)</f>
        <v>324</v>
      </c>
      <c r="P23" s="292">
        <f t="shared" si="15"/>
        <v>1296</v>
      </c>
    </row>
    <row r="24" ht="15.75" customHeight="1">
      <c r="A24" s="151" t="s">
        <v>39</v>
      </c>
      <c r="B24" s="178">
        <v>15.0</v>
      </c>
      <c r="C24" s="283">
        <f t="shared" si="9"/>
        <v>60</v>
      </c>
      <c r="D24" s="283">
        <f>'1 April'!C63+'3-8 April'!C63+'10-15 April'!C63+'17-22 April'!C63+'24-29 April'!C63</f>
        <v>43.5</v>
      </c>
      <c r="E24" s="283">
        <f t="shared" si="2"/>
        <v>16.5</v>
      </c>
      <c r="F24" s="185">
        <v>-5.0</v>
      </c>
      <c r="G24" s="279">
        <f t="shared" si="3"/>
        <v>11.5</v>
      </c>
      <c r="I24" s="294"/>
      <c r="J24" s="294"/>
    </row>
    <row r="25" ht="15.75" customHeight="1">
      <c r="A25" s="173" t="s">
        <v>65</v>
      </c>
      <c r="B25" s="178">
        <v>12.0</v>
      </c>
      <c r="C25" s="283">
        <f t="shared" si="9"/>
        <v>48</v>
      </c>
      <c r="D25" s="283">
        <f>'1 April'!C64+'3-8 April'!C64+'10-15 April'!C64+'17-22 April'!C64+'24-29 April'!C64</f>
        <v>38.5</v>
      </c>
      <c r="E25" s="283">
        <f t="shared" si="2"/>
        <v>9.5</v>
      </c>
      <c r="F25" s="185">
        <v>3.5</v>
      </c>
      <c r="G25" s="279">
        <f t="shared" si="3"/>
        <v>13</v>
      </c>
      <c r="I25" s="294"/>
      <c r="J25" s="294"/>
    </row>
    <row r="26" ht="15.75" customHeight="1">
      <c r="A26" s="152" t="s">
        <v>38</v>
      </c>
      <c r="B26" s="178">
        <v>12.0</v>
      </c>
      <c r="C26" s="283">
        <f t="shared" si="9"/>
        <v>48</v>
      </c>
      <c r="D26" s="283">
        <f>'1 April'!C65+'3-8 April'!C65+'10-15 April'!C65+'17-22 April'!C65+'24-29 April'!C65</f>
        <v>54.5</v>
      </c>
      <c r="E26" s="283">
        <f t="shared" si="2"/>
        <v>-6.5</v>
      </c>
      <c r="F26" s="185">
        <v>19.0</v>
      </c>
      <c r="G26" s="279">
        <f t="shared" si="3"/>
        <v>12.5</v>
      </c>
      <c r="I26" s="294"/>
      <c r="J26" s="294"/>
    </row>
    <row r="27" ht="15.75" customHeight="1">
      <c r="A27" s="187" t="s">
        <v>66</v>
      </c>
      <c r="B27" s="178">
        <v>10.0</v>
      </c>
      <c r="C27" s="283">
        <f t="shared" si="9"/>
        <v>40</v>
      </c>
      <c r="D27" s="283">
        <f>'1 April'!C66+'3-8 April'!C66+'10-15 April'!C66+'17-22 April'!C66+'24-29 April'!C66</f>
        <v>23.5</v>
      </c>
      <c r="E27" s="283">
        <f t="shared" si="2"/>
        <v>16.5</v>
      </c>
      <c r="F27" s="185">
        <v>-3.0</v>
      </c>
      <c r="G27" s="279">
        <f t="shared" si="3"/>
        <v>13.5</v>
      </c>
      <c r="I27" s="294"/>
      <c r="J27" s="294"/>
    </row>
    <row r="28" ht="15.75" customHeight="1">
      <c r="A28" s="158" t="s">
        <v>67</v>
      </c>
      <c r="B28" s="192">
        <v>10.0</v>
      </c>
      <c r="C28" s="295">
        <v>48.0</v>
      </c>
      <c r="D28" s="283">
        <f>'1 April'!C67+'3-8 April'!C67+'10-15 April'!C67+'17-22 April'!C67+'24-29 April'!C67</f>
        <v>32</v>
      </c>
      <c r="E28" s="296">
        <f t="shared" si="2"/>
        <v>16</v>
      </c>
      <c r="F28" s="295">
        <v>-5.5</v>
      </c>
      <c r="G28" s="297">
        <f t="shared" si="3"/>
        <v>10.5</v>
      </c>
      <c r="I28" s="294"/>
      <c r="J28" s="294"/>
    </row>
    <row r="29" ht="15.75" customHeight="1">
      <c r="A29" s="298" t="s">
        <v>93</v>
      </c>
      <c r="B29" s="296">
        <f t="shared" ref="B29:G29" si="16">SUM(B4:B28)</f>
        <v>295</v>
      </c>
      <c r="C29" s="296">
        <f t="shared" si="16"/>
        <v>1196</v>
      </c>
      <c r="D29" s="296">
        <f t="shared" si="16"/>
        <v>849.5</v>
      </c>
      <c r="E29" s="296">
        <f t="shared" si="16"/>
        <v>346.5</v>
      </c>
      <c r="F29" s="296">
        <f t="shared" si="16"/>
        <v>-29.5</v>
      </c>
      <c r="G29" s="296">
        <f t="shared" si="16"/>
        <v>317</v>
      </c>
      <c r="I29" s="299"/>
      <c r="J29" s="294"/>
    </row>
    <row r="30" ht="15.75" customHeight="1">
      <c r="A30" s="300"/>
      <c r="B30" s="301"/>
      <c r="C30" s="302"/>
      <c r="D30" s="302"/>
      <c r="E30" s="302"/>
      <c r="F30" s="302"/>
      <c r="G30" s="303"/>
      <c r="I30" s="299"/>
      <c r="J30" s="294"/>
    </row>
    <row r="31" ht="15.75" customHeight="1">
      <c r="A31" s="300"/>
      <c r="B31" s="301"/>
      <c r="C31" s="302"/>
      <c r="D31" s="302"/>
      <c r="E31" s="302"/>
      <c r="F31" s="302"/>
      <c r="G31" s="303"/>
      <c r="I31" s="294"/>
      <c r="J31" s="294"/>
    </row>
    <row r="32" ht="15.75" customHeight="1">
      <c r="A32" s="300"/>
      <c r="B32" s="301"/>
      <c r="C32" s="302"/>
      <c r="D32" s="302"/>
      <c r="E32" s="302"/>
      <c r="F32" s="302"/>
      <c r="G32" s="303"/>
      <c r="I32" s="294"/>
      <c r="J32" s="294"/>
    </row>
    <row r="33" ht="15.75" customHeight="1">
      <c r="A33" s="300"/>
      <c r="B33" s="301"/>
      <c r="C33" s="302"/>
      <c r="D33" s="302"/>
      <c r="E33" s="302"/>
      <c r="F33" s="302"/>
      <c r="G33" s="303"/>
      <c r="J33" s="294"/>
    </row>
    <row r="34" ht="15.75" customHeight="1">
      <c r="J34" s="294"/>
    </row>
    <row r="35" ht="15.75" customHeight="1"/>
    <row r="36" ht="15.75" customHeight="1"/>
  </sheetData>
  <mergeCells count="3">
    <mergeCell ref="A1:G1"/>
    <mergeCell ref="I4:I12"/>
    <mergeCell ref="I14:I23"/>
  </mergeCells>
  <conditionalFormatting sqref="G4:G28 G30:G33">
    <cfRule type="colorScale" priority="1">
      <colorScale>
        <cfvo type="formula" val="-10"/>
        <cfvo type="formula" val="0"/>
        <cfvo type="formula" val="10"/>
        <color rgb="FF00FF00"/>
        <color rgb="FFFFFFFF"/>
        <color rgb="FFFF0000"/>
      </colorScale>
    </cfRule>
  </conditionalFormatting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