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P:\EHSPHL\PHL\MICRO\Accessioning\Equipment\"/>
    </mc:Choice>
  </mc:AlternateContent>
  <xr:revisionPtr revIDLastSave="0" documentId="13_ncr:1_{616D44B2-9343-41F2-810A-8BA1FE9F4083}" xr6:coauthVersionLast="47" xr6:coauthVersionMax="47" xr10:uidLastSave="{00000000-0000-0000-0000-000000000000}"/>
  <bookViews>
    <workbookView xWindow="-120" yWindow="-120" windowWidth="29040" windowHeight="15840" xr2:uid="{E41540EB-1417-4F0B-9524-0615C65F60A2}"/>
  </bookViews>
  <sheets>
    <sheet name="Cabinet&amp;Drawers" sheetId="1" r:id="rId1"/>
    <sheet name="ARLN Kit" sheetId="2" r:id="rId2"/>
    <sheet name="Expiration Dates" sheetId="3" r:id="rId3"/>
    <sheet name="Biotransporter Tracke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7" i="4" l="1"/>
  <c r="H37" i="4"/>
  <c r="G37" i="4"/>
  <c r="F37" i="4"/>
  <c r="E37" i="4"/>
  <c r="D37" i="4"/>
  <c r="C37" i="4"/>
  <c r="B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37" i="4" s="1"/>
  <c r="D7" i="3" l="1"/>
  <c r="D6" i="3"/>
  <c r="D5" i="3"/>
  <c r="E5" i="3" s="1"/>
  <c r="D4" i="3"/>
  <c r="E4" i="3" s="1"/>
  <c r="D3" i="3"/>
  <c r="E3" i="3" s="1"/>
  <c r="D2" i="3"/>
  <c r="E2" i="3" s="1"/>
</calcChain>
</file>

<file path=xl/sharedStrings.xml><?xml version="1.0" encoding="utf-8"?>
<sst xmlns="http://schemas.openxmlformats.org/spreadsheetml/2006/main" count="239" uniqueCount="174">
  <si>
    <t>Location</t>
  </si>
  <si>
    <t>Contents</t>
  </si>
  <si>
    <t>Notes</t>
  </si>
  <si>
    <t>A1</t>
  </si>
  <si>
    <t>A2</t>
  </si>
  <si>
    <t>A3</t>
  </si>
  <si>
    <t>A4</t>
  </si>
  <si>
    <t>A5</t>
  </si>
  <si>
    <t>A6</t>
  </si>
  <si>
    <t>A7</t>
  </si>
  <si>
    <t>A8</t>
  </si>
  <si>
    <t>A9</t>
  </si>
  <si>
    <t>A10</t>
  </si>
  <si>
    <t>B1</t>
  </si>
  <si>
    <t>B2</t>
  </si>
  <si>
    <t>B3</t>
  </si>
  <si>
    <t>B4</t>
  </si>
  <si>
    <t>B5</t>
  </si>
  <si>
    <t>B6</t>
  </si>
  <si>
    <t>B7</t>
  </si>
  <si>
    <t>B8</t>
  </si>
  <si>
    <t>B9</t>
  </si>
  <si>
    <t>B10</t>
  </si>
  <si>
    <t>C1</t>
  </si>
  <si>
    <t>C2</t>
  </si>
  <si>
    <t>C3</t>
  </si>
  <si>
    <t>C4</t>
  </si>
  <si>
    <t>C5</t>
  </si>
  <si>
    <t>C6</t>
  </si>
  <si>
    <t>C7</t>
  </si>
  <si>
    <t>C8</t>
  </si>
  <si>
    <t>C9</t>
  </si>
  <si>
    <t>C10</t>
  </si>
  <si>
    <t>C11</t>
  </si>
  <si>
    <t>C12</t>
  </si>
  <si>
    <t>C13</t>
  </si>
  <si>
    <t>C14</t>
  </si>
  <si>
    <t>B110-1</t>
  </si>
  <si>
    <t>B110-2</t>
  </si>
  <si>
    <t>L1</t>
  </si>
  <si>
    <t>L2</t>
  </si>
  <si>
    <t>L3</t>
  </si>
  <si>
    <t>A ROW COUNTERS</t>
  </si>
  <si>
    <t>B ROW COUNTERS</t>
  </si>
  <si>
    <t>C ROW COUNTERS</t>
  </si>
  <si>
    <t>SORTING BENCH CABINETS</t>
  </si>
  <si>
    <t>B110 LOCKERS</t>
  </si>
  <si>
    <t>B110 METAL CABINETS</t>
  </si>
  <si>
    <t>S1</t>
  </si>
  <si>
    <t>S2</t>
  </si>
  <si>
    <t>S3</t>
  </si>
  <si>
    <t>S4</t>
  </si>
  <si>
    <t>S5</t>
  </si>
  <si>
    <t>S6</t>
  </si>
  <si>
    <t>S7</t>
  </si>
  <si>
    <t>S8</t>
  </si>
  <si>
    <t>KPA Bags</t>
  </si>
  <si>
    <t>Ice Packs</t>
  </si>
  <si>
    <t>ARLN Shipping Stickers, Blank Sticker Paper, Packing Tape, Old/Odd Swab types, Specimen Bags, Sample Kits</t>
  </si>
  <si>
    <t>KPA Bags, ARLN Absorbent (bucket), Empty Bucket</t>
  </si>
  <si>
    <t>Epson GTS-80 Scanner, RapidPrint Time Stamper, Monitor, Keyboard, 2 Desktop Document Holders, Board Games, Portabe Stereo</t>
  </si>
  <si>
    <t>Phu's Stuff</t>
  </si>
  <si>
    <t>Radiation Log Clipboard, Office Supplies</t>
  </si>
  <si>
    <t>Petri Dishes, Test Tubes, Gloves, pH Strips</t>
  </si>
  <si>
    <t>Radiation Emergency Response Manual, Tape Gun, Gloves</t>
  </si>
  <si>
    <t>Copy Bags, Ziplocs, Spare Office Chair Wheels</t>
  </si>
  <si>
    <t>I believe this is Garrett's drawer for storage</t>
  </si>
  <si>
    <t>Prior label: AM Headphones</t>
  </si>
  <si>
    <t>Prior label: PM Headphones</t>
  </si>
  <si>
    <t>Prior label: Cat A/B Sm/Med Shipping Boxes, Candy Cane Paper</t>
  </si>
  <si>
    <t>Cat B boxes (new)</t>
  </si>
  <si>
    <t>FedEx Waybill Pouches, Packing Tape, Large KPA Bags, Small KPA Bags</t>
  </si>
  <si>
    <t>Small KPA Bags, Very small specimen bags, Swiffer extension tubes</t>
  </si>
  <si>
    <t>Prior Label: Small KPA Bags, Swiffer Extensions</t>
  </si>
  <si>
    <t>Prior label: Large KPA Bags</t>
  </si>
  <si>
    <t>Prior label: Fridge Temp Monitors</t>
  </si>
  <si>
    <t>Prior label: Bubble Wrap</t>
  </si>
  <si>
    <t>Large KPA Bags</t>
  </si>
  <si>
    <t>Fridge Temp Monitors</t>
  </si>
  <si>
    <t>Empty</t>
  </si>
  <si>
    <t>Spillkit? Vehicle Cage Key, Courier Log</t>
  </si>
  <si>
    <t>Audit the spill kit</t>
  </si>
  <si>
    <t>Spillpads, BUCKET</t>
  </si>
  <si>
    <t>gloves x-small and small</t>
  </si>
  <si>
    <t>gloves medium, large, x-large</t>
  </si>
  <si>
    <t>Address labels (printable)</t>
  </si>
  <si>
    <t>Manilla folders</t>
  </si>
  <si>
    <t>Clear sheet protectors and dividers</t>
  </si>
  <si>
    <t>shipping boxes and specimen racks</t>
  </si>
  <si>
    <t>Disposable gowns, aliquot tubes</t>
  </si>
  <si>
    <t>Biotransporter clips</t>
  </si>
  <si>
    <t>Biotransporter gaskets</t>
  </si>
  <si>
    <t>Prior label: Decorations</t>
  </si>
  <si>
    <t>Decorations (seasonal)</t>
  </si>
  <si>
    <t>Prior label: Extra Face Mask/Shield Combos</t>
  </si>
  <si>
    <t>2 Face shields, zebra label printer parts</t>
  </si>
  <si>
    <t>Prior label: PAPR</t>
  </si>
  <si>
    <t>PAPR</t>
  </si>
  <si>
    <t>Prior label: Shipping Bags, Tyvec Bags, Absorbant etc etc.</t>
  </si>
  <si>
    <t>Repurpose for Lab Tech storage for commonly/communally used items (mask clips, hair ties etc etc)</t>
  </si>
  <si>
    <t>Utilize for shipping supply backstock (tape, labels, paper etc)</t>
  </si>
  <si>
    <t xml:space="preserve"> </t>
  </si>
  <si>
    <t>Large KPA Bags for shipping needs</t>
  </si>
  <si>
    <t>Small KPA Bags for shipping needs</t>
  </si>
  <si>
    <t>Remove Cat B boxes, should be stored in stacks/counters (not out of sight), repurpose for bulky SHIPPING storage</t>
  </si>
  <si>
    <t>Remove Cat B boxes, should be stored in stacks/counters (not out of sight), repurpose for bulky GENERAL storage</t>
  </si>
  <si>
    <t>?</t>
  </si>
  <si>
    <t>As is</t>
  </si>
  <si>
    <t>Shipping boxes to counter/stack, racks to A/B divider, use as backstock of Aliquot tubes</t>
  </si>
  <si>
    <t>Shift aliquot to B5, utilize fully for bulky PPE storage (gowns, face shields)</t>
  </si>
  <si>
    <t>Move KPA bags to S4</t>
  </si>
  <si>
    <t>Move ARNL Shipping supplies to S5</t>
  </si>
  <si>
    <t>Consolidate KPA bags to S4, discard bucket, move absorbant to kit building supply area</t>
  </si>
  <si>
    <t>Set up Scanner at A row to allow for two pass-through scanning stations, move Board Games to B row corner, surplus rest of tech</t>
  </si>
  <si>
    <t>Ask Phu if we can consolidate her stuff to a drawer instead of the cabinet, potentially repurpose as Radiation/Soil cab</t>
  </si>
  <si>
    <t>Audit if these are needed by us or other department</t>
  </si>
  <si>
    <t>Rad ER Manual to C10, Tape gun to A row, gloves to S7-S8</t>
  </si>
  <si>
    <t>Move to C6</t>
  </si>
  <si>
    <t>Move bucket to cutout section underneath Sorting bench, Repurpose for ALL label printer parts/supplies</t>
  </si>
  <si>
    <t>Discard wheels, copy bags/ziplocs to C1-C4</t>
  </si>
  <si>
    <t>Rad to C10, Office supplies to C1-C4, repurpose as?</t>
  </si>
  <si>
    <t>Double locking doors, very shallow cabinets. Mayyyyybe cram the seasonal decorations in there to free up lockers?</t>
  </si>
  <si>
    <t>^^^</t>
  </si>
  <si>
    <t>Try to move deco to either B110-1 or elsewhere, utilize for spill kit (I imagine we need one per room yes?)</t>
  </si>
  <si>
    <t>Retain PAPR</t>
  </si>
  <si>
    <t>Move printer parts to C6, repurpose for reusabe or occasional/rare PPE</t>
  </si>
  <si>
    <t>Courier log can probably go (check w Meghan/Denny), Cage Key to front office? Restock spill kit</t>
  </si>
  <si>
    <t>Assuming Bucket is for spill kit use, leave drawer as is. Makes S1 &amp; S2 spill kit ONLY</t>
  </si>
  <si>
    <t>gloves gloves gloves</t>
  </si>
  <si>
    <t>&lt; Type to search for item and then hit Enter to highlight location</t>
  </si>
  <si>
    <t>Box ID</t>
  </si>
  <si>
    <t>Test</t>
  </si>
  <si>
    <t>Qty</t>
  </si>
  <si>
    <t>Expiration</t>
  </si>
  <si>
    <t>Basement</t>
  </si>
  <si>
    <t>CRE</t>
  </si>
  <si>
    <t>A-Row</t>
  </si>
  <si>
    <t>C. Auris</t>
  </si>
  <si>
    <t>Item</t>
  </si>
  <si>
    <t>Expiration Date</t>
  </si>
  <si>
    <t>bio</t>
  </si>
  <si>
    <t>Opticide Jug</t>
  </si>
  <si>
    <t>B Row Sink</t>
  </si>
  <si>
    <t>Today's Date</t>
  </si>
  <si>
    <t>Days Until Expiry</t>
  </si>
  <si>
    <t>Test 1</t>
  </si>
  <si>
    <t>Test 2</t>
  </si>
  <si>
    <t>Test 3</t>
  </si>
  <si>
    <t>A Row</t>
  </si>
  <si>
    <t>C Row Shelf</t>
  </si>
  <si>
    <t>B11</t>
  </si>
  <si>
    <t>Biotransporters Broken by Labs per week 2022</t>
  </si>
  <si>
    <t>Week</t>
  </si>
  <si>
    <t>CA</t>
  </si>
  <si>
    <t>HTL</t>
  </si>
  <si>
    <t>ARLN</t>
  </si>
  <si>
    <t>Virology</t>
  </si>
  <si>
    <t>STD</t>
  </si>
  <si>
    <t>TB</t>
  </si>
  <si>
    <t>BT</t>
  </si>
  <si>
    <t>Other</t>
  </si>
  <si>
    <t>Total</t>
  </si>
  <si>
    <t># New Biotransporters</t>
  </si>
  <si>
    <t>Date Received</t>
  </si>
  <si>
    <t>Action Taken</t>
  </si>
  <si>
    <t>6-Up Labels, 1-Up Labels, Ribbons for Printers</t>
  </si>
  <si>
    <t>H202 Testing Supplies (Do not move)</t>
  </si>
  <si>
    <t>Repurposed for manuals/driver discs and spare parts for durable lab equipment</t>
  </si>
  <si>
    <t>Post-it/Sticky notes, dot labels, paper clips, twist ties, pens, tape, rubber bands, staples, batteries, flags, command hooks</t>
  </si>
  <si>
    <t>Tools, Cut Gloves, Durable Lab Equipment Spare Parts</t>
  </si>
  <si>
    <t>Manuals and Driver Discs, BSC Junction Boxes, Durable Lab Equipment Spare Parts</t>
  </si>
  <si>
    <t>Label Printer and tape, laminator, note cards, notebook, organizers/binders, stapler chargers, clipboards</t>
  </si>
  <si>
    <t>D&amp;D Book, Red Pens, Vertical Mouse box, masks, hair ties</t>
  </si>
  <si>
    <t xml:space="preserve">Headphones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</si>
</sst>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7"/>
        <bgColor indexed="64"/>
      </patternFill>
    </fill>
    <fill>
      <patternFill patternType="solid">
        <fgColor theme="9" tint="0.59996337778862885"/>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wrapText="1"/>
    </xf>
    <xf numFmtId="0" fontId="2" fillId="0" borderId="0" xfId="0" applyFont="1" applyAlignment="1">
      <alignment horizontal="center"/>
    </xf>
    <xf numFmtId="0" fontId="3" fillId="2" borderId="0" xfId="0" applyFont="1" applyFill="1" applyAlignment="1">
      <alignment horizontal="left"/>
    </xf>
    <xf numFmtId="14" fontId="0" fillId="0" borderId="0" xfId="0" applyNumberFormat="1"/>
    <xf numFmtId="0" fontId="3" fillId="3" borderId="0" xfId="0" applyFont="1" applyFill="1"/>
    <xf numFmtId="0" fontId="1" fillId="0" borderId="0" xfId="0" applyFont="1"/>
    <xf numFmtId="0" fontId="1" fillId="4" borderId="0" xfId="0" applyFont="1"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xf>
    <xf numFmtId="0" fontId="0" fillId="3" borderId="0" xfId="0" applyFill="1" applyAlignment="1">
      <alignment horizontal="center"/>
    </xf>
  </cellXfs>
  <cellStyles count="1">
    <cellStyle name="Normal" xfId="0" builtinId="0"/>
  </cellStyles>
  <dxfs count="2">
    <dxf>
      <numFmt numFmtId="0" formatCode="Genera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152400</xdr:colOff>
      <xdr:row>1</xdr:row>
      <xdr:rowOff>171450</xdr:rowOff>
    </xdr:from>
    <xdr:to>
      <xdr:col>14</xdr:col>
      <xdr:colOff>304800</xdr:colOff>
      <xdr:row>16</xdr:row>
      <xdr:rowOff>9525</xdr:rowOff>
    </xdr:to>
    <xdr:sp macro="" textlink="">
      <xdr:nvSpPr>
        <xdr:cNvPr id="2" name="TextBox 1">
          <a:extLst>
            <a:ext uri="{FF2B5EF4-FFF2-40B4-BE49-F238E27FC236}">
              <a16:creationId xmlns:a16="http://schemas.microsoft.com/office/drawing/2014/main" id="{DD18D194-EDAA-D85B-5130-0402F2780C98}"/>
            </a:ext>
          </a:extLst>
        </xdr:cNvPr>
        <xdr:cNvSpPr txBox="1"/>
      </xdr:nvSpPr>
      <xdr:spPr>
        <a:xfrm>
          <a:off x="4067175" y="361950"/>
          <a:ext cx="5029200" cy="2695575"/>
        </a:xfrm>
        <a:prstGeom prst="rect">
          <a:avLst/>
        </a:prstGeom>
        <a:solidFill>
          <a:schemeClr val="lt1"/>
        </a:solidFill>
        <a:ln w="9525" cmpd="sng">
          <a:solidFill>
            <a:schemeClr val="lt1">
              <a:shade val="50000"/>
            </a:schemeClr>
          </a:solidFill>
        </a:ln>
        <a:effectLst>
          <a:glow rad="139700">
            <a:schemeClr val="accent4">
              <a:satMod val="175000"/>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How to use this tracker.</a:t>
          </a:r>
          <a:br>
            <a:rPr lang="en-US" sz="1100"/>
          </a:br>
          <a:r>
            <a:rPr lang="en-US" sz="1100"/>
            <a:t>Note:</a:t>
          </a:r>
          <a:r>
            <a:rPr lang="en-US" sz="1100" baseline="0"/>
            <a:t> Only update box counts when a box is refilled or emptied. Actual count of swabs will be up to 200 less of each type than on this sheet.</a:t>
          </a:r>
          <a:br>
            <a:rPr lang="en-US" sz="1100"/>
          </a:br>
          <a:endParaRPr lang="en-US" sz="1100"/>
        </a:p>
        <a:p>
          <a:r>
            <a:rPr lang="en-US" sz="1100"/>
            <a:t>If</a:t>
          </a:r>
          <a:r>
            <a:rPr lang="en-US" sz="1100" baseline="0"/>
            <a:t> you are adding/changing a box, such as bringing a box from the basement up, or adding in a new box assembled and filled insert a new row making sure to add the box number (write it on the box if not present), test type, quantity in box, expiration and location (currently only basement or A-row). </a:t>
          </a:r>
        </a:p>
        <a:p>
          <a:endParaRPr lang="en-US" sz="1100" baseline="0"/>
        </a:p>
        <a:p>
          <a:r>
            <a:rPr lang="en-US" sz="1100" baseline="0"/>
            <a:t>Whenever you modify this sheet, make a habit of sorting the data by expiration date so that the swabs expiring soonest are always at the top and easy to find. To do this first select the entire Expiration column (D), then click the Data tab in the toolbar, then the Sort button. A pop up window will appear, click OK. A window labled "Sort" will pop up. Ensure the values match those in the screenshot below, then click OK to sort the data.</a:t>
          </a:r>
          <a:endParaRPr lang="en-US" sz="1100"/>
        </a:p>
      </xdr:txBody>
    </xdr:sp>
    <xdr:clientData/>
  </xdr:twoCellAnchor>
  <xdr:twoCellAnchor editAs="absolute">
    <xdr:from>
      <xdr:col>5</xdr:col>
      <xdr:colOff>535305</xdr:colOff>
      <xdr:row>17</xdr:row>
      <xdr:rowOff>53340</xdr:rowOff>
    </xdr:from>
    <xdr:to>
      <xdr:col>15</xdr:col>
      <xdr:colOff>17145</xdr:colOff>
      <xdr:row>30</xdr:row>
      <xdr:rowOff>45720</xdr:rowOff>
    </xdr:to>
    <xdr:pic>
      <xdr:nvPicPr>
        <xdr:cNvPr id="3" name="Picture 2">
          <a:extLst>
            <a:ext uri="{FF2B5EF4-FFF2-40B4-BE49-F238E27FC236}">
              <a16:creationId xmlns:a16="http://schemas.microsoft.com/office/drawing/2014/main" id="{6EB445ED-4EF9-775A-D0DE-6F7FAD6741C2}"/>
            </a:ext>
          </a:extLst>
        </xdr:cNvPr>
        <xdr:cNvPicPr>
          <a:picLocks noChangeAspect="1"/>
        </xdr:cNvPicPr>
      </xdr:nvPicPr>
      <xdr:blipFill rotWithShape="1">
        <a:blip xmlns:r="http://schemas.openxmlformats.org/officeDocument/2006/relationships" r:embed="rId1"/>
        <a:srcRect l="871" t="3429" r="1026" b="3990"/>
        <a:stretch/>
      </xdr:blipFill>
      <xdr:spPr>
        <a:xfrm>
          <a:off x="3840480" y="3291840"/>
          <a:ext cx="5577840" cy="246888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12</xdr:col>
      <xdr:colOff>28575</xdr:colOff>
      <xdr:row>16</xdr:row>
      <xdr:rowOff>128587</xdr:rowOff>
    </xdr:from>
    <xdr:ext cx="65" cy="172227"/>
    <xdr:sp macro="" textlink="">
      <xdr:nvSpPr>
        <xdr:cNvPr id="2" name="TextBox 1">
          <a:extLst>
            <a:ext uri="{FF2B5EF4-FFF2-40B4-BE49-F238E27FC236}">
              <a16:creationId xmlns:a16="http://schemas.microsoft.com/office/drawing/2014/main" id="{69DC70B4-50AA-477D-889D-907F671DC276}"/>
            </a:ext>
          </a:extLst>
        </xdr:cNvPr>
        <xdr:cNvSpPr txBox="1"/>
      </xdr:nvSpPr>
      <xdr:spPr>
        <a:xfrm>
          <a:off x="8705850" y="317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22A9F5-7071-47D8-96C6-1C73CB8BCBE4}" name="Table5" displayName="Table5" ref="A2:J37" totalsRowShown="0">
  <autoFilter ref="A2:J37" xr:uid="{BD22A9F5-7071-47D8-96C6-1C73CB8BCBE4}"/>
  <tableColumns count="10">
    <tableColumn id="1" xr3:uid="{B011806A-21E1-4C6F-9779-E889C02C00C2}" name="Week"/>
    <tableColumn id="2" xr3:uid="{0A08A9E7-8B00-4D58-9C55-EA3C29A399A0}" name="CA"/>
    <tableColumn id="3" xr3:uid="{45A1DB3E-B7B5-45C6-BBD4-10990D771361}" name="HTL"/>
    <tableColumn id="4" xr3:uid="{452CB72D-849C-483D-9660-53536E885973}" name="ARLN"/>
    <tableColumn id="5" xr3:uid="{504C6CF8-E5DB-493B-9265-E7E0B4943219}" name="Virology"/>
    <tableColumn id="6" xr3:uid="{13CC93AB-D833-42C0-841D-B4327D85AF75}" name="STD"/>
    <tableColumn id="7" xr3:uid="{150D444B-7F18-41FE-B1E7-DAC8C0BEAFED}" name="TB"/>
    <tableColumn id="8" xr3:uid="{5649E147-A987-4415-904C-C081E9B8C30F}" name="BT"/>
    <tableColumn id="9" xr3:uid="{A9FC4CA2-4078-4C88-A188-21E73E160EA2}" name="Other"/>
    <tableColumn id="10" xr3:uid="{094DAC4E-9AAA-47DA-A6B8-67401DC5B602}" name="Total" dataDxfId="0">
      <calculatedColumnFormula>SUM(Table5[[#This Row],[CA]:[Other]])</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7A2F98-EBE9-4F10-907C-BE3C215DD064}" name="Table7" displayName="Table7" ref="M2:N6" totalsRowShown="0">
  <autoFilter ref="M2:N6" xr:uid="{CE7A2F98-EBE9-4F10-907C-BE3C215DD064}"/>
  <tableColumns count="2">
    <tableColumn id="1" xr3:uid="{755C6D3F-F5B3-4F96-88B2-D2997A2AFD00}" name="# New Biotransporters"/>
    <tableColumn id="2" xr3:uid="{4E66E490-E7F3-4B48-A96A-1CCFCE83874E}" name="Date Receiv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7FFB3-CA01-4A9D-B913-484311D9A65E}">
  <dimension ref="A1:E57"/>
  <sheetViews>
    <sheetView tabSelected="1" topLeftCell="A3" workbookViewId="0">
      <selection activeCell="C6" sqref="C6"/>
    </sheetView>
  </sheetViews>
  <sheetFormatPr defaultRowHeight="15" x14ac:dyDescent="0.25"/>
  <cols>
    <col min="1" max="1" width="23.85546875" customWidth="1"/>
    <col min="2" max="2" width="78.7109375" customWidth="1"/>
    <col min="3" max="3" width="57.42578125" customWidth="1"/>
    <col min="4" max="4" width="103.85546875" customWidth="1"/>
  </cols>
  <sheetData>
    <row r="1" spans="1:5" ht="18.75" x14ac:dyDescent="0.3">
      <c r="A1" s="5" t="s">
        <v>140</v>
      </c>
      <c r="B1" s="7" t="s">
        <v>129</v>
      </c>
    </row>
    <row r="2" spans="1:5" ht="21" x14ac:dyDescent="0.35">
      <c r="A2" s="4" t="s">
        <v>0</v>
      </c>
      <c r="B2" s="4" t="s">
        <v>1</v>
      </c>
      <c r="C2" s="4" t="s">
        <v>2</v>
      </c>
      <c r="D2" s="4" t="s">
        <v>164</v>
      </c>
    </row>
    <row r="3" spans="1:5" x14ac:dyDescent="0.25">
      <c r="A3" s="1" t="s">
        <v>42</v>
      </c>
    </row>
    <row r="4" spans="1:5" x14ac:dyDescent="0.25">
      <c r="A4" s="2" t="s">
        <v>3</v>
      </c>
      <c r="B4" t="s">
        <v>172</v>
      </c>
      <c r="C4" t="s">
        <v>66</v>
      </c>
      <c r="D4" t="s">
        <v>99</v>
      </c>
    </row>
    <row r="5" spans="1:5" x14ac:dyDescent="0.25">
      <c r="A5" s="12" t="s">
        <v>4</v>
      </c>
      <c r="B5" t="s">
        <v>79</v>
      </c>
      <c r="D5" t="s">
        <v>100</v>
      </c>
    </row>
    <row r="6" spans="1:5" x14ac:dyDescent="0.25">
      <c r="A6" s="12" t="s">
        <v>5</v>
      </c>
      <c r="B6" t="s">
        <v>79</v>
      </c>
      <c r="C6" t="s">
        <v>67</v>
      </c>
      <c r="D6" t="s">
        <v>100</v>
      </c>
    </row>
    <row r="7" spans="1:5" x14ac:dyDescent="0.25">
      <c r="A7" s="2" t="s">
        <v>6</v>
      </c>
      <c r="B7" t="s">
        <v>173</v>
      </c>
      <c r="C7" t="s">
        <v>68</v>
      </c>
      <c r="D7" t="s">
        <v>100</v>
      </c>
    </row>
    <row r="8" spans="1:5" x14ac:dyDescent="0.25">
      <c r="A8" s="2" t="s">
        <v>7</v>
      </c>
      <c r="B8" t="s">
        <v>70</v>
      </c>
      <c r="C8" t="s">
        <v>69</v>
      </c>
      <c r="D8" t="s">
        <v>104</v>
      </c>
    </row>
    <row r="9" spans="1:5" x14ac:dyDescent="0.25">
      <c r="A9" s="2" t="s">
        <v>8</v>
      </c>
      <c r="B9" t="s">
        <v>71</v>
      </c>
      <c r="C9" t="s">
        <v>98</v>
      </c>
      <c r="D9" t="s">
        <v>105</v>
      </c>
    </row>
    <row r="10" spans="1:5" x14ac:dyDescent="0.25">
      <c r="A10" s="2" t="s">
        <v>9</v>
      </c>
      <c r="B10" t="s">
        <v>72</v>
      </c>
      <c r="C10" t="s">
        <v>73</v>
      </c>
      <c r="D10" t="s">
        <v>103</v>
      </c>
    </row>
    <row r="11" spans="1:5" x14ac:dyDescent="0.25">
      <c r="A11" s="2" t="s">
        <v>10</v>
      </c>
      <c r="B11" t="s">
        <v>77</v>
      </c>
      <c r="C11" t="s">
        <v>74</v>
      </c>
      <c r="D11" t="s">
        <v>102</v>
      </c>
      <c r="E11" t="s">
        <v>101</v>
      </c>
    </row>
    <row r="12" spans="1:5" x14ac:dyDescent="0.25">
      <c r="A12" s="2" t="s">
        <v>11</v>
      </c>
      <c r="B12" t="s">
        <v>78</v>
      </c>
      <c r="C12" t="s">
        <v>75</v>
      </c>
      <c r="D12" t="s">
        <v>106</v>
      </c>
    </row>
    <row r="13" spans="1:5" x14ac:dyDescent="0.25">
      <c r="A13" s="2" t="s">
        <v>12</v>
      </c>
      <c r="B13" t="s">
        <v>79</v>
      </c>
      <c r="C13" t="s">
        <v>76</v>
      </c>
      <c r="D13" t="s">
        <v>106</v>
      </c>
    </row>
    <row r="14" spans="1:5" x14ac:dyDescent="0.25">
      <c r="A14" s="1" t="s">
        <v>43</v>
      </c>
    </row>
    <row r="15" spans="1:5" x14ac:dyDescent="0.25">
      <c r="A15" s="2" t="s">
        <v>13</v>
      </c>
      <c r="B15" t="s">
        <v>79</v>
      </c>
    </row>
    <row r="16" spans="1:5" x14ac:dyDescent="0.25">
      <c r="A16" s="2" t="s">
        <v>14</v>
      </c>
      <c r="B16" t="s">
        <v>85</v>
      </c>
    </row>
    <row r="17" spans="1:4" x14ac:dyDescent="0.25">
      <c r="A17" s="2" t="s">
        <v>15</v>
      </c>
      <c r="B17" t="s">
        <v>86</v>
      </c>
    </row>
    <row r="18" spans="1:4" x14ac:dyDescent="0.25">
      <c r="A18" s="2" t="s">
        <v>16</v>
      </c>
      <c r="B18" t="s">
        <v>87</v>
      </c>
    </row>
    <row r="19" spans="1:4" x14ac:dyDescent="0.25">
      <c r="A19" s="2" t="s">
        <v>17</v>
      </c>
      <c r="B19" t="s">
        <v>88</v>
      </c>
      <c r="D19" t="s">
        <v>108</v>
      </c>
    </row>
    <row r="20" spans="1:4" x14ac:dyDescent="0.25">
      <c r="A20" s="2" t="s">
        <v>18</v>
      </c>
      <c r="B20" t="s">
        <v>89</v>
      </c>
      <c r="D20" t="s">
        <v>109</v>
      </c>
    </row>
    <row r="21" spans="1:4" x14ac:dyDescent="0.25">
      <c r="A21" s="2" t="s">
        <v>19</v>
      </c>
      <c r="B21" t="s">
        <v>90</v>
      </c>
      <c r="D21" t="s">
        <v>107</v>
      </c>
    </row>
    <row r="22" spans="1:4" x14ac:dyDescent="0.25">
      <c r="A22" s="2" t="s">
        <v>20</v>
      </c>
      <c r="B22" t="s">
        <v>91</v>
      </c>
      <c r="D22" t="s">
        <v>107</v>
      </c>
    </row>
    <row r="23" spans="1:4" x14ac:dyDescent="0.25">
      <c r="A23" s="2" t="s">
        <v>21</v>
      </c>
      <c r="B23" t="s">
        <v>170</v>
      </c>
      <c r="D23" t="s">
        <v>167</v>
      </c>
    </row>
    <row r="24" spans="1:4" x14ac:dyDescent="0.25">
      <c r="A24" s="2" t="s">
        <v>22</v>
      </c>
      <c r="B24" t="s">
        <v>169</v>
      </c>
    </row>
    <row r="25" spans="1:4" x14ac:dyDescent="0.25">
      <c r="A25" s="1" t="s">
        <v>44</v>
      </c>
    </row>
    <row r="26" spans="1:4" ht="30" x14ac:dyDescent="0.25">
      <c r="A26" s="11" t="s">
        <v>23</v>
      </c>
      <c r="B26" s="3" t="s">
        <v>168</v>
      </c>
    </row>
    <row r="27" spans="1:4" ht="30" x14ac:dyDescent="0.25">
      <c r="A27" s="11" t="s">
        <v>24</v>
      </c>
      <c r="B27" s="3" t="s">
        <v>171</v>
      </c>
    </row>
    <row r="28" spans="1:4" x14ac:dyDescent="0.25">
      <c r="A28" s="11" t="s">
        <v>25</v>
      </c>
      <c r="B28" t="s">
        <v>165</v>
      </c>
      <c r="D28" t="s">
        <v>117</v>
      </c>
    </row>
    <row r="29" spans="1:4" x14ac:dyDescent="0.25">
      <c r="A29" s="11" t="s">
        <v>26</v>
      </c>
      <c r="B29" t="s">
        <v>166</v>
      </c>
    </row>
    <row r="30" spans="1:4" x14ac:dyDescent="0.25">
      <c r="A30" s="2" t="s">
        <v>27</v>
      </c>
      <c r="B30" t="s">
        <v>56</v>
      </c>
      <c r="D30" t="s">
        <v>110</v>
      </c>
    </row>
    <row r="31" spans="1:4" x14ac:dyDescent="0.25">
      <c r="A31" s="2" t="s">
        <v>28</v>
      </c>
      <c r="B31" t="s">
        <v>57</v>
      </c>
      <c r="D31" t="s">
        <v>118</v>
      </c>
    </row>
    <row r="32" spans="1:4" ht="30" x14ac:dyDescent="0.25">
      <c r="A32" s="2" t="s">
        <v>29</v>
      </c>
      <c r="B32" s="3" t="s">
        <v>58</v>
      </c>
      <c r="D32" t="s">
        <v>111</v>
      </c>
    </row>
    <row r="33" spans="1:4" x14ac:dyDescent="0.25">
      <c r="A33" s="2" t="s">
        <v>30</v>
      </c>
      <c r="B33" t="s">
        <v>59</v>
      </c>
      <c r="D33" t="s">
        <v>112</v>
      </c>
    </row>
    <row r="34" spans="1:4" ht="30" x14ac:dyDescent="0.25">
      <c r="A34" s="2" t="s">
        <v>31</v>
      </c>
      <c r="B34" s="3" t="s">
        <v>60</v>
      </c>
      <c r="D34" t="s">
        <v>113</v>
      </c>
    </row>
    <row r="35" spans="1:4" x14ac:dyDescent="0.25">
      <c r="A35" s="2" t="s">
        <v>32</v>
      </c>
      <c r="B35" t="s">
        <v>61</v>
      </c>
      <c r="D35" t="s">
        <v>114</v>
      </c>
    </row>
    <row r="36" spans="1:4" x14ac:dyDescent="0.25">
      <c r="A36" s="2" t="s">
        <v>33</v>
      </c>
      <c r="B36" s="3" t="s">
        <v>62</v>
      </c>
      <c r="D36" t="s">
        <v>120</v>
      </c>
    </row>
    <row r="37" spans="1:4" x14ac:dyDescent="0.25">
      <c r="A37" s="2" t="s">
        <v>34</v>
      </c>
      <c r="B37" t="s">
        <v>63</v>
      </c>
      <c r="D37" t="s">
        <v>115</v>
      </c>
    </row>
    <row r="38" spans="1:4" x14ac:dyDescent="0.25">
      <c r="A38" s="2" t="s">
        <v>35</v>
      </c>
      <c r="B38" s="3" t="s">
        <v>64</v>
      </c>
      <c r="D38" t="s">
        <v>116</v>
      </c>
    </row>
    <row r="39" spans="1:4" x14ac:dyDescent="0.25">
      <c r="A39" s="2" t="s">
        <v>36</v>
      </c>
      <c r="B39" t="s">
        <v>65</v>
      </c>
      <c r="D39" t="s">
        <v>119</v>
      </c>
    </row>
    <row r="40" spans="1:4" x14ac:dyDescent="0.25">
      <c r="A40" s="1" t="s">
        <v>47</v>
      </c>
    </row>
    <row r="41" spans="1:4" x14ac:dyDescent="0.25">
      <c r="A41" s="2" t="s">
        <v>37</v>
      </c>
      <c r="B41" t="s">
        <v>79</v>
      </c>
      <c r="D41" t="s">
        <v>121</v>
      </c>
    </row>
    <row r="42" spans="1:4" x14ac:dyDescent="0.25">
      <c r="A42" s="2" t="s">
        <v>38</v>
      </c>
      <c r="B42" t="s">
        <v>79</v>
      </c>
      <c r="D42" t="s">
        <v>122</v>
      </c>
    </row>
    <row r="43" spans="1:4" x14ac:dyDescent="0.25">
      <c r="A43" s="1" t="s">
        <v>46</v>
      </c>
    </row>
    <row r="44" spans="1:4" x14ac:dyDescent="0.25">
      <c r="A44" s="2" t="s">
        <v>39</v>
      </c>
      <c r="B44" t="s">
        <v>93</v>
      </c>
      <c r="C44" t="s">
        <v>92</v>
      </c>
      <c r="D44" t="s">
        <v>123</v>
      </c>
    </row>
    <row r="45" spans="1:4" x14ac:dyDescent="0.25">
      <c r="A45" s="2" t="s">
        <v>40</v>
      </c>
      <c r="B45" t="s">
        <v>95</v>
      </c>
      <c r="C45" t="s">
        <v>94</v>
      </c>
      <c r="D45" t="s">
        <v>125</v>
      </c>
    </row>
    <row r="46" spans="1:4" x14ac:dyDescent="0.25">
      <c r="A46" s="2" t="s">
        <v>41</v>
      </c>
      <c r="B46" t="s">
        <v>97</v>
      </c>
      <c r="C46" t="s">
        <v>96</v>
      </c>
      <c r="D46" t="s">
        <v>124</v>
      </c>
    </row>
    <row r="47" spans="1:4" x14ac:dyDescent="0.25">
      <c r="A47" s="1" t="s">
        <v>45</v>
      </c>
    </row>
    <row r="48" spans="1:4" x14ac:dyDescent="0.25">
      <c r="A48" s="2" t="s">
        <v>48</v>
      </c>
      <c r="B48" t="s">
        <v>80</v>
      </c>
      <c r="C48" t="s">
        <v>81</v>
      </c>
      <c r="D48" t="s">
        <v>126</v>
      </c>
    </row>
    <row r="49" spans="1:4" x14ac:dyDescent="0.25">
      <c r="A49" s="2" t="s">
        <v>49</v>
      </c>
      <c r="B49" t="s">
        <v>82</v>
      </c>
      <c r="D49" t="s">
        <v>127</v>
      </c>
    </row>
    <row r="50" spans="1:4" x14ac:dyDescent="0.25">
      <c r="A50" s="12" t="s">
        <v>50</v>
      </c>
      <c r="B50" t="s">
        <v>79</v>
      </c>
    </row>
    <row r="51" spans="1:4" x14ac:dyDescent="0.25">
      <c r="A51" s="12" t="s">
        <v>51</v>
      </c>
      <c r="B51" t="s">
        <v>79</v>
      </c>
    </row>
    <row r="52" spans="1:4" x14ac:dyDescent="0.25">
      <c r="A52" s="12" t="s">
        <v>52</v>
      </c>
      <c r="B52" t="s">
        <v>79</v>
      </c>
    </row>
    <row r="53" spans="1:4" x14ac:dyDescent="0.25">
      <c r="A53" s="12" t="s">
        <v>53</v>
      </c>
      <c r="B53" t="s">
        <v>79</v>
      </c>
    </row>
    <row r="54" spans="1:4" x14ac:dyDescent="0.25">
      <c r="A54" s="2" t="s">
        <v>54</v>
      </c>
      <c r="B54" t="s">
        <v>83</v>
      </c>
      <c r="D54" t="s">
        <v>128</v>
      </c>
    </row>
    <row r="55" spans="1:4" x14ac:dyDescent="0.25">
      <c r="A55" s="2" t="s">
        <v>55</v>
      </c>
      <c r="B55" t="s">
        <v>84</v>
      </c>
      <c r="D55" t="s">
        <v>128</v>
      </c>
    </row>
    <row r="56" spans="1:4" x14ac:dyDescent="0.25">
      <c r="A56" s="2"/>
    </row>
    <row r="57" spans="1:4" x14ac:dyDescent="0.25">
      <c r="A57" s="2"/>
    </row>
  </sheetData>
  <conditionalFormatting sqref="A4:B55">
    <cfRule type="expression" dxfId="1" priority="1">
      <formula>SEARCH($A$1,$A4&amp;$B4)</formula>
    </cfRule>
  </conditionalFormatting>
  <pageMargins left="0.7" right="0.7" top="0.75" bottom="0.75" header="0.3" footer="0.3"/>
  <pageSetup paperSize="256"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40E6-DE40-41E9-9962-47356655372D}">
  <dimension ref="A1:E27"/>
  <sheetViews>
    <sheetView workbookViewId="0">
      <selection activeCell="E28" sqref="E28"/>
    </sheetView>
  </sheetViews>
  <sheetFormatPr defaultRowHeight="15" x14ac:dyDescent="0.25"/>
  <cols>
    <col min="4" max="4" width="11.7109375" customWidth="1"/>
    <col min="5" max="5" width="10.42578125" customWidth="1"/>
  </cols>
  <sheetData>
    <row r="1" spans="1:5" x14ac:dyDescent="0.25">
      <c r="A1" t="s">
        <v>130</v>
      </c>
      <c r="B1" t="s">
        <v>131</v>
      </c>
      <c r="C1" t="s">
        <v>132</v>
      </c>
      <c r="D1" t="s">
        <v>133</v>
      </c>
      <c r="E1" t="s">
        <v>0</v>
      </c>
    </row>
    <row r="2" spans="1:5" x14ac:dyDescent="0.25">
      <c r="A2">
        <v>13</v>
      </c>
      <c r="B2" t="s">
        <v>135</v>
      </c>
      <c r="C2">
        <v>201</v>
      </c>
      <c r="D2" s="6">
        <v>44895</v>
      </c>
      <c r="E2" t="s">
        <v>136</v>
      </c>
    </row>
    <row r="3" spans="1:5" x14ac:dyDescent="0.25">
      <c r="A3">
        <v>15</v>
      </c>
      <c r="B3" t="s">
        <v>135</v>
      </c>
      <c r="C3">
        <v>201</v>
      </c>
      <c r="D3" s="6">
        <v>44895</v>
      </c>
      <c r="E3" t="s">
        <v>136</v>
      </c>
    </row>
    <row r="4" spans="1:5" x14ac:dyDescent="0.25">
      <c r="A4">
        <v>16</v>
      </c>
      <c r="B4" t="s">
        <v>135</v>
      </c>
      <c r="C4">
        <v>0</v>
      </c>
      <c r="D4" s="6">
        <v>44895</v>
      </c>
      <c r="E4" t="s">
        <v>150</v>
      </c>
    </row>
    <row r="5" spans="1:5" x14ac:dyDescent="0.25">
      <c r="A5">
        <v>11</v>
      </c>
      <c r="B5" t="s">
        <v>135</v>
      </c>
      <c r="C5">
        <v>200</v>
      </c>
      <c r="D5" s="6">
        <v>44985</v>
      </c>
      <c r="E5" t="s">
        <v>136</v>
      </c>
    </row>
    <row r="6" spans="1:5" x14ac:dyDescent="0.25">
      <c r="A6">
        <v>12</v>
      </c>
      <c r="B6" t="s">
        <v>135</v>
      </c>
      <c r="C6">
        <v>200</v>
      </c>
      <c r="D6" s="6">
        <v>44985</v>
      </c>
      <c r="E6" t="s">
        <v>136</v>
      </c>
    </row>
    <row r="7" spans="1:5" x14ac:dyDescent="0.25">
      <c r="A7">
        <v>14</v>
      </c>
      <c r="B7" t="s">
        <v>135</v>
      </c>
      <c r="C7">
        <v>119</v>
      </c>
      <c r="D7" s="6">
        <v>44985</v>
      </c>
      <c r="E7" t="s">
        <v>136</v>
      </c>
    </row>
    <row r="8" spans="1:5" x14ac:dyDescent="0.25">
      <c r="A8">
        <v>23</v>
      </c>
      <c r="B8" t="s">
        <v>135</v>
      </c>
      <c r="C8">
        <v>198</v>
      </c>
      <c r="D8" s="6">
        <v>44985</v>
      </c>
      <c r="E8" t="s">
        <v>136</v>
      </c>
    </row>
    <row r="9" spans="1:5" x14ac:dyDescent="0.25">
      <c r="A9">
        <v>10</v>
      </c>
      <c r="B9" t="s">
        <v>135</v>
      </c>
      <c r="C9">
        <v>200</v>
      </c>
      <c r="D9" s="6">
        <v>45046</v>
      </c>
      <c r="E9" t="s">
        <v>134</v>
      </c>
    </row>
    <row r="10" spans="1:5" x14ac:dyDescent="0.25">
      <c r="A10">
        <v>17</v>
      </c>
      <c r="B10" t="s">
        <v>137</v>
      </c>
      <c r="C10">
        <v>138</v>
      </c>
      <c r="D10" s="6">
        <v>45077</v>
      </c>
      <c r="E10" t="s">
        <v>136</v>
      </c>
    </row>
    <row r="11" spans="1:5" x14ac:dyDescent="0.25">
      <c r="A11">
        <v>18</v>
      </c>
      <c r="B11" t="s">
        <v>137</v>
      </c>
      <c r="C11">
        <v>199</v>
      </c>
      <c r="D11" s="6">
        <v>45077</v>
      </c>
      <c r="E11" t="s">
        <v>136</v>
      </c>
    </row>
    <row r="12" spans="1:5" x14ac:dyDescent="0.25">
      <c r="A12">
        <v>19</v>
      </c>
      <c r="B12" t="s">
        <v>137</v>
      </c>
      <c r="C12">
        <v>200</v>
      </c>
      <c r="D12" s="6">
        <v>45077</v>
      </c>
      <c r="E12" t="s">
        <v>136</v>
      </c>
    </row>
    <row r="13" spans="1:5" x14ac:dyDescent="0.25">
      <c r="A13">
        <v>20</v>
      </c>
      <c r="B13" t="s">
        <v>137</v>
      </c>
      <c r="C13">
        <v>180</v>
      </c>
      <c r="D13" s="6">
        <v>45077</v>
      </c>
      <c r="E13" t="s">
        <v>136</v>
      </c>
    </row>
    <row r="14" spans="1:5" x14ac:dyDescent="0.25">
      <c r="A14">
        <v>21</v>
      </c>
      <c r="B14" t="s">
        <v>137</v>
      </c>
      <c r="C14">
        <v>200</v>
      </c>
      <c r="D14" s="6">
        <v>45077</v>
      </c>
      <c r="E14" t="s">
        <v>136</v>
      </c>
    </row>
    <row r="15" spans="1:5" x14ac:dyDescent="0.25">
      <c r="A15">
        <v>22</v>
      </c>
      <c r="B15" t="s">
        <v>137</v>
      </c>
      <c r="C15">
        <v>200</v>
      </c>
      <c r="D15" s="6">
        <v>45077</v>
      </c>
      <c r="E15" t="s">
        <v>136</v>
      </c>
    </row>
    <row r="16" spans="1:5" x14ac:dyDescent="0.25">
      <c r="A16">
        <v>24</v>
      </c>
      <c r="B16" t="s">
        <v>137</v>
      </c>
      <c r="C16">
        <v>200</v>
      </c>
      <c r="D16" s="6">
        <v>45107</v>
      </c>
      <c r="E16" t="s">
        <v>134</v>
      </c>
    </row>
    <row r="17" spans="1:5" x14ac:dyDescent="0.25">
      <c r="A17">
        <v>25</v>
      </c>
      <c r="B17" t="s">
        <v>137</v>
      </c>
      <c r="C17">
        <v>200</v>
      </c>
      <c r="D17" s="6">
        <v>45107</v>
      </c>
      <c r="E17" t="s">
        <v>134</v>
      </c>
    </row>
    <row r="18" spans="1:5" x14ac:dyDescent="0.25">
      <c r="A18">
        <v>1</v>
      </c>
      <c r="B18" t="s">
        <v>135</v>
      </c>
      <c r="C18">
        <v>200</v>
      </c>
      <c r="D18" s="6">
        <v>45138</v>
      </c>
      <c r="E18" t="s">
        <v>134</v>
      </c>
    </row>
    <row r="19" spans="1:5" x14ac:dyDescent="0.25">
      <c r="A19">
        <v>2</v>
      </c>
      <c r="B19" t="s">
        <v>135</v>
      </c>
      <c r="C19">
        <v>230</v>
      </c>
      <c r="D19" s="6">
        <v>45138</v>
      </c>
      <c r="E19" t="s">
        <v>134</v>
      </c>
    </row>
    <row r="20" spans="1:5" x14ac:dyDescent="0.25">
      <c r="A20">
        <v>3</v>
      </c>
      <c r="B20" t="s">
        <v>135</v>
      </c>
      <c r="C20">
        <v>148</v>
      </c>
      <c r="D20" s="6">
        <v>45138</v>
      </c>
      <c r="E20" t="s">
        <v>134</v>
      </c>
    </row>
    <row r="21" spans="1:5" x14ac:dyDescent="0.25">
      <c r="A21">
        <v>4</v>
      </c>
      <c r="B21" t="s">
        <v>135</v>
      </c>
      <c r="C21">
        <v>200</v>
      </c>
      <c r="D21" s="6">
        <v>45138</v>
      </c>
      <c r="E21" t="s">
        <v>134</v>
      </c>
    </row>
    <row r="22" spans="1:5" x14ac:dyDescent="0.25">
      <c r="A22">
        <v>5</v>
      </c>
      <c r="B22" t="s">
        <v>135</v>
      </c>
      <c r="C22">
        <v>200</v>
      </c>
      <c r="D22" s="6">
        <v>45138</v>
      </c>
      <c r="E22" t="s">
        <v>134</v>
      </c>
    </row>
    <row r="23" spans="1:5" x14ac:dyDescent="0.25">
      <c r="A23">
        <v>6</v>
      </c>
      <c r="B23" t="s">
        <v>135</v>
      </c>
      <c r="C23">
        <v>200</v>
      </c>
      <c r="D23" s="6">
        <v>45138</v>
      </c>
      <c r="E23" t="s">
        <v>134</v>
      </c>
    </row>
    <row r="24" spans="1:5" x14ac:dyDescent="0.25">
      <c r="A24">
        <v>7</v>
      </c>
      <c r="B24" t="s">
        <v>135</v>
      </c>
      <c r="C24">
        <v>176</v>
      </c>
      <c r="D24" s="6">
        <v>45138</v>
      </c>
      <c r="E24" t="s">
        <v>134</v>
      </c>
    </row>
    <row r="25" spans="1:5" x14ac:dyDescent="0.25">
      <c r="A25">
        <v>8</v>
      </c>
      <c r="B25" t="s">
        <v>135</v>
      </c>
      <c r="C25">
        <v>200</v>
      </c>
      <c r="D25" s="6">
        <v>45138</v>
      </c>
      <c r="E25" t="s">
        <v>134</v>
      </c>
    </row>
    <row r="26" spans="1:5" x14ac:dyDescent="0.25">
      <c r="A26">
        <v>9</v>
      </c>
      <c r="B26" t="s">
        <v>135</v>
      </c>
      <c r="C26">
        <v>160</v>
      </c>
      <c r="D26" s="6">
        <v>45138</v>
      </c>
      <c r="E26" t="s">
        <v>134</v>
      </c>
    </row>
    <row r="27" spans="1:5" x14ac:dyDescent="0.25">
      <c r="A27">
        <v>26</v>
      </c>
      <c r="B27" t="s">
        <v>135</v>
      </c>
      <c r="C27">
        <v>70</v>
      </c>
      <c r="D27" s="6">
        <v>45138</v>
      </c>
      <c r="E27" t="s">
        <v>150</v>
      </c>
    </row>
  </sheetData>
  <sortState xmlns:xlrd2="http://schemas.microsoft.com/office/spreadsheetml/2017/richdata2" ref="A2:E26">
    <sortCondition ref="D2:D26"/>
  </sortState>
  <pageMargins left="0.7" right="0.7" top="0.75" bottom="0.75" header="0.3" footer="0.3"/>
  <pageSetup paperSize="256"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CF4D-5423-4F96-8428-FCF0B1E1682D}">
  <dimension ref="A1:E7"/>
  <sheetViews>
    <sheetView workbookViewId="0">
      <selection activeCell="E19" sqref="E19"/>
    </sheetView>
  </sheetViews>
  <sheetFormatPr defaultRowHeight="15" x14ac:dyDescent="0.25"/>
  <cols>
    <col min="1" max="1" width="12.28515625" customWidth="1"/>
    <col min="2" max="2" width="11.42578125" customWidth="1"/>
    <col min="3" max="3" width="19.5703125" customWidth="1"/>
    <col min="4" max="4" width="13" customWidth="1"/>
    <col min="5" max="5" width="17.28515625" customWidth="1"/>
  </cols>
  <sheetData>
    <row r="1" spans="1:5" x14ac:dyDescent="0.25">
      <c r="A1" t="s">
        <v>138</v>
      </c>
      <c r="B1" t="s">
        <v>0</v>
      </c>
      <c r="C1" t="s">
        <v>139</v>
      </c>
      <c r="D1" t="s">
        <v>143</v>
      </c>
      <c r="E1" t="s">
        <v>144</v>
      </c>
    </row>
    <row r="2" spans="1:5" x14ac:dyDescent="0.25">
      <c r="A2" t="s">
        <v>141</v>
      </c>
      <c r="B2" t="s">
        <v>142</v>
      </c>
      <c r="C2" s="6">
        <v>45415</v>
      </c>
      <c r="D2" s="6">
        <f t="shared" ref="D2:D7" ca="1" si="0">TODAY()</f>
        <v>44796</v>
      </c>
      <c r="E2">
        <f ca="1">C2-D2</f>
        <v>619</v>
      </c>
    </row>
    <row r="3" spans="1:5" x14ac:dyDescent="0.25">
      <c r="A3" t="s">
        <v>145</v>
      </c>
      <c r="B3" t="s">
        <v>148</v>
      </c>
      <c r="C3" s="6">
        <v>44835</v>
      </c>
      <c r="D3" s="6">
        <f t="shared" ca="1" si="0"/>
        <v>44796</v>
      </c>
      <c r="E3">
        <f t="shared" ref="E3:E5" ca="1" si="1">C3-D3</f>
        <v>39</v>
      </c>
    </row>
    <row r="4" spans="1:5" x14ac:dyDescent="0.25">
      <c r="A4" t="s">
        <v>146</v>
      </c>
      <c r="B4" t="s">
        <v>149</v>
      </c>
      <c r="C4" s="6">
        <v>45156</v>
      </c>
      <c r="D4" s="6">
        <f t="shared" ca="1" si="0"/>
        <v>44796</v>
      </c>
      <c r="E4">
        <f t="shared" ca="1" si="1"/>
        <v>360</v>
      </c>
    </row>
    <row r="5" spans="1:5" x14ac:dyDescent="0.25">
      <c r="A5" t="s">
        <v>147</v>
      </c>
      <c r="B5" t="s">
        <v>134</v>
      </c>
      <c r="C5" s="6">
        <v>45200</v>
      </c>
      <c r="D5" s="6">
        <f t="shared" ca="1" si="0"/>
        <v>44796</v>
      </c>
      <c r="E5">
        <f t="shared" ca="1" si="1"/>
        <v>404</v>
      </c>
    </row>
    <row r="6" spans="1:5" x14ac:dyDescent="0.25">
      <c r="D6" s="6">
        <f t="shared" ca="1" si="0"/>
        <v>44796</v>
      </c>
    </row>
    <row r="7" spans="1:5" x14ac:dyDescent="0.25">
      <c r="D7" s="6">
        <f t="shared" ca="1" si="0"/>
        <v>44796</v>
      </c>
    </row>
  </sheetData>
  <conditionalFormatting sqref="F2">
    <cfRule type="colorScale" priority="2">
      <colorScale>
        <cfvo type="min"/>
        <cfvo type="percentile" val="50"/>
        <cfvo type="max"/>
        <color rgb="FFF8696B"/>
        <color rgb="FFFFEB84"/>
        <color rgb="FF63BE7B"/>
      </colorScale>
    </cfRule>
  </conditionalFormatting>
  <conditionalFormatting sqref="E2:E5">
    <cfRule type="colorScale" priority="1">
      <colorScale>
        <cfvo type="min"/>
        <cfvo type="percentile" val="50"/>
        <cfvo type="max"/>
        <color rgb="FFF8696B"/>
        <color rgb="FFFFEB84"/>
        <color rgb="FF63BE7B"/>
      </colorScale>
    </cfRule>
  </conditionalFormatting>
  <pageMargins left="0.7" right="0.7" top="0.75" bottom="0.75" header="0.3" footer="0.3"/>
  <pageSetup paperSize="256"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07653-AAA9-4771-A153-9770442A2C26}">
  <dimension ref="A1:N37"/>
  <sheetViews>
    <sheetView workbookViewId="0">
      <selection activeCell="L24" sqref="L24"/>
    </sheetView>
  </sheetViews>
  <sheetFormatPr defaultRowHeight="15" x14ac:dyDescent="0.25"/>
  <cols>
    <col min="1" max="9" width="11" customWidth="1"/>
    <col min="10" max="10" width="12.85546875" customWidth="1"/>
    <col min="13" max="13" width="23.5703125" customWidth="1"/>
    <col min="14" max="14" width="16" customWidth="1"/>
  </cols>
  <sheetData>
    <row r="1" spans="1:14" x14ac:dyDescent="0.25">
      <c r="B1" s="9" t="s">
        <v>151</v>
      </c>
      <c r="C1" s="10"/>
      <c r="D1" s="10"/>
      <c r="E1" s="10"/>
      <c r="F1" s="10"/>
      <c r="G1" s="10"/>
      <c r="H1" s="10"/>
      <c r="I1" s="10"/>
    </row>
    <row r="2" spans="1:14" x14ac:dyDescent="0.25">
      <c r="A2" t="s">
        <v>152</v>
      </c>
      <c r="B2" t="s">
        <v>153</v>
      </c>
      <c r="C2" t="s">
        <v>154</v>
      </c>
      <c r="D2" t="s">
        <v>155</v>
      </c>
      <c r="E2" t="s">
        <v>156</v>
      </c>
      <c r="F2" t="s">
        <v>157</v>
      </c>
      <c r="G2" t="s">
        <v>158</v>
      </c>
      <c r="H2" t="s">
        <v>159</v>
      </c>
      <c r="I2" t="s">
        <v>160</v>
      </c>
      <c r="J2" t="s">
        <v>161</v>
      </c>
      <c r="M2" t="s">
        <v>162</v>
      </c>
      <c r="N2" t="s">
        <v>163</v>
      </c>
    </row>
    <row r="3" spans="1:14" x14ac:dyDescent="0.25">
      <c r="A3" s="6">
        <v>44689</v>
      </c>
      <c r="J3">
        <f>SUM(Table5[[#This Row],[CA]:[Other]])</f>
        <v>0</v>
      </c>
      <c r="M3">
        <v>44</v>
      </c>
      <c r="N3" s="6">
        <v>44691</v>
      </c>
    </row>
    <row r="4" spans="1:14" x14ac:dyDescent="0.25">
      <c r="A4" s="6">
        <v>44696</v>
      </c>
      <c r="J4">
        <f>SUM(Table5[[#This Row],[CA]:[Other]])</f>
        <v>0</v>
      </c>
    </row>
    <row r="5" spans="1:14" x14ac:dyDescent="0.25">
      <c r="A5" s="6">
        <v>44703</v>
      </c>
      <c r="J5">
        <f>SUM(Table5[[#This Row],[CA]:[Other]])</f>
        <v>0</v>
      </c>
    </row>
    <row r="6" spans="1:14" x14ac:dyDescent="0.25">
      <c r="A6" s="6">
        <v>44710</v>
      </c>
      <c r="J6">
        <f>SUM(Table5[[#This Row],[CA]:[Other]])</f>
        <v>0</v>
      </c>
    </row>
    <row r="7" spans="1:14" x14ac:dyDescent="0.25">
      <c r="A7" s="6">
        <v>44717</v>
      </c>
      <c r="J7">
        <f>SUM(Table5[[#This Row],[CA]:[Other]])</f>
        <v>0</v>
      </c>
    </row>
    <row r="8" spans="1:14" x14ac:dyDescent="0.25">
      <c r="A8" s="6">
        <v>44724</v>
      </c>
      <c r="J8">
        <f>SUM(Table5[[#This Row],[CA]:[Other]])</f>
        <v>0</v>
      </c>
    </row>
    <row r="9" spans="1:14" x14ac:dyDescent="0.25">
      <c r="A9" s="6">
        <v>44731</v>
      </c>
      <c r="J9">
        <f>SUM(Table5[[#This Row],[CA]:[Other]])</f>
        <v>0</v>
      </c>
    </row>
    <row r="10" spans="1:14" x14ac:dyDescent="0.25">
      <c r="A10" s="6">
        <v>44738</v>
      </c>
      <c r="J10">
        <f>SUM(Table5[[#This Row],[CA]:[Other]])</f>
        <v>0</v>
      </c>
    </row>
    <row r="11" spans="1:14" x14ac:dyDescent="0.25">
      <c r="A11" s="6">
        <v>44745</v>
      </c>
      <c r="J11">
        <f>SUM(Table5[[#This Row],[CA]:[Other]])</f>
        <v>0</v>
      </c>
    </row>
    <row r="12" spans="1:14" x14ac:dyDescent="0.25">
      <c r="A12" s="6">
        <v>44752</v>
      </c>
      <c r="J12">
        <f>SUM(Table5[[#This Row],[CA]:[Other]])</f>
        <v>0</v>
      </c>
    </row>
    <row r="13" spans="1:14" x14ac:dyDescent="0.25">
      <c r="A13" s="6">
        <v>44759</v>
      </c>
      <c r="J13">
        <f>SUM(Table5[[#This Row],[CA]:[Other]])</f>
        <v>0</v>
      </c>
    </row>
    <row r="14" spans="1:14" x14ac:dyDescent="0.25">
      <c r="A14" s="6">
        <v>44766</v>
      </c>
      <c r="J14">
        <f>SUM(Table5[[#This Row],[CA]:[Other]])</f>
        <v>0</v>
      </c>
    </row>
    <row r="15" spans="1:14" x14ac:dyDescent="0.25">
      <c r="A15" s="6">
        <v>44773</v>
      </c>
      <c r="J15">
        <f>SUM(Table5[[#This Row],[CA]:[Other]])</f>
        <v>0</v>
      </c>
    </row>
    <row r="16" spans="1:14" x14ac:dyDescent="0.25">
      <c r="A16" s="6">
        <v>44780</v>
      </c>
      <c r="J16">
        <f>SUM(Table5[[#This Row],[CA]:[Other]])</f>
        <v>0</v>
      </c>
    </row>
    <row r="17" spans="1:10" x14ac:dyDescent="0.25">
      <c r="A17" s="6">
        <v>44787</v>
      </c>
      <c r="J17">
        <f>SUM(Table5[[#This Row],[CA]:[Other]])</f>
        <v>0</v>
      </c>
    </row>
    <row r="18" spans="1:10" x14ac:dyDescent="0.25">
      <c r="A18" s="6">
        <v>44794</v>
      </c>
      <c r="J18">
        <f>SUM(Table5[[#This Row],[CA]:[Other]])</f>
        <v>0</v>
      </c>
    </row>
    <row r="19" spans="1:10" x14ac:dyDescent="0.25">
      <c r="A19" s="6">
        <v>44801</v>
      </c>
      <c r="J19">
        <f>SUM(Table5[[#This Row],[CA]:[Other]])</f>
        <v>0</v>
      </c>
    </row>
    <row r="20" spans="1:10" x14ac:dyDescent="0.25">
      <c r="A20" s="6">
        <v>44808</v>
      </c>
      <c r="J20">
        <f>SUM(Table5[[#This Row],[CA]:[Other]])</f>
        <v>0</v>
      </c>
    </row>
    <row r="21" spans="1:10" x14ac:dyDescent="0.25">
      <c r="A21" s="6">
        <v>44815</v>
      </c>
      <c r="J21">
        <f>SUM(Table5[[#This Row],[CA]:[Other]])</f>
        <v>0</v>
      </c>
    </row>
    <row r="22" spans="1:10" x14ac:dyDescent="0.25">
      <c r="A22" s="6">
        <v>44822</v>
      </c>
      <c r="J22">
        <f>SUM(Table5[[#This Row],[CA]:[Other]])</f>
        <v>0</v>
      </c>
    </row>
    <row r="23" spans="1:10" x14ac:dyDescent="0.25">
      <c r="A23" s="6">
        <v>44829</v>
      </c>
      <c r="J23">
        <f>SUM(Table5[[#This Row],[CA]:[Other]])</f>
        <v>0</v>
      </c>
    </row>
    <row r="24" spans="1:10" x14ac:dyDescent="0.25">
      <c r="A24" s="6">
        <v>44836</v>
      </c>
      <c r="J24">
        <f>SUM(Table5[[#This Row],[CA]:[Other]])</f>
        <v>0</v>
      </c>
    </row>
    <row r="25" spans="1:10" x14ac:dyDescent="0.25">
      <c r="A25" s="6">
        <v>44843</v>
      </c>
      <c r="J25">
        <f>SUM(Table5[[#This Row],[CA]:[Other]])</f>
        <v>0</v>
      </c>
    </row>
    <row r="26" spans="1:10" x14ac:dyDescent="0.25">
      <c r="A26" s="6">
        <v>44850</v>
      </c>
      <c r="J26">
        <f>SUM(Table5[[#This Row],[CA]:[Other]])</f>
        <v>0</v>
      </c>
    </row>
    <row r="27" spans="1:10" x14ac:dyDescent="0.25">
      <c r="A27" s="6">
        <v>44857</v>
      </c>
      <c r="J27">
        <f>SUM(Table5[[#This Row],[CA]:[Other]])</f>
        <v>0</v>
      </c>
    </row>
    <row r="28" spans="1:10" x14ac:dyDescent="0.25">
      <c r="A28" s="6">
        <v>44864</v>
      </c>
      <c r="J28">
        <f>SUM(Table5[[#This Row],[CA]:[Other]])</f>
        <v>0</v>
      </c>
    </row>
    <row r="29" spans="1:10" x14ac:dyDescent="0.25">
      <c r="A29" s="6">
        <v>44871</v>
      </c>
      <c r="J29">
        <f>SUM(Table5[[#This Row],[CA]:[Other]])</f>
        <v>0</v>
      </c>
    </row>
    <row r="30" spans="1:10" x14ac:dyDescent="0.25">
      <c r="A30" s="6">
        <v>44878</v>
      </c>
      <c r="J30">
        <f>SUM(Table5[[#This Row],[CA]:[Other]])</f>
        <v>0</v>
      </c>
    </row>
    <row r="31" spans="1:10" x14ac:dyDescent="0.25">
      <c r="A31" s="6">
        <v>44885</v>
      </c>
      <c r="J31">
        <f>SUM(Table5[[#This Row],[CA]:[Other]])</f>
        <v>0</v>
      </c>
    </row>
    <row r="32" spans="1:10" x14ac:dyDescent="0.25">
      <c r="A32" s="6">
        <v>44892</v>
      </c>
      <c r="J32">
        <f>SUM(Table5[[#This Row],[CA]:[Other]])</f>
        <v>0</v>
      </c>
    </row>
    <row r="33" spans="1:10" x14ac:dyDescent="0.25">
      <c r="A33" s="6">
        <v>44899</v>
      </c>
      <c r="J33">
        <f>SUM(Table5[[#This Row],[CA]:[Other]])</f>
        <v>0</v>
      </c>
    </row>
    <row r="34" spans="1:10" x14ac:dyDescent="0.25">
      <c r="A34" s="6">
        <v>44906</v>
      </c>
      <c r="J34">
        <f>SUM(Table5[[#This Row],[CA]:[Other]])</f>
        <v>0</v>
      </c>
    </row>
    <row r="35" spans="1:10" x14ac:dyDescent="0.25">
      <c r="A35" s="6">
        <v>44913</v>
      </c>
      <c r="J35">
        <f>SUM(Table5[[#This Row],[CA]:[Other]])</f>
        <v>0</v>
      </c>
    </row>
    <row r="36" spans="1:10" x14ac:dyDescent="0.25">
      <c r="A36" s="6">
        <v>44920</v>
      </c>
      <c r="J36">
        <f>SUM(Table5[[#This Row],[CA]:[Other]])</f>
        <v>0</v>
      </c>
    </row>
    <row r="37" spans="1:10" x14ac:dyDescent="0.25">
      <c r="A37" s="8" t="s">
        <v>161</v>
      </c>
      <c r="B37">
        <f>SUBTOTAL(109,B3:B36)</f>
        <v>0</v>
      </c>
      <c r="C37">
        <f t="shared" ref="C37:J37" si="0">SUBTOTAL(109,C3:C36)</f>
        <v>0</v>
      </c>
      <c r="D37">
        <f t="shared" si="0"/>
        <v>0</v>
      </c>
      <c r="E37">
        <f t="shared" si="0"/>
        <v>0</v>
      </c>
      <c r="F37">
        <f t="shared" si="0"/>
        <v>0</v>
      </c>
      <c r="G37">
        <f t="shared" si="0"/>
        <v>0</v>
      </c>
      <c r="H37">
        <f t="shared" si="0"/>
        <v>0</v>
      </c>
      <c r="I37">
        <f t="shared" si="0"/>
        <v>0</v>
      </c>
      <c r="J37">
        <f t="shared" si="0"/>
        <v>0</v>
      </c>
    </row>
  </sheetData>
  <mergeCells count="1">
    <mergeCell ref="B1:I1"/>
  </mergeCells>
  <pageMargins left="0.7" right="0.7" top="0.75" bottom="0.75" header="0.3" footer="0.3"/>
  <pageSetup paperSize="256" orientation="portrait" horizontalDpi="300" verticalDpi="30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Cabinet&amp;Drawers</vt:lpstr>
      <vt:lpstr>ARLN Kit</vt:lpstr>
      <vt:lpstr>Expiration Dates</vt:lpstr>
      <vt:lpstr>Biotransporter Tracker</vt:lpstr>
    </vt:vector>
  </TitlesOfParts>
  <Company>Washington State 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Calliope L (DOH)</dc:creator>
  <cp:lastModifiedBy>Taylor, Calliope L (DOH)</cp:lastModifiedBy>
  <dcterms:created xsi:type="dcterms:W3CDTF">2022-08-17T01:21:50Z</dcterms:created>
  <dcterms:modified xsi:type="dcterms:W3CDTF">2022-08-23T20:47:40Z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520fa42-cf58-4c22-8b93-58cf1d3bd1cb_Enabled">
    <vt:lpwstr>true</vt:lpwstr>
  </property>
  <property fmtid="{D5CDD505-2E9C-101B-9397-08002B2CF9AE}" pid="3" name="MSIP_Label_1520fa42-cf58-4c22-8b93-58cf1d3bd1cb_SetDate">
    <vt:lpwstr>2022-08-17T01:21:50Z</vt:lpwstr>
  </property>
  <property fmtid="{D5CDD505-2E9C-101B-9397-08002B2CF9AE}" pid="4" name="MSIP_Label_1520fa42-cf58-4c22-8b93-58cf1d3bd1cb_Method">
    <vt:lpwstr>Standard</vt:lpwstr>
  </property>
  <property fmtid="{D5CDD505-2E9C-101B-9397-08002B2CF9AE}" pid="5" name="MSIP_Label_1520fa42-cf58-4c22-8b93-58cf1d3bd1cb_Name">
    <vt:lpwstr>Public Information</vt:lpwstr>
  </property>
  <property fmtid="{D5CDD505-2E9C-101B-9397-08002B2CF9AE}" pid="6" name="MSIP_Label_1520fa42-cf58-4c22-8b93-58cf1d3bd1cb_SiteId">
    <vt:lpwstr>11d0e217-264e-400a-8ba0-57dcc127d72d</vt:lpwstr>
  </property>
  <property fmtid="{D5CDD505-2E9C-101B-9397-08002B2CF9AE}" pid="7" name="MSIP_Label_1520fa42-cf58-4c22-8b93-58cf1d3bd1cb_ActionId">
    <vt:lpwstr>0c54eeb4-2590-4ed6-89ba-bd28f1331740</vt:lpwstr>
  </property>
  <property fmtid="{D5CDD505-2E9C-101B-9397-08002B2CF9AE}" pid="8" name="MSIP_Label_1520fa42-cf58-4c22-8b93-58cf1d3bd1cb_ContentBits">
    <vt:lpwstr>0</vt:lpwstr>
  </property>
</Properties>
</file>