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adali/Dropbox/Data/Portfolio Projects/Course - Real Estate/1_Excel/"/>
    </mc:Choice>
  </mc:AlternateContent>
  <xr:revisionPtr revIDLastSave="0" documentId="13_ncr:1_{638ECBAB-E53A-0F4E-8370-FE41DC1157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iginal - Bank Rate &amp; Mortgage" sheetId="1" r:id="rId1"/>
    <sheet name="bank rate monthly" sheetId="3" r:id="rId2"/>
    <sheet name="bank rate weekly" sheetId="2" r:id="rId3"/>
    <sheet name="estimated variable mortgage" sheetId="4" r:id="rId4"/>
    <sheet name="Original - Inflation" sheetId="7" r:id="rId5"/>
    <sheet name="inflation" sheetId="5" r:id="rId6"/>
    <sheet name="Quarter Month Lookup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2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2" i="2"/>
  <c r="L13" i="5" a="1"/>
  <c r="L13" i="5" s="1"/>
  <c r="L20" i="5" a="1"/>
  <c r="L20" i="5" s="1"/>
  <c r="L26" i="5" a="1"/>
  <c r="L26" i="5" s="1"/>
  <c r="K14" i="5" a="1"/>
  <c r="K14" i="5" s="1"/>
  <c r="K20" i="5" a="1"/>
  <c r="K20" i="5" s="1"/>
  <c r="K33" i="5" a="1"/>
  <c r="K33" i="5" s="1"/>
  <c r="J8" i="5" a="1"/>
  <c r="J8" i="5" s="1"/>
  <c r="J16" i="5" a="1"/>
  <c r="J16" i="5" s="1"/>
  <c r="J24" i="5" a="1"/>
  <c r="J24" i="5" s="1"/>
  <c r="J32" i="5" a="1"/>
  <c r="J32" i="5" s="1"/>
  <c r="J40" i="5" a="1"/>
  <c r="J40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2" i="5"/>
  <c r="E3" i="5"/>
  <c r="L3" i="5" s="1" a="1"/>
  <c r="L3" i="5" s="1"/>
  <c r="E4" i="5"/>
  <c r="L4" i="5" s="1" a="1"/>
  <c r="L4" i="5" s="1"/>
  <c r="E5" i="5"/>
  <c r="L5" i="5" s="1" a="1"/>
  <c r="L5" i="5" s="1"/>
  <c r="E6" i="5"/>
  <c r="J6" i="5" s="1" a="1"/>
  <c r="J6" i="5" s="1"/>
  <c r="E7" i="5"/>
  <c r="J7" i="5" s="1" a="1"/>
  <c r="J7" i="5" s="1"/>
  <c r="E8" i="5"/>
  <c r="L8" i="5" s="1" a="1"/>
  <c r="L8" i="5" s="1"/>
  <c r="E9" i="5"/>
  <c r="K9" i="5" s="1" a="1"/>
  <c r="K9" i="5" s="1"/>
  <c r="E10" i="5"/>
  <c r="K10" i="5" s="1" a="1"/>
  <c r="K10" i="5" s="1"/>
  <c r="E11" i="5"/>
  <c r="J11" i="5" s="1" a="1"/>
  <c r="J11" i="5" s="1"/>
  <c r="E12" i="5"/>
  <c r="J12" i="5" s="1" a="1"/>
  <c r="J12" i="5" s="1"/>
  <c r="E13" i="5"/>
  <c r="J13" i="5" s="1" a="1"/>
  <c r="J13" i="5" s="1"/>
  <c r="E14" i="5"/>
  <c r="L14" i="5" s="1" a="1"/>
  <c r="L14" i="5" s="1"/>
  <c r="E15" i="5"/>
  <c r="L15" i="5" s="1" a="1"/>
  <c r="L15" i="5" s="1"/>
  <c r="E16" i="5"/>
  <c r="L16" i="5" s="1" a="1"/>
  <c r="L16" i="5" s="1"/>
  <c r="E17" i="5"/>
  <c r="J17" i="5" s="1" a="1"/>
  <c r="J17" i="5" s="1"/>
  <c r="E18" i="5"/>
  <c r="J18" i="5" s="1" a="1"/>
  <c r="J18" i="5" s="1"/>
  <c r="E19" i="5"/>
  <c r="J19" i="5" s="1" a="1"/>
  <c r="J19" i="5" s="1"/>
  <c r="E20" i="5"/>
  <c r="J20" i="5" s="1" a="1"/>
  <c r="J20" i="5" s="1"/>
  <c r="E21" i="5"/>
  <c r="K21" i="5" s="1" a="1"/>
  <c r="K21" i="5" s="1"/>
  <c r="E22" i="5"/>
  <c r="J22" i="5" s="1" a="1"/>
  <c r="J22" i="5" s="1"/>
  <c r="E23" i="5"/>
  <c r="J23" i="5" s="1" a="1"/>
  <c r="J23" i="5" s="1"/>
  <c r="E24" i="5"/>
  <c r="L24" i="5" s="1" a="1"/>
  <c r="L24" i="5" s="1"/>
  <c r="E25" i="5"/>
  <c r="J25" i="5" s="1" a="1"/>
  <c r="J25" i="5" s="1"/>
  <c r="E26" i="5"/>
  <c r="K26" i="5" s="1" a="1"/>
  <c r="K26" i="5" s="1"/>
  <c r="E27" i="5"/>
  <c r="L27" i="5" s="1" a="1"/>
  <c r="L27" i="5" s="1"/>
  <c r="E28" i="5"/>
  <c r="L28" i="5" s="1" a="1"/>
  <c r="L28" i="5" s="1"/>
  <c r="E29" i="5"/>
  <c r="K29" i="5" s="1" a="1"/>
  <c r="K29" i="5" s="1"/>
  <c r="E30" i="5"/>
  <c r="K30" i="5" s="1" a="1"/>
  <c r="K30" i="5" s="1"/>
  <c r="E31" i="5"/>
  <c r="L31" i="5" s="1" a="1"/>
  <c r="L31" i="5" s="1"/>
  <c r="E32" i="5"/>
  <c r="L32" i="5" s="1" a="1"/>
  <c r="L32" i="5" s="1"/>
  <c r="E33" i="5"/>
  <c r="L33" i="5" s="1" a="1"/>
  <c r="L33" i="5" s="1"/>
  <c r="E34" i="5"/>
  <c r="K34" i="5" s="1" a="1"/>
  <c r="K34" i="5" s="1"/>
  <c r="E35" i="5"/>
  <c r="L35" i="5" s="1" a="1"/>
  <c r="L35" i="5" s="1"/>
  <c r="E36" i="5"/>
  <c r="L36" i="5" s="1" a="1"/>
  <c r="L36" i="5" s="1"/>
  <c r="E37" i="5"/>
  <c r="K37" i="5" s="1" a="1"/>
  <c r="K37" i="5" s="1"/>
  <c r="E38" i="5"/>
  <c r="J38" i="5" s="1" a="1"/>
  <c r="J38" i="5" s="1"/>
  <c r="E39" i="5"/>
  <c r="J39" i="5" s="1" a="1"/>
  <c r="J39" i="5" s="1"/>
  <c r="E40" i="5"/>
  <c r="L40" i="5" s="1" a="1"/>
  <c r="L40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E2" i="5"/>
  <c r="L2" i="5" s="1" a="1"/>
  <c r="L2" i="5" s="1"/>
  <c r="D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2" i="4"/>
  <c r="A92" i="2"/>
  <c r="B32" i="2"/>
  <c r="B192" i="2"/>
  <c r="B224" i="2"/>
  <c r="B416" i="2"/>
  <c r="B432" i="2"/>
  <c r="A161" i="4"/>
  <c r="A165" i="4"/>
  <c r="A189" i="4"/>
  <c r="A190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B64" i="2" s="1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B96" i="2" s="1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H3" i="2"/>
  <c r="A3" i="2" s="1"/>
  <c r="H4" i="2"/>
  <c r="H5" i="2"/>
  <c r="H6" i="2"/>
  <c r="H7" i="2"/>
  <c r="H8" i="2"/>
  <c r="H9" i="2"/>
  <c r="A9" i="2" s="1"/>
  <c r="H10" i="2"/>
  <c r="H11" i="2"/>
  <c r="A11" i="2" s="1"/>
  <c r="H12" i="2"/>
  <c r="H13" i="2"/>
  <c r="H14" i="2"/>
  <c r="H15" i="2"/>
  <c r="H16" i="2"/>
  <c r="H17" i="2"/>
  <c r="A17" i="2" s="1"/>
  <c r="H18" i="2"/>
  <c r="H19" i="2"/>
  <c r="A19" i="2" s="1"/>
  <c r="H20" i="2"/>
  <c r="H21" i="2"/>
  <c r="H22" i="2"/>
  <c r="H23" i="2"/>
  <c r="H24" i="2"/>
  <c r="H25" i="2"/>
  <c r="A25" i="2" s="1"/>
  <c r="H26" i="2"/>
  <c r="H27" i="2"/>
  <c r="A27" i="2" s="1"/>
  <c r="H28" i="2"/>
  <c r="H29" i="2"/>
  <c r="H30" i="2"/>
  <c r="H31" i="2"/>
  <c r="H32" i="2"/>
  <c r="H33" i="2"/>
  <c r="A33" i="2" s="1"/>
  <c r="H34" i="2"/>
  <c r="H35" i="2"/>
  <c r="A35" i="2" s="1"/>
  <c r="H36" i="2"/>
  <c r="H37" i="2"/>
  <c r="H38" i="2"/>
  <c r="H39" i="2"/>
  <c r="H40" i="2"/>
  <c r="H41" i="2"/>
  <c r="A41" i="2" s="1"/>
  <c r="H42" i="2"/>
  <c r="H43" i="2"/>
  <c r="A43" i="2" s="1"/>
  <c r="H44" i="2"/>
  <c r="H45" i="2"/>
  <c r="H46" i="2"/>
  <c r="H47" i="2"/>
  <c r="H48" i="2"/>
  <c r="H49" i="2"/>
  <c r="A49" i="2" s="1"/>
  <c r="H50" i="2"/>
  <c r="H51" i="2"/>
  <c r="A51" i="2" s="1"/>
  <c r="H52" i="2"/>
  <c r="H53" i="2"/>
  <c r="H54" i="2"/>
  <c r="H55" i="2"/>
  <c r="H56" i="2"/>
  <c r="H57" i="2"/>
  <c r="A57" i="2" s="1"/>
  <c r="H58" i="2"/>
  <c r="H59" i="2"/>
  <c r="A59" i="2" s="1"/>
  <c r="H60" i="2"/>
  <c r="H61" i="2"/>
  <c r="H62" i="2"/>
  <c r="H63" i="2"/>
  <c r="H64" i="2"/>
  <c r="H65" i="2"/>
  <c r="A65" i="2" s="1"/>
  <c r="H66" i="2"/>
  <c r="H67" i="2"/>
  <c r="A67" i="2" s="1"/>
  <c r="H68" i="2"/>
  <c r="H69" i="2"/>
  <c r="H70" i="2"/>
  <c r="H71" i="2"/>
  <c r="H72" i="2"/>
  <c r="H73" i="2"/>
  <c r="A73" i="2" s="1"/>
  <c r="H74" i="2"/>
  <c r="H75" i="2"/>
  <c r="A75" i="2" s="1"/>
  <c r="H76" i="2"/>
  <c r="H77" i="2"/>
  <c r="H78" i="2"/>
  <c r="H79" i="2"/>
  <c r="H80" i="2"/>
  <c r="H81" i="2"/>
  <c r="A81" i="2" s="1"/>
  <c r="H82" i="2"/>
  <c r="H83" i="2"/>
  <c r="A83" i="2" s="1"/>
  <c r="H84" i="2"/>
  <c r="H85" i="2"/>
  <c r="H86" i="2"/>
  <c r="H87" i="2"/>
  <c r="H88" i="2"/>
  <c r="H89" i="2"/>
  <c r="A89" i="2" s="1"/>
  <c r="H90" i="2"/>
  <c r="H91" i="2"/>
  <c r="A91" i="2" s="1"/>
  <c r="H92" i="2"/>
  <c r="H93" i="2"/>
  <c r="H94" i="2"/>
  <c r="H95" i="2"/>
  <c r="H96" i="2"/>
  <c r="H97" i="2"/>
  <c r="A97" i="2" s="1"/>
  <c r="H98" i="2"/>
  <c r="H99" i="2"/>
  <c r="A99" i="2" s="1"/>
  <c r="H100" i="2"/>
  <c r="H101" i="2"/>
  <c r="H102" i="2"/>
  <c r="H103" i="2"/>
  <c r="H104" i="2"/>
  <c r="H105" i="2"/>
  <c r="A105" i="2" s="1"/>
  <c r="H106" i="2"/>
  <c r="H107" i="2"/>
  <c r="A107" i="2" s="1"/>
  <c r="H108" i="2"/>
  <c r="H109" i="2"/>
  <c r="H110" i="2"/>
  <c r="H111" i="2"/>
  <c r="H112" i="2"/>
  <c r="H113" i="2"/>
  <c r="A113" i="2" s="1"/>
  <c r="H114" i="2"/>
  <c r="H115" i="2"/>
  <c r="A115" i="2" s="1"/>
  <c r="H116" i="2"/>
  <c r="H117" i="2"/>
  <c r="H118" i="2"/>
  <c r="H119" i="2"/>
  <c r="H120" i="2"/>
  <c r="H121" i="2"/>
  <c r="A121" i="2" s="1"/>
  <c r="H122" i="2"/>
  <c r="H123" i="2"/>
  <c r="A123" i="2" s="1"/>
  <c r="H124" i="2"/>
  <c r="H125" i="2"/>
  <c r="H126" i="2"/>
  <c r="H127" i="2"/>
  <c r="H128" i="2"/>
  <c r="H129" i="2"/>
  <c r="A129" i="2" s="1"/>
  <c r="H130" i="2"/>
  <c r="H131" i="2"/>
  <c r="A131" i="2" s="1"/>
  <c r="H132" i="2"/>
  <c r="H133" i="2"/>
  <c r="H134" i="2"/>
  <c r="H135" i="2"/>
  <c r="H136" i="2"/>
  <c r="H137" i="2"/>
  <c r="A137" i="2" s="1"/>
  <c r="H138" i="2"/>
  <c r="H139" i="2"/>
  <c r="A139" i="2" s="1"/>
  <c r="H140" i="2"/>
  <c r="H141" i="2"/>
  <c r="H142" i="2"/>
  <c r="H143" i="2"/>
  <c r="H144" i="2"/>
  <c r="H145" i="2"/>
  <c r="A145" i="2" s="1"/>
  <c r="H146" i="2"/>
  <c r="H147" i="2"/>
  <c r="A147" i="2" s="1"/>
  <c r="H148" i="2"/>
  <c r="H149" i="2"/>
  <c r="H150" i="2"/>
  <c r="H151" i="2"/>
  <c r="H152" i="2"/>
  <c r="H153" i="2"/>
  <c r="A153" i="2" s="1"/>
  <c r="H154" i="2"/>
  <c r="H155" i="2"/>
  <c r="A155" i="2" s="1"/>
  <c r="H156" i="2"/>
  <c r="H157" i="2"/>
  <c r="H158" i="2"/>
  <c r="H159" i="2"/>
  <c r="H160" i="2"/>
  <c r="H161" i="2"/>
  <c r="A161" i="2" s="1"/>
  <c r="H162" i="2"/>
  <c r="H163" i="2"/>
  <c r="A163" i="2" s="1"/>
  <c r="H164" i="2"/>
  <c r="H165" i="2"/>
  <c r="H166" i="2"/>
  <c r="H167" i="2"/>
  <c r="H168" i="2"/>
  <c r="H169" i="2"/>
  <c r="A169" i="2" s="1"/>
  <c r="H170" i="2"/>
  <c r="H171" i="2"/>
  <c r="A171" i="2" s="1"/>
  <c r="H172" i="2"/>
  <c r="H173" i="2"/>
  <c r="H174" i="2"/>
  <c r="H175" i="2"/>
  <c r="H176" i="2"/>
  <c r="H177" i="2"/>
  <c r="A177" i="2" s="1"/>
  <c r="H178" i="2"/>
  <c r="H179" i="2"/>
  <c r="A179" i="2" s="1"/>
  <c r="H180" i="2"/>
  <c r="H181" i="2"/>
  <c r="H182" i="2"/>
  <c r="H183" i="2"/>
  <c r="H184" i="2"/>
  <c r="H185" i="2"/>
  <c r="A185" i="2" s="1"/>
  <c r="H186" i="2"/>
  <c r="H187" i="2"/>
  <c r="A187" i="2" s="1"/>
  <c r="H188" i="2"/>
  <c r="H189" i="2"/>
  <c r="H190" i="2"/>
  <c r="H191" i="2"/>
  <c r="H192" i="2"/>
  <c r="H193" i="2"/>
  <c r="A193" i="2" s="1"/>
  <c r="H194" i="2"/>
  <c r="H195" i="2"/>
  <c r="A195" i="2" s="1"/>
  <c r="H196" i="2"/>
  <c r="H197" i="2"/>
  <c r="H198" i="2"/>
  <c r="H199" i="2"/>
  <c r="H200" i="2"/>
  <c r="H201" i="2"/>
  <c r="A201" i="2" s="1"/>
  <c r="H202" i="2"/>
  <c r="H203" i="2"/>
  <c r="A203" i="2" s="1"/>
  <c r="H204" i="2"/>
  <c r="H205" i="2"/>
  <c r="H206" i="2"/>
  <c r="H207" i="2"/>
  <c r="H208" i="2"/>
  <c r="H209" i="2"/>
  <c r="A209" i="2" s="1"/>
  <c r="H210" i="2"/>
  <c r="H211" i="2"/>
  <c r="A211" i="2" s="1"/>
  <c r="H212" i="2"/>
  <c r="H213" i="2"/>
  <c r="H214" i="2"/>
  <c r="H215" i="2"/>
  <c r="H216" i="2"/>
  <c r="H217" i="2"/>
  <c r="A217" i="2" s="1"/>
  <c r="H218" i="2"/>
  <c r="H219" i="2"/>
  <c r="A219" i="2" s="1"/>
  <c r="H220" i="2"/>
  <c r="H221" i="2"/>
  <c r="H222" i="2"/>
  <c r="H223" i="2"/>
  <c r="H224" i="2"/>
  <c r="H225" i="2"/>
  <c r="A225" i="2" s="1"/>
  <c r="H226" i="2"/>
  <c r="H227" i="2"/>
  <c r="A227" i="2" s="1"/>
  <c r="H228" i="2"/>
  <c r="H229" i="2"/>
  <c r="H230" i="2"/>
  <c r="H231" i="2"/>
  <c r="H232" i="2"/>
  <c r="H233" i="2"/>
  <c r="A233" i="2" s="1"/>
  <c r="H234" i="2"/>
  <c r="H235" i="2"/>
  <c r="A235" i="2" s="1"/>
  <c r="H236" i="2"/>
  <c r="H237" i="2"/>
  <c r="H238" i="2"/>
  <c r="H239" i="2"/>
  <c r="H240" i="2"/>
  <c r="H241" i="2"/>
  <c r="A241" i="2" s="1"/>
  <c r="H242" i="2"/>
  <c r="H243" i="2"/>
  <c r="A243" i="2" s="1"/>
  <c r="H244" i="2"/>
  <c r="H245" i="2"/>
  <c r="H246" i="2"/>
  <c r="H247" i="2"/>
  <c r="H248" i="2"/>
  <c r="H249" i="2"/>
  <c r="A249" i="2" s="1"/>
  <c r="H250" i="2"/>
  <c r="H251" i="2"/>
  <c r="A251" i="2" s="1"/>
  <c r="H252" i="2"/>
  <c r="H253" i="2"/>
  <c r="H254" i="2"/>
  <c r="H255" i="2"/>
  <c r="H256" i="2"/>
  <c r="H257" i="2"/>
  <c r="A257" i="2" s="1"/>
  <c r="H258" i="2"/>
  <c r="H259" i="2"/>
  <c r="A259" i="2" s="1"/>
  <c r="H260" i="2"/>
  <c r="H261" i="2"/>
  <c r="H262" i="2"/>
  <c r="H263" i="2"/>
  <c r="H264" i="2"/>
  <c r="H265" i="2"/>
  <c r="A265" i="2" s="1"/>
  <c r="H266" i="2"/>
  <c r="H267" i="2"/>
  <c r="A267" i="2" s="1"/>
  <c r="H268" i="2"/>
  <c r="H269" i="2"/>
  <c r="H270" i="2"/>
  <c r="H271" i="2"/>
  <c r="H272" i="2"/>
  <c r="H273" i="2"/>
  <c r="A273" i="2" s="1"/>
  <c r="H274" i="2"/>
  <c r="H275" i="2"/>
  <c r="A275" i="2" s="1"/>
  <c r="H276" i="2"/>
  <c r="H277" i="2"/>
  <c r="H278" i="2"/>
  <c r="H279" i="2"/>
  <c r="H280" i="2"/>
  <c r="H281" i="2"/>
  <c r="A281" i="2" s="1"/>
  <c r="H282" i="2"/>
  <c r="H283" i="2"/>
  <c r="A283" i="2" s="1"/>
  <c r="H284" i="2"/>
  <c r="H285" i="2"/>
  <c r="H286" i="2"/>
  <c r="H287" i="2"/>
  <c r="H288" i="2"/>
  <c r="A288" i="2" s="1"/>
  <c r="H289" i="2"/>
  <c r="A289" i="2" s="1"/>
  <c r="H290" i="2"/>
  <c r="H291" i="2"/>
  <c r="A291" i="2" s="1"/>
  <c r="H292" i="2"/>
  <c r="H293" i="2"/>
  <c r="H294" i="2"/>
  <c r="H295" i="2"/>
  <c r="H296" i="2"/>
  <c r="A296" i="2" s="1"/>
  <c r="H297" i="2"/>
  <c r="A297" i="2" s="1"/>
  <c r="H298" i="2"/>
  <c r="H299" i="2"/>
  <c r="H300" i="2"/>
  <c r="H301" i="2"/>
  <c r="H302" i="2"/>
  <c r="H303" i="2"/>
  <c r="H304" i="2"/>
  <c r="A304" i="2" s="1"/>
  <c r="H305" i="2"/>
  <c r="A305" i="2" s="1"/>
  <c r="H306" i="2"/>
  <c r="H307" i="2"/>
  <c r="H308" i="2"/>
  <c r="H309" i="2"/>
  <c r="H310" i="2"/>
  <c r="H311" i="2"/>
  <c r="H312" i="2"/>
  <c r="A312" i="2" s="1"/>
  <c r="H313" i="2"/>
  <c r="A313" i="2" s="1"/>
  <c r="H314" i="2"/>
  <c r="H315" i="2"/>
  <c r="H316" i="2"/>
  <c r="H317" i="2"/>
  <c r="H318" i="2"/>
  <c r="H319" i="2"/>
  <c r="H320" i="2"/>
  <c r="A320" i="2" s="1"/>
  <c r="H321" i="2"/>
  <c r="A321" i="2" s="1"/>
  <c r="H322" i="2"/>
  <c r="H323" i="2"/>
  <c r="H324" i="2"/>
  <c r="H325" i="2"/>
  <c r="H326" i="2"/>
  <c r="H327" i="2"/>
  <c r="H328" i="2"/>
  <c r="A328" i="2" s="1"/>
  <c r="H329" i="2"/>
  <c r="A329" i="2" s="1"/>
  <c r="H330" i="2"/>
  <c r="H331" i="2"/>
  <c r="H332" i="2"/>
  <c r="H333" i="2"/>
  <c r="H334" i="2"/>
  <c r="H335" i="2"/>
  <c r="H336" i="2"/>
  <c r="A336" i="2" s="1"/>
  <c r="H337" i="2"/>
  <c r="A337" i="2" s="1"/>
  <c r="H338" i="2"/>
  <c r="H339" i="2"/>
  <c r="H340" i="2"/>
  <c r="H341" i="2"/>
  <c r="H342" i="2"/>
  <c r="H343" i="2"/>
  <c r="H344" i="2"/>
  <c r="A344" i="2" s="1"/>
  <c r="H345" i="2"/>
  <c r="A345" i="2" s="1"/>
  <c r="H346" i="2"/>
  <c r="H347" i="2"/>
  <c r="H348" i="2"/>
  <c r="H349" i="2"/>
  <c r="H350" i="2"/>
  <c r="H351" i="2"/>
  <c r="H352" i="2"/>
  <c r="A352" i="2" s="1"/>
  <c r="H353" i="2"/>
  <c r="A353" i="2" s="1"/>
  <c r="H354" i="2"/>
  <c r="H355" i="2"/>
  <c r="H356" i="2"/>
  <c r="H357" i="2"/>
  <c r="H358" i="2"/>
  <c r="H359" i="2"/>
  <c r="H360" i="2"/>
  <c r="A360" i="2" s="1"/>
  <c r="H361" i="2"/>
  <c r="A361" i="2" s="1"/>
  <c r="H362" i="2"/>
  <c r="H363" i="2"/>
  <c r="H364" i="2"/>
  <c r="H365" i="2"/>
  <c r="H366" i="2"/>
  <c r="H367" i="2"/>
  <c r="H368" i="2"/>
  <c r="A368" i="2" s="1"/>
  <c r="H369" i="2"/>
  <c r="A369" i="2" s="1"/>
  <c r="H370" i="2"/>
  <c r="H371" i="2"/>
  <c r="H372" i="2"/>
  <c r="H373" i="2"/>
  <c r="H374" i="2"/>
  <c r="H375" i="2"/>
  <c r="H376" i="2"/>
  <c r="A376" i="2" s="1"/>
  <c r="H377" i="2"/>
  <c r="A377" i="2" s="1"/>
  <c r="H378" i="2"/>
  <c r="H379" i="2"/>
  <c r="H380" i="2"/>
  <c r="H381" i="2"/>
  <c r="H382" i="2"/>
  <c r="H383" i="2"/>
  <c r="H384" i="2"/>
  <c r="A384" i="2" s="1"/>
  <c r="H385" i="2"/>
  <c r="A385" i="2" s="1"/>
  <c r="H386" i="2"/>
  <c r="H387" i="2"/>
  <c r="H388" i="2"/>
  <c r="H389" i="2"/>
  <c r="H390" i="2"/>
  <c r="H391" i="2"/>
  <c r="H392" i="2"/>
  <c r="A392" i="2" s="1"/>
  <c r="H393" i="2"/>
  <c r="A393" i="2" s="1"/>
  <c r="H394" i="2"/>
  <c r="H395" i="2"/>
  <c r="H396" i="2"/>
  <c r="H397" i="2"/>
  <c r="H398" i="2"/>
  <c r="H399" i="2"/>
  <c r="H400" i="2"/>
  <c r="A400" i="2" s="1"/>
  <c r="H401" i="2"/>
  <c r="A401" i="2" s="1"/>
  <c r="H402" i="2"/>
  <c r="H403" i="2"/>
  <c r="H404" i="2"/>
  <c r="H405" i="2"/>
  <c r="H406" i="2"/>
  <c r="H407" i="2"/>
  <c r="H408" i="2"/>
  <c r="A408" i="2" s="1"/>
  <c r="H409" i="2"/>
  <c r="A409" i="2" s="1"/>
  <c r="H410" i="2"/>
  <c r="H411" i="2"/>
  <c r="H412" i="2"/>
  <c r="H413" i="2"/>
  <c r="H414" i="2"/>
  <c r="H415" i="2"/>
  <c r="H416" i="2"/>
  <c r="A416" i="2" s="1"/>
  <c r="H417" i="2"/>
  <c r="A417" i="2" s="1"/>
  <c r="H418" i="2"/>
  <c r="H419" i="2"/>
  <c r="H420" i="2"/>
  <c r="H421" i="2"/>
  <c r="H422" i="2"/>
  <c r="H423" i="2"/>
  <c r="H424" i="2"/>
  <c r="A424" i="2" s="1"/>
  <c r="H425" i="2"/>
  <c r="A425" i="2" s="1"/>
  <c r="H426" i="2"/>
  <c r="H427" i="2"/>
  <c r="H428" i="2"/>
  <c r="H429" i="2"/>
  <c r="H430" i="2"/>
  <c r="H431" i="2"/>
  <c r="H432" i="2"/>
  <c r="A432" i="2" s="1"/>
  <c r="H433" i="2"/>
  <c r="A433" i="2" s="1"/>
  <c r="H434" i="2"/>
  <c r="H435" i="2"/>
  <c r="H436" i="2"/>
  <c r="H437" i="2"/>
  <c r="H438" i="2"/>
  <c r="H439" i="2"/>
  <c r="H440" i="2"/>
  <c r="A440" i="2" s="1"/>
  <c r="H441" i="2"/>
  <c r="A441" i="2" s="1"/>
  <c r="H442" i="2"/>
  <c r="H443" i="2"/>
  <c r="H444" i="2"/>
  <c r="H445" i="2"/>
  <c r="H446" i="2"/>
  <c r="H447" i="2"/>
  <c r="H448" i="2"/>
  <c r="A448" i="2" s="1"/>
  <c r="H449" i="2"/>
  <c r="A449" i="2" s="1"/>
  <c r="H450" i="2"/>
  <c r="H451" i="2"/>
  <c r="H452" i="2"/>
  <c r="H453" i="2"/>
  <c r="H454" i="2"/>
  <c r="H455" i="2"/>
  <c r="H456" i="2"/>
  <c r="A456" i="2" s="1"/>
  <c r="H457" i="2"/>
  <c r="A457" i="2" s="1"/>
  <c r="H458" i="2"/>
  <c r="H459" i="2"/>
  <c r="H460" i="2"/>
  <c r="H461" i="2"/>
  <c r="H462" i="2"/>
  <c r="H463" i="2"/>
  <c r="H464" i="2"/>
  <c r="A464" i="2" s="1"/>
  <c r="H465" i="2"/>
  <c r="A465" i="2" s="1"/>
  <c r="H466" i="2"/>
  <c r="H467" i="2"/>
  <c r="H468" i="2"/>
  <c r="H469" i="2"/>
  <c r="H470" i="2"/>
  <c r="H471" i="2"/>
  <c r="H472" i="2"/>
  <c r="A472" i="2" s="1"/>
  <c r="H473" i="2"/>
  <c r="A473" i="2" s="1"/>
  <c r="H474" i="2"/>
  <c r="H475" i="2"/>
  <c r="H476" i="2"/>
  <c r="H477" i="2"/>
  <c r="H478" i="2"/>
  <c r="H479" i="2"/>
  <c r="H480" i="2"/>
  <c r="A480" i="2" s="1"/>
  <c r="H481" i="2"/>
  <c r="A481" i="2" s="1"/>
  <c r="H482" i="2"/>
  <c r="H483" i="2"/>
  <c r="H484" i="2"/>
  <c r="H485" i="2"/>
  <c r="H486" i="2"/>
  <c r="H487" i="2"/>
  <c r="H488" i="2"/>
  <c r="A488" i="2" s="1"/>
  <c r="H489" i="2"/>
  <c r="A489" i="2" s="1"/>
  <c r="H490" i="2"/>
  <c r="H491" i="2"/>
  <c r="H492" i="2"/>
  <c r="H493" i="2"/>
  <c r="F3" i="2"/>
  <c r="B3" i="2" s="1"/>
  <c r="F4" i="2"/>
  <c r="B4" i="2" s="1"/>
  <c r="F5" i="2"/>
  <c r="B5" i="2" s="1"/>
  <c r="F6" i="2"/>
  <c r="B6" i="2" s="1"/>
  <c r="F7" i="2"/>
  <c r="B7" i="2" s="1"/>
  <c r="F8" i="2"/>
  <c r="F9" i="2"/>
  <c r="B9" i="2" s="1"/>
  <c r="F10" i="2"/>
  <c r="B10" i="2" s="1"/>
  <c r="F11" i="2"/>
  <c r="B11" i="2" s="1"/>
  <c r="F12" i="2"/>
  <c r="B12" i="2" s="1"/>
  <c r="F13" i="2"/>
  <c r="B13" i="2" s="1"/>
  <c r="F14" i="2"/>
  <c r="B14" i="2" s="1"/>
  <c r="F15" i="2"/>
  <c r="B15" i="2" s="1"/>
  <c r="F16" i="2"/>
  <c r="B16" i="2" s="1"/>
  <c r="F17" i="2"/>
  <c r="B17" i="2" s="1"/>
  <c r="F18" i="2"/>
  <c r="B18" i="2" s="1"/>
  <c r="F19" i="2"/>
  <c r="B19" i="2" s="1"/>
  <c r="F20" i="2"/>
  <c r="B20" i="2" s="1"/>
  <c r="F21" i="2"/>
  <c r="B21" i="2" s="1"/>
  <c r="F22" i="2"/>
  <c r="B22" i="2" s="1"/>
  <c r="F23" i="2"/>
  <c r="B23" i="2" s="1"/>
  <c r="F24" i="2"/>
  <c r="F25" i="2"/>
  <c r="B25" i="2" s="1"/>
  <c r="F26" i="2"/>
  <c r="B26" i="2" s="1"/>
  <c r="F27" i="2"/>
  <c r="B27" i="2" s="1"/>
  <c r="F28" i="2"/>
  <c r="B28" i="2" s="1"/>
  <c r="F29" i="2"/>
  <c r="B29" i="2" s="1"/>
  <c r="F30" i="2"/>
  <c r="B30" i="2" s="1"/>
  <c r="F31" i="2"/>
  <c r="B31" i="2" s="1"/>
  <c r="F32" i="2"/>
  <c r="F33" i="2"/>
  <c r="B33" i="2" s="1"/>
  <c r="F34" i="2"/>
  <c r="B34" i="2" s="1"/>
  <c r="F35" i="2"/>
  <c r="B35" i="2" s="1"/>
  <c r="F36" i="2"/>
  <c r="B36" i="2" s="1"/>
  <c r="F37" i="2"/>
  <c r="B37" i="2" s="1"/>
  <c r="F38" i="2"/>
  <c r="B38" i="2" s="1"/>
  <c r="F39" i="2"/>
  <c r="B39" i="2" s="1"/>
  <c r="F40" i="2"/>
  <c r="F41" i="2"/>
  <c r="B41" i="2" s="1"/>
  <c r="F42" i="2"/>
  <c r="B42" i="2" s="1"/>
  <c r="F43" i="2"/>
  <c r="B43" i="2" s="1"/>
  <c r="F44" i="2"/>
  <c r="B44" i="2" s="1"/>
  <c r="F45" i="2"/>
  <c r="B45" i="2" s="1"/>
  <c r="F46" i="2"/>
  <c r="B46" i="2" s="1"/>
  <c r="F47" i="2"/>
  <c r="B47" i="2" s="1"/>
  <c r="F48" i="2"/>
  <c r="B48" i="2" s="1"/>
  <c r="F49" i="2"/>
  <c r="B49" i="2" s="1"/>
  <c r="F50" i="2"/>
  <c r="B50" i="2" s="1"/>
  <c r="F51" i="2"/>
  <c r="B51" i="2" s="1"/>
  <c r="F52" i="2"/>
  <c r="B52" i="2" s="1"/>
  <c r="F53" i="2"/>
  <c r="B53" i="2" s="1"/>
  <c r="F54" i="2"/>
  <c r="B54" i="2" s="1"/>
  <c r="F55" i="2"/>
  <c r="B55" i="2" s="1"/>
  <c r="F56" i="2"/>
  <c r="F57" i="2"/>
  <c r="B57" i="2" s="1"/>
  <c r="F58" i="2"/>
  <c r="B58" i="2" s="1"/>
  <c r="F59" i="2"/>
  <c r="B59" i="2" s="1"/>
  <c r="F60" i="2"/>
  <c r="B60" i="2" s="1"/>
  <c r="F61" i="2"/>
  <c r="B61" i="2" s="1"/>
  <c r="F62" i="2"/>
  <c r="B62" i="2" s="1"/>
  <c r="F63" i="2"/>
  <c r="B63" i="2" s="1"/>
  <c r="F64" i="2"/>
  <c r="F65" i="2"/>
  <c r="B65" i="2" s="1"/>
  <c r="F66" i="2"/>
  <c r="B66" i="2" s="1"/>
  <c r="F67" i="2"/>
  <c r="B67" i="2" s="1"/>
  <c r="F68" i="2"/>
  <c r="B68" i="2" s="1"/>
  <c r="F69" i="2"/>
  <c r="B69" i="2" s="1"/>
  <c r="F70" i="2"/>
  <c r="B70" i="2" s="1"/>
  <c r="F71" i="2"/>
  <c r="B71" i="2" s="1"/>
  <c r="F72" i="2"/>
  <c r="F73" i="2"/>
  <c r="B73" i="2" s="1"/>
  <c r="F74" i="2"/>
  <c r="B74" i="2" s="1"/>
  <c r="F75" i="2"/>
  <c r="B75" i="2" s="1"/>
  <c r="F76" i="2"/>
  <c r="B76" i="2" s="1"/>
  <c r="F77" i="2"/>
  <c r="B77" i="2" s="1"/>
  <c r="F78" i="2"/>
  <c r="B78" i="2" s="1"/>
  <c r="F79" i="2"/>
  <c r="B79" i="2" s="1"/>
  <c r="F80" i="2"/>
  <c r="B80" i="2" s="1"/>
  <c r="F81" i="2"/>
  <c r="B81" i="2" s="1"/>
  <c r="F82" i="2"/>
  <c r="B82" i="2" s="1"/>
  <c r="F83" i="2"/>
  <c r="B83" i="2" s="1"/>
  <c r="F84" i="2"/>
  <c r="B84" i="2" s="1"/>
  <c r="F85" i="2"/>
  <c r="B85" i="2" s="1"/>
  <c r="F86" i="2"/>
  <c r="B86" i="2" s="1"/>
  <c r="F87" i="2"/>
  <c r="B87" i="2" s="1"/>
  <c r="F88" i="2"/>
  <c r="F89" i="2"/>
  <c r="B89" i="2" s="1"/>
  <c r="F90" i="2"/>
  <c r="B90" i="2" s="1"/>
  <c r="F91" i="2"/>
  <c r="B91" i="2" s="1"/>
  <c r="F92" i="2"/>
  <c r="B92" i="2" s="1"/>
  <c r="F93" i="2"/>
  <c r="B93" i="2" s="1"/>
  <c r="F94" i="2"/>
  <c r="B94" i="2" s="1"/>
  <c r="F95" i="2"/>
  <c r="B95" i="2" s="1"/>
  <c r="F96" i="2"/>
  <c r="F97" i="2"/>
  <c r="B97" i="2" s="1"/>
  <c r="F98" i="2"/>
  <c r="B98" i="2" s="1"/>
  <c r="F99" i="2"/>
  <c r="B99" i="2" s="1"/>
  <c r="F100" i="2"/>
  <c r="B100" i="2" s="1"/>
  <c r="F101" i="2"/>
  <c r="B101" i="2" s="1"/>
  <c r="F102" i="2"/>
  <c r="B102" i="2" s="1"/>
  <c r="F103" i="2"/>
  <c r="B103" i="2" s="1"/>
  <c r="F104" i="2"/>
  <c r="F105" i="2"/>
  <c r="B105" i="2" s="1"/>
  <c r="F106" i="2"/>
  <c r="B106" i="2" s="1"/>
  <c r="F107" i="2"/>
  <c r="B107" i="2" s="1"/>
  <c r="F108" i="2"/>
  <c r="B108" i="2" s="1"/>
  <c r="F109" i="2"/>
  <c r="B109" i="2" s="1"/>
  <c r="F110" i="2"/>
  <c r="B110" i="2" s="1"/>
  <c r="F111" i="2"/>
  <c r="B111" i="2" s="1"/>
  <c r="F112" i="2"/>
  <c r="B112" i="2" s="1"/>
  <c r="F113" i="2"/>
  <c r="B113" i="2" s="1"/>
  <c r="F114" i="2"/>
  <c r="B114" i="2" s="1"/>
  <c r="F115" i="2"/>
  <c r="B115" i="2" s="1"/>
  <c r="F116" i="2"/>
  <c r="B116" i="2" s="1"/>
  <c r="F117" i="2"/>
  <c r="B117" i="2" s="1"/>
  <c r="F118" i="2"/>
  <c r="B118" i="2" s="1"/>
  <c r="F119" i="2"/>
  <c r="B119" i="2" s="1"/>
  <c r="F120" i="2"/>
  <c r="B120" i="2" s="1"/>
  <c r="F121" i="2"/>
  <c r="B121" i="2" s="1"/>
  <c r="F122" i="2"/>
  <c r="B122" i="2" s="1"/>
  <c r="F123" i="2"/>
  <c r="B123" i="2" s="1"/>
  <c r="F124" i="2"/>
  <c r="B124" i="2" s="1"/>
  <c r="F125" i="2"/>
  <c r="B125" i="2" s="1"/>
  <c r="F126" i="2"/>
  <c r="B126" i="2" s="1"/>
  <c r="F127" i="2"/>
  <c r="B127" i="2" s="1"/>
  <c r="F128" i="2"/>
  <c r="B128" i="2" s="1"/>
  <c r="F129" i="2"/>
  <c r="B129" i="2" s="1"/>
  <c r="F130" i="2"/>
  <c r="B130" i="2" s="1"/>
  <c r="F131" i="2"/>
  <c r="B131" i="2" s="1"/>
  <c r="F132" i="2"/>
  <c r="B132" i="2" s="1"/>
  <c r="F133" i="2"/>
  <c r="B133" i="2" s="1"/>
  <c r="F134" i="2"/>
  <c r="B134" i="2" s="1"/>
  <c r="F135" i="2"/>
  <c r="B135" i="2" s="1"/>
  <c r="F136" i="2"/>
  <c r="B136" i="2" s="1"/>
  <c r="F137" i="2"/>
  <c r="B137" i="2" s="1"/>
  <c r="F138" i="2"/>
  <c r="B138" i="2" s="1"/>
  <c r="F139" i="2"/>
  <c r="B139" i="2" s="1"/>
  <c r="F140" i="2"/>
  <c r="B140" i="2" s="1"/>
  <c r="F141" i="2"/>
  <c r="B141" i="2" s="1"/>
  <c r="F142" i="2"/>
  <c r="B142" i="2" s="1"/>
  <c r="F143" i="2"/>
  <c r="B143" i="2" s="1"/>
  <c r="F144" i="2"/>
  <c r="B144" i="2" s="1"/>
  <c r="F145" i="2"/>
  <c r="B145" i="2" s="1"/>
  <c r="F146" i="2"/>
  <c r="B146" i="2" s="1"/>
  <c r="F147" i="2"/>
  <c r="B147" i="2" s="1"/>
  <c r="F148" i="2"/>
  <c r="B148" i="2" s="1"/>
  <c r="F149" i="2"/>
  <c r="B149" i="2" s="1"/>
  <c r="F150" i="2"/>
  <c r="B150" i="2" s="1"/>
  <c r="F151" i="2"/>
  <c r="B151" i="2" s="1"/>
  <c r="F152" i="2"/>
  <c r="B152" i="2" s="1"/>
  <c r="F153" i="2"/>
  <c r="B153" i="2" s="1"/>
  <c r="F154" i="2"/>
  <c r="B154" i="2" s="1"/>
  <c r="F155" i="2"/>
  <c r="B155" i="2" s="1"/>
  <c r="F156" i="2"/>
  <c r="B156" i="2" s="1"/>
  <c r="F157" i="2"/>
  <c r="B157" i="2" s="1"/>
  <c r="F158" i="2"/>
  <c r="B158" i="2" s="1"/>
  <c r="F159" i="2"/>
  <c r="B159" i="2" s="1"/>
  <c r="F160" i="2"/>
  <c r="B160" i="2" s="1"/>
  <c r="F161" i="2"/>
  <c r="B161" i="2" s="1"/>
  <c r="F162" i="2"/>
  <c r="B162" i="2" s="1"/>
  <c r="F163" i="2"/>
  <c r="B163" i="2" s="1"/>
  <c r="F164" i="2"/>
  <c r="B164" i="2" s="1"/>
  <c r="F165" i="2"/>
  <c r="B165" i="2" s="1"/>
  <c r="F166" i="2"/>
  <c r="B166" i="2" s="1"/>
  <c r="F167" i="2"/>
  <c r="B167" i="2" s="1"/>
  <c r="F168" i="2"/>
  <c r="B168" i="2" s="1"/>
  <c r="F169" i="2"/>
  <c r="B169" i="2" s="1"/>
  <c r="F170" i="2"/>
  <c r="B170" i="2" s="1"/>
  <c r="F171" i="2"/>
  <c r="B171" i="2" s="1"/>
  <c r="F172" i="2"/>
  <c r="B172" i="2" s="1"/>
  <c r="F173" i="2"/>
  <c r="B173" i="2" s="1"/>
  <c r="F174" i="2"/>
  <c r="B174" i="2" s="1"/>
  <c r="F175" i="2"/>
  <c r="B175" i="2" s="1"/>
  <c r="F176" i="2"/>
  <c r="B176" i="2" s="1"/>
  <c r="F177" i="2"/>
  <c r="B177" i="2" s="1"/>
  <c r="F178" i="2"/>
  <c r="B178" i="2" s="1"/>
  <c r="F179" i="2"/>
  <c r="B179" i="2" s="1"/>
  <c r="F180" i="2"/>
  <c r="B180" i="2" s="1"/>
  <c r="F181" i="2"/>
  <c r="B181" i="2" s="1"/>
  <c r="F182" i="2"/>
  <c r="B182" i="2" s="1"/>
  <c r="F183" i="2"/>
  <c r="B183" i="2" s="1"/>
  <c r="F184" i="2"/>
  <c r="B184" i="2" s="1"/>
  <c r="F185" i="2"/>
  <c r="B185" i="2" s="1"/>
  <c r="F186" i="2"/>
  <c r="B186" i="2" s="1"/>
  <c r="F187" i="2"/>
  <c r="B187" i="2" s="1"/>
  <c r="F188" i="2"/>
  <c r="B188" i="2" s="1"/>
  <c r="F189" i="2"/>
  <c r="B189" i="2" s="1"/>
  <c r="F190" i="2"/>
  <c r="B190" i="2" s="1"/>
  <c r="F191" i="2"/>
  <c r="B191" i="2" s="1"/>
  <c r="F192" i="2"/>
  <c r="F193" i="2"/>
  <c r="B193" i="2" s="1"/>
  <c r="F194" i="2"/>
  <c r="B194" i="2" s="1"/>
  <c r="F195" i="2"/>
  <c r="B195" i="2" s="1"/>
  <c r="F196" i="2"/>
  <c r="B196" i="2" s="1"/>
  <c r="F197" i="2"/>
  <c r="B197" i="2" s="1"/>
  <c r="F198" i="2"/>
  <c r="B198" i="2" s="1"/>
  <c r="F199" i="2"/>
  <c r="B199" i="2" s="1"/>
  <c r="F200" i="2"/>
  <c r="B200" i="2" s="1"/>
  <c r="F201" i="2"/>
  <c r="B201" i="2" s="1"/>
  <c r="F202" i="2"/>
  <c r="B202" i="2" s="1"/>
  <c r="F203" i="2"/>
  <c r="B203" i="2" s="1"/>
  <c r="F204" i="2"/>
  <c r="B204" i="2" s="1"/>
  <c r="F205" i="2"/>
  <c r="B205" i="2" s="1"/>
  <c r="F206" i="2"/>
  <c r="B206" i="2" s="1"/>
  <c r="F207" i="2"/>
  <c r="B207" i="2" s="1"/>
  <c r="F208" i="2"/>
  <c r="B208" i="2" s="1"/>
  <c r="F209" i="2"/>
  <c r="B209" i="2" s="1"/>
  <c r="F210" i="2"/>
  <c r="B210" i="2" s="1"/>
  <c r="F211" i="2"/>
  <c r="B211" i="2" s="1"/>
  <c r="F212" i="2"/>
  <c r="B212" i="2" s="1"/>
  <c r="F213" i="2"/>
  <c r="B213" i="2" s="1"/>
  <c r="F214" i="2"/>
  <c r="B214" i="2" s="1"/>
  <c r="F215" i="2"/>
  <c r="B215" i="2" s="1"/>
  <c r="F216" i="2"/>
  <c r="B216" i="2" s="1"/>
  <c r="F217" i="2"/>
  <c r="B217" i="2" s="1"/>
  <c r="F218" i="2"/>
  <c r="B218" i="2" s="1"/>
  <c r="F219" i="2"/>
  <c r="B219" i="2" s="1"/>
  <c r="F220" i="2"/>
  <c r="B220" i="2" s="1"/>
  <c r="F221" i="2"/>
  <c r="B221" i="2" s="1"/>
  <c r="F222" i="2"/>
  <c r="B222" i="2" s="1"/>
  <c r="F223" i="2"/>
  <c r="B223" i="2" s="1"/>
  <c r="F224" i="2"/>
  <c r="F225" i="2"/>
  <c r="B225" i="2" s="1"/>
  <c r="F226" i="2"/>
  <c r="B226" i="2" s="1"/>
  <c r="F227" i="2"/>
  <c r="B227" i="2" s="1"/>
  <c r="F228" i="2"/>
  <c r="B228" i="2" s="1"/>
  <c r="F229" i="2"/>
  <c r="B229" i="2" s="1"/>
  <c r="F230" i="2"/>
  <c r="B230" i="2" s="1"/>
  <c r="F231" i="2"/>
  <c r="B231" i="2" s="1"/>
  <c r="F232" i="2"/>
  <c r="B232" i="2" s="1"/>
  <c r="F233" i="2"/>
  <c r="B233" i="2" s="1"/>
  <c r="F234" i="2"/>
  <c r="B234" i="2" s="1"/>
  <c r="F235" i="2"/>
  <c r="B235" i="2" s="1"/>
  <c r="F236" i="2"/>
  <c r="B236" i="2" s="1"/>
  <c r="F237" i="2"/>
  <c r="B237" i="2" s="1"/>
  <c r="F238" i="2"/>
  <c r="B238" i="2" s="1"/>
  <c r="F239" i="2"/>
  <c r="B239" i="2" s="1"/>
  <c r="F240" i="2"/>
  <c r="B240" i="2" s="1"/>
  <c r="F241" i="2"/>
  <c r="B241" i="2" s="1"/>
  <c r="F242" i="2"/>
  <c r="B242" i="2" s="1"/>
  <c r="F243" i="2"/>
  <c r="B243" i="2" s="1"/>
  <c r="F244" i="2"/>
  <c r="B244" i="2" s="1"/>
  <c r="F245" i="2"/>
  <c r="B245" i="2" s="1"/>
  <c r="F246" i="2"/>
  <c r="B246" i="2" s="1"/>
  <c r="F247" i="2"/>
  <c r="B247" i="2" s="1"/>
  <c r="F248" i="2"/>
  <c r="B248" i="2" s="1"/>
  <c r="F249" i="2"/>
  <c r="B249" i="2" s="1"/>
  <c r="F250" i="2"/>
  <c r="B250" i="2" s="1"/>
  <c r="F251" i="2"/>
  <c r="B251" i="2" s="1"/>
  <c r="F252" i="2"/>
  <c r="B252" i="2" s="1"/>
  <c r="F253" i="2"/>
  <c r="B253" i="2" s="1"/>
  <c r="F254" i="2"/>
  <c r="B254" i="2" s="1"/>
  <c r="F255" i="2"/>
  <c r="B255" i="2" s="1"/>
  <c r="F256" i="2"/>
  <c r="B256" i="2" s="1"/>
  <c r="F257" i="2"/>
  <c r="B257" i="2" s="1"/>
  <c r="F258" i="2"/>
  <c r="B258" i="2" s="1"/>
  <c r="F259" i="2"/>
  <c r="B259" i="2" s="1"/>
  <c r="F260" i="2"/>
  <c r="B260" i="2" s="1"/>
  <c r="F261" i="2"/>
  <c r="B261" i="2" s="1"/>
  <c r="F262" i="2"/>
  <c r="B262" i="2" s="1"/>
  <c r="F263" i="2"/>
  <c r="B263" i="2" s="1"/>
  <c r="F264" i="2"/>
  <c r="B264" i="2" s="1"/>
  <c r="F265" i="2"/>
  <c r="B265" i="2" s="1"/>
  <c r="F266" i="2"/>
  <c r="B266" i="2" s="1"/>
  <c r="F267" i="2"/>
  <c r="B267" i="2" s="1"/>
  <c r="F268" i="2"/>
  <c r="B268" i="2" s="1"/>
  <c r="F269" i="2"/>
  <c r="B269" i="2" s="1"/>
  <c r="F270" i="2"/>
  <c r="B270" i="2" s="1"/>
  <c r="F271" i="2"/>
  <c r="B271" i="2" s="1"/>
  <c r="F272" i="2"/>
  <c r="B272" i="2" s="1"/>
  <c r="F273" i="2"/>
  <c r="B273" i="2" s="1"/>
  <c r="F274" i="2"/>
  <c r="B274" i="2" s="1"/>
  <c r="F275" i="2"/>
  <c r="B275" i="2" s="1"/>
  <c r="F276" i="2"/>
  <c r="B276" i="2" s="1"/>
  <c r="F277" i="2"/>
  <c r="B277" i="2" s="1"/>
  <c r="F278" i="2"/>
  <c r="B278" i="2" s="1"/>
  <c r="F279" i="2"/>
  <c r="B279" i="2" s="1"/>
  <c r="F280" i="2"/>
  <c r="B280" i="2" s="1"/>
  <c r="F281" i="2"/>
  <c r="B281" i="2" s="1"/>
  <c r="F282" i="2"/>
  <c r="B282" i="2" s="1"/>
  <c r="F283" i="2"/>
  <c r="B283" i="2" s="1"/>
  <c r="F284" i="2"/>
  <c r="B284" i="2" s="1"/>
  <c r="F285" i="2"/>
  <c r="B285" i="2" s="1"/>
  <c r="F286" i="2"/>
  <c r="B286" i="2" s="1"/>
  <c r="F287" i="2"/>
  <c r="B287" i="2" s="1"/>
  <c r="F288" i="2"/>
  <c r="B288" i="2" s="1"/>
  <c r="F289" i="2"/>
  <c r="B289" i="2" s="1"/>
  <c r="F290" i="2"/>
  <c r="B290" i="2" s="1"/>
  <c r="F291" i="2"/>
  <c r="B291" i="2" s="1"/>
  <c r="F292" i="2"/>
  <c r="B292" i="2" s="1"/>
  <c r="F293" i="2"/>
  <c r="B293" i="2" s="1"/>
  <c r="F294" i="2"/>
  <c r="B294" i="2" s="1"/>
  <c r="F295" i="2"/>
  <c r="B295" i="2" s="1"/>
  <c r="F296" i="2"/>
  <c r="B296" i="2" s="1"/>
  <c r="F297" i="2"/>
  <c r="B297" i="2" s="1"/>
  <c r="F298" i="2"/>
  <c r="B298" i="2" s="1"/>
  <c r="F299" i="2"/>
  <c r="B299" i="2" s="1"/>
  <c r="F300" i="2"/>
  <c r="B300" i="2" s="1"/>
  <c r="F301" i="2"/>
  <c r="B301" i="2" s="1"/>
  <c r="F302" i="2"/>
  <c r="B302" i="2" s="1"/>
  <c r="F303" i="2"/>
  <c r="B303" i="2" s="1"/>
  <c r="F304" i="2"/>
  <c r="B304" i="2" s="1"/>
  <c r="F305" i="2"/>
  <c r="B305" i="2" s="1"/>
  <c r="F306" i="2"/>
  <c r="B306" i="2" s="1"/>
  <c r="F307" i="2"/>
  <c r="B307" i="2" s="1"/>
  <c r="F308" i="2"/>
  <c r="B308" i="2" s="1"/>
  <c r="F309" i="2"/>
  <c r="B309" i="2" s="1"/>
  <c r="F310" i="2"/>
  <c r="B310" i="2" s="1"/>
  <c r="F311" i="2"/>
  <c r="B311" i="2" s="1"/>
  <c r="F312" i="2"/>
  <c r="B312" i="2" s="1"/>
  <c r="F313" i="2"/>
  <c r="B313" i="2" s="1"/>
  <c r="F314" i="2"/>
  <c r="B314" i="2" s="1"/>
  <c r="F315" i="2"/>
  <c r="B315" i="2" s="1"/>
  <c r="F316" i="2"/>
  <c r="B316" i="2" s="1"/>
  <c r="F317" i="2"/>
  <c r="B317" i="2" s="1"/>
  <c r="F318" i="2"/>
  <c r="B318" i="2" s="1"/>
  <c r="F319" i="2"/>
  <c r="B319" i="2" s="1"/>
  <c r="F320" i="2"/>
  <c r="B320" i="2" s="1"/>
  <c r="F321" i="2"/>
  <c r="B321" i="2" s="1"/>
  <c r="F322" i="2"/>
  <c r="B322" i="2" s="1"/>
  <c r="F323" i="2"/>
  <c r="B323" i="2" s="1"/>
  <c r="F324" i="2"/>
  <c r="B324" i="2" s="1"/>
  <c r="F325" i="2"/>
  <c r="B325" i="2" s="1"/>
  <c r="F326" i="2"/>
  <c r="B326" i="2" s="1"/>
  <c r="F327" i="2"/>
  <c r="B327" i="2" s="1"/>
  <c r="F328" i="2"/>
  <c r="B328" i="2" s="1"/>
  <c r="F329" i="2"/>
  <c r="B329" i="2" s="1"/>
  <c r="F330" i="2"/>
  <c r="B330" i="2" s="1"/>
  <c r="F331" i="2"/>
  <c r="B331" i="2" s="1"/>
  <c r="F332" i="2"/>
  <c r="B332" i="2" s="1"/>
  <c r="F333" i="2"/>
  <c r="B333" i="2" s="1"/>
  <c r="F334" i="2"/>
  <c r="B334" i="2" s="1"/>
  <c r="F335" i="2"/>
  <c r="B335" i="2" s="1"/>
  <c r="F336" i="2"/>
  <c r="B336" i="2" s="1"/>
  <c r="F337" i="2"/>
  <c r="B337" i="2" s="1"/>
  <c r="F338" i="2"/>
  <c r="B338" i="2" s="1"/>
  <c r="F339" i="2"/>
  <c r="B339" i="2" s="1"/>
  <c r="F340" i="2"/>
  <c r="B340" i="2" s="1"/>
  <c r="F341" i="2"/>
  <c r="B341" i="2" s="1"/>
  <c r="F342" i="2"/>
  <c r="B342" i="2" s="1"/>
  <c r="F343" i="2"/>
  <c r="B343" i="2" s="1"/>
  <c r="F344" i="2"/>
  <c r="B344" i="2" s="1"/>
  <c r="F345" i="2"/>
  <c r="B345" i="2" s="1"/>
  <c r="F346" i="2"/>
  <c r="B346" i="2" s="1"/>
  <c r="F347" i="2"/>
  <c r="B347" i="2" s="1"/>
  <c r="F348" i="2"/>
  <c r="B348" i="2" s="1"/>
  <c r="F349" i="2"/>
  <c r="B349" i="2" s="1"/>
  <c r="F350" i="2"/>
  <c r="B350" i="2" s="1"/>
  <c r="F351" i="2"/>
  <c r="B351" i="2" s="1"/>
  <c r="F352" i="2"/>
  <c r="B352" i="2" s="1"/>
  <c r="F353" i="2"/>
  <c r="B353" i="2" s="1"/>
  <c r="F354" i="2"/>
  <c r="B354" i="2" s="1"/>
  <c r="F355" i="2"/>
  <c r="B355" i="2" s="1"/>
  <c r="F356" i="2"/>
  <c r="B356" i="2" s="1"/>
  <c r="F357" i="2"/>
  <c r="B357" i="2" s="1"/>
  <c r="F358" i="2"/>
  <c r="B358" i="2" s="1"/>
  <c r="F359" i="2"/>
  <c r="B359" i="2" s="1"/>
  <c r="F360" i="2"/>
  <c r="B360" i="2" s="1"/>
  <c r="F361" i="2"/>
  <c r="B361" i="2" s="1"/>
  <c r="F362" i="2"/>
  <c r="B362" i="2" s="1"/>
  <c r="F363" i="2"/>
  <c r="B363" i="2" s="1"/>
  <c r="F364" i="2"/>
  <c r="B364" i="2" s="1"/>
  <c r="F365" i="2"/>
  <c r="B365" i="2" s="1"/>
  <c r="F366" i="2"/>
  <c r="B366" i="2" s="1"/>
  <c r="F367" i="2"/>
  <c r="B367" i="2" s="1"/>
  <c r="F368" i="2"/>
  <c r="B368" i="2" s="1"/>
  <c r="F369" i="2"/>
  <c r="B369" i="2" s="1"/>
  <c r="F370" i="2"/>
  <c r="B370" i="2" s="1"/>
  <c r="F371" i="2"/>
  <c r="B371" i="2" s="1"/>
  <c r="F372" i="2"/>
  <c r="B372" i="2" s="1"/>
  <c r="F373" i="2"/>
  <c r="B373" i="2" s="1"/>
  <c r="F374" i="2"/>
  <c r="B374" i="2" s="1"/>
  <c r="F375" i="2"/>
  <c r="B375" i="2" s="1"/>
  <c r="F376" i="2"/>
  <c r="B376" i="2" s="1"/>
  <c r="F377" i="2"/>
  <c r="B377" i="2" s="1"/>
  <c r="F378" i="2"/>
  <c r="B378" i="2" s="1"/>
  <c r="F379" i="2"/>
  <c r="B379" i="2" s="1"/>
  <c r="F380" i="2"/>
  <c r="B380" i="2" s="1"/>
  <c r="F381" i="2"/>
  <c r="B381" i="2" s="1"/>
  <c r="F382" i="2"/>
  <c r="B382" i="2" s="1"/>
  <c r="F383" i="2"/>
  <c r="B383" i="2" s="1"/>
  <c r="F384" i="2"/>
  <c r="B384" i="2" s="1"/>
  <c r="F385" i="2"/>
  <c r="B385" i="2" s="1"/>
  <c r="F386" i="2"/>
  <c r="B386" i="2" s="1"/>
  <c r="F387" i="2"/>
  <c r="B387" i="2" s="1"/>
  <c r="F388" i="2"/>
  <c r="B388" i="2" s="1"/>
  <c r="F389" i="2"/>
  <c r="B389" i="2" s="1"/>
  <c r="F390" i="2"/>
  <c r="B390" i="2" s="1"/>
  <c r="F391" i="2"/>
  <c r="B391" i="2" s="1"/>
  <c r="F392" i="2"/>
  <c r="B392" i="2" s="1"/>
  <c r="F393" i="2"/>
  <c r="B393" i="2" s="1"/>
  <c r="F394" i="2"/>
  <c r="B394" i="2" s="1"/>
  <c r="F395" i="2"/>
  <c r="B395" i="2" s="1"/>
  <c r="F396" i="2"/>
  <c r="B396" i="2" s="1"/>
  <c r="F397" i="2"/>
  <c r="B397" i="2" s="1"/>
  <c r="F398" i="2"/>
  <c r="B398" i="2" s="1"/>
  <c r="F399" i="2"/>
  <c r="B399" i="2" s="1"/>
  <c r="F400" i="2"/>
  <c r="B400" i="2" s="1"/>
  <c r="F401" i="2"/>
  <c r="B401" i="2" s="1"/>
  <c r="F402" i="2"/>
  <c r="B402" i="2" s="1"/>
  <c r="F403" i="2"/>
  <c r="B403" i="2" s="1"/>
  <c r="F404" i="2"/>
  <c r="B404" i="2" s="1"/>
  <c r="F405" i="2"/>
  <c r="B405" i="2" s="1"/>
  <c r="F406" i="2"/>
  <c r="B406" i="2" s="1"/>
  <c r="F407" i="2"/>
  <c r="B407" i="2" s="1"/>
  <c r="F408" i="2"/>
  <c r="B408" i="2" s="1"/>
  <c r="F409" i="2"/>
  <c r="B409" i="2" s="1"/>
  <c r="F410" i="2"/>
  <c r="B410" i="2" s="1"/>
  <c r="F411" i="2"/>
  <c r="B411" i="2" s="1"/>
  <c r="F412" i="2"/>
  <c r="B412" i="2" s="1"/>
  <c r="F413" i="2"/>
  <c r="B413" i="2" s="1"/>
  <c r="F414" i="2"/>
  <c r="B414" i="2" s="1"/>
  <c r="F415" i="2"/>
  <c r="B415" i="2" s="1"/>
  <c r="F416" i="2"/>
  <c r="F417" i="2"/>
  <c r="B417" i="2" s="1"/>
  <c r="F418" i="2"/>
  <c r="B418" i="2" s="1"/>
  <c r="F419" i="2"/>
  <c r="B419" i="2" s="1"/>
  <c r="F420" i="2"/>
  <c r="B420" i="2" s="1"/>
  <c r="F421" i="2"/>
  <c r="B421" i="2" s="1"/>
  <c r="F422" i="2"/>
  <c r="B422" i="2" s="1"/>
  <c r="F423" i="2"/>
  <c r="B423" i="2" s="1"/>
  <c r="F424" i="2"/>
  <c r="B424" i="2" s="1"/>
  <c r="F425" i="2"/>
  <c r="B425" i="2" s="1"/>
  <c r="F426" i="2"/>
  <c r="B426" i="2" s="1"/>
  <c r="F427" i="2"/>
  <c r="B427" i="2" s="1"/>
  <c r="F428" i="2"/>
  <c r="B428" i="2" s="1"/>
  <c r="F429" i="2"/>
  <c r="B429" i="2" s="1"/>
  <c r="F430" i="2"/>
  <c r="B430" i="2" s="1"/>
  <c r="F431" i="2"/>
  <c r="B431" i="2" s="1"/>
  <c r="F432" i="2"/>
  <c r="F433" i="2"/>
  <c r="B433" i="2" s="1"/>
  <c r="F434" i="2"/>
  <c r="B434" i="2" s="1"/>
  <c r="F435" i="2"/>
  <c r="B435" i="2" s="1"/>
  <c r="F436" i="2"/>
  <c r="B436" i="2" s="1"/>
  <c r="F437" i="2"/>
  <c r="B437" i="2" s="1"/>
  <c r="F438" i="2"/>
  <c r="B438" i="2" s="1"/>
  <c r="F439" i="2"/>
  <c r="B439" i="2" s="1"/>
  <c r="F440" i="2"/>
  <c r="B440" i="2" s="1"/>
  <c r="F441" i="2"/>
  <c r="B441" i="2" s="1"/>
  <c r="F442" i="2"/>
  <c r="B442" i="2" s="1"/>
  <c r="F443" i="2"/>
  <c r="B443" i="2" s="1"/>
  <c r="F444" i="2"/>
  <c r="B444" i="2" s="1"/>
  <c r="F445" i="2"/>
  <c r="B445" i="2" s="1"/>
  <c r="F446" i="2"/>
  <c r="B446" i="2" s="1"/>
  <c r="F447" i="2"/>
  <c r="B447" i="2" s="1"/>
  <c r="F448" i="2"/>
  <c r="B448" i="2" s="1"/>
  <c r="F449" i="2"/>
  <c r="B449" i="2" s="1"/>
  <c r="F450" i="2"/>
  <c r="B450" i="2" s="1"/>
  <c r="F451" i="2"/>
  <c r="B451" i="2" s="1"/>
  <c r="F452" i="2"/>
  <c r="B452" i="2" s="1"/>
  <c r="F453" i="2"/>
  <c r="B453" i="2" s="1"/>
  <c r="F454" i="2"/>
  <c r="B454" i="2" s="1"/>
  <c r="F455" i="2"/>
  <c r="B455" i="2" s="1"/>
  <c r="F456" i="2"/>
  <c r="B456" i="2" s="1"/>
  <c r="F457" i="2"/>
  <c r="B457" i="2" s="1"/>
  <c r="F458" i="2"/>
  <c r="B458" i="2" s="1"/>
  <c r="F459" i="2"/>
  <c r="B459" i="2" s="1"/>
  <c r="F460" i="2"/>
  <c r="B460" i="2" s="1"/>
  <c r="F461" i="2"/>
  <c r="B461" i="2" s="1"/>
  <c r="F462" i="2"/>
  <c r="B462" i="2" s="1"/>
  <c r="F463" i="2"/>
  <c r="B463" i="2" s="1"/>
  <c r="F464" i="2"/>
  <c r="B464" i="2" s="1"/>
  <c r="F465" i="2"/>
  <c r="B465" i="2" s="1"/>
  <c r="F466" i="2"/>
  <c r="B466" i="2" s="1"/>
  <c r="F467" i="2"/>
  <c r="B467" i="2" s="1"/>
  <c r="F468" i="2"/>
  <c r="B468" i="2" s="1"/>
  <c r="F469" i="2"/>
  <c r="B469" i="2" s="1"/>
  <c r="F470" i="2"/>
  <c r="B470" i="2" s="1"/>
  <c r="F471" i="2"/>
  <c r="B471" i="2" s="1"/>
  <c r="F472" i="2"/>
  <c r="B472" i="2" s="1"/>
  <c r="F473" i="2"/>
  <c r="B473" i="2" s="1"/>
  <c r="F474" i="2"/>
  <c r="B474" i="2" s="1"/>
  <c r="F475" i="2"/>
  <c r="B475" i="2" s="1"/>
  <c r="F476" i="2"/>
  <c r="B476" i="2" s="1"/>
  <c r="F477" i="2"/>
  <c r="B477" i="2" s="1"/>
  <c r="F478" i="2"/>
  <c r="B478" i="2" s="1"/>
  <c r="F479" i="2"/>
  <c r="B479" i="2" s="1"/>
  <c r="F480" i="2"/>
  <c r="B480" i="2" s="1"/>
  <c r="F481" i="2"/>
  <c r="B481" i="2" s="1"/>
  <c r="F482" i="2"/>
  <c r="B482" i="2" s="1"/>
  <c r="F483" i="2"/>
  <c r="B483" i="2" s="1"/>
  <c r="F484" i="2"/>
  <c r="B484" i="2" s="1"/>
  <c r="F485" i="2"/>
  <c r="B485" i="2" s="1"/>
  <c r="F486" i="2"/>
  <c r="B486" i="2" s="1"/>
  <c r="F487" i="2"/>
  <c r="B487" i="2" s="1"/>
  <c r="F488" i="2"/>
  <c r="B488" i="2" s="1"/>
  <c r="F489" i="2"/>
  <c r="B489" i="2" s="1"/>
  <c r="F490" i="2"/>
  <c r="B490" i="2" s="1"/>
  <c r="F491" i="2"/>
  <c r="B491" i="2" s="1"/>
  <c r="F492" i="2"/>
  <c r="B492" i="2" s="1"/>
  <c r="F493" i="2"/>
  <c r="B493" i="2" s="1"/>
  <c r="I2" i="2"/>
  <c r="H2" i="2"/>
  <c r="A2" i="2" s="1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2" i="2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E3" i="4"/>
  <c r="E4" i="4"/>
  <c r="E5" i="4"/>
  <c r="A5" i="4" s="1"/>
  <c r="E6" i="4"/>
  <c r="A6" i="4" s="1"/>
  <c r="E7" i="4"/>
  <c r="A7" i="4" s="1"/>
  <c r="E8" i="4"/>
  <c r="A8" i="4" s="1"/>
  <c r="E9" i="4"/>
  <c r="A9" i="4" s="1"/>
  <c r="E10" i="4"/>
  <c r="A10" i="4" s="1"/>
  <c r="E11" i="4"/>
  <c r="E12" i="4"/>
  <c r="E13" i="4"/>
  <c r="A13" i="4" s="1"/>
  <c r="E14" i="4"/>
  <c r="A14" i="4" s="1"/>
  <c r="E15" i="4"/>
  <c r="A15" i="4" s="1"/>
  <c r="E16" i="4"/>
  <c r="A16" i="4" s="1"/>
  <c r="E17" i="4"/>
  <c r="A17" i="4" s="1"/>
  <c r="E18" i="4"/>
  <c r="A18" i="4" s="1"/>
  <c r="E19" i="4"/>
  <c r="E20" i="4"/>
  <c r="E21" i="4"/>
  <c r="A21" i="4" s="1"/>
  <c r="E22" i="4"/>
  <c r="A22" i="4" s="1"/>
  <c r="E23" i="4"/>
  <c r="A23" i="4" s="1"/>
  <c r="E24" i="4"/>
  <c r="A24" i="4" s="1"/>
  <c r="E25" i="4"/>
  <c r="A25" i="4" s="1"/>
  <c r="E26" i="4"/>
  <c r="A26" i="4" s="1"/>
  <c r="E27" i="4"/>
  <c r="E28" i="4"/>
  <c r="E29" i="4"/>
  <c r="A29" i="4" s="1"/>
  <c r="E30" i="4"/>
  <c r="A30" i="4" s="1"/>
  <c r="E31" i="4"/>
  <c r="A31" i="4" s="1"/>
  <c r="E32" i="4"/>
  <c r="A32" i="4" s="1"/>
  <c r="E33" i="4"/>
  <c r="A33" i="4" s="1"/>
  <c r="E34" i="4"/>
  <c r="A34" i="4" s="1"/>
  <c r="E35" i="4"/>
  <c r="E36" i="4"/>
  <c r="E37" i="4"/>
  <c r="A37" i="4" s="1"/>
  <c r="E38" i="4"/>
  <c r="A38" i="4" s="1"/>
  <c r="E39" i="4"/>
  <c r="A39" i="4" s="1"/>
  <c r="E40" i="4"/>
  <c r="A40" i="4" s="1"/>
  <c r="E41" i="4"/>
  <c r="A41" i="4" s="1"/>
  <c r="E42" i="4"/>
  <c r="A42" i="4" s="1"/>
  <c r="E43" i="4"/>
  <c r="E44" i="4"/>
  <c r="E45" i="4"/>
  <c r="A45" i="4" s="1"/>
  <c r="E46" i="4"/>
  <c r="A46" i="4" s="1"/>
  <c r="E47" i="4"/>
  <c r="A47" i="4" s="1"/>
  <c r="E48" i="4"/>
  <c r="A48" i="4" s="1"/>
  <c r="E49" i="4"/>
  <c r="A49" i="4" s="1"/>
  <c r="E50" i="4"/>
  <c r="A50" i="4" s="1"/>
  <c r="E51" i="4"/>
  <c r="E52" i="4"/>
  <c r="E53" i="4"/>
  <c r="A53" i="4" s="1"/>
  <c r="E54" i="4"/>
  <c r="A54" i="4" s="1"/>
  <c r="E55" i="4"/>
  <c r="A55" i="4" s="1"/>
  <c r="E56" i="4"/>
  <c r="A56" i="4" s="1"/>
  <c r="E57" i="4"/>
  <c r="A57" i="4" s="1"/>
  <c r="E58" i="4"/>
  <c r="A58" i="4" s="1"/>
  <c r="E59" i="4"/>
  <c r="E60" i="4"/>
  <c r="E61" i="4"/>
  <c r="A61" i="4" s="1"/>
  <c r="E62" i="4"/>
  <c r="A62" i="4" s="1"/>
  <c r="E63" i="4"/>
  <c r="A63" i="4" s="1"/>
  <c r="E64" i="4"/>
  <c r="A64" i="4" s="1"/>
  <c r="E65" i="4"/>
  <c r="A65" i="4" s="1"/>
  <c r="E66" i="4"/>
  <c r="A66" i="4" s="1"/>
  <c r="E67" i="4"/>
  <c r="E68" i="4"/>
  <c r="E69" i="4"/>
  <c r="A69" i="4" s="1"/>
  <c r="E70" i="4"/>
  <c r="A70" i="4" s="1"/>
  <c r="E71" i="4"/>
  <c r="A71" i="4" s="1"/>
  <c r="E72" i="4"/>
  <c r="A72" i="4" s="1"/>
  <c r="E73" i="4"/>
  <c r="A73" i="4" s="1"/>
  <c r="E74" i="4"/>
  <c r="A74" i="4" s="1"/>
  <c r="E75" i="4"/>
  <c r="E76" i="4"/>
  <c r="E77" i="4"/>
  <c r="A77" i="4" s="1"/>
  <c r="E78" i="4"/>
  <c r="A78" i="4" s="1"/>
  <c r="E79" i="4"/>
  <c r="A79" i="4" s="1"/>
  <c r="E80" i="4"/>
  <c r="A80" i="4" s="1"/>
  <c r="E81" i="4"/>
  <c r="A81" i="4" s="1"/>
  <c r="E82" i="4"/>
  <c r="A82" i="4" s="1"/>
  <c r="E83" i="4"/>
  <c r="E84" i="4"/>
  <c r="E85" i="4"/>
  <c r="A85" i="4" s="1"/>
  <c r="E86" i="4"/>
  <c r="A86" i="4" s="1"/>
  <c r="E87" i="4"/>
  <c r="A87" i="4" s="1"/>
  <c r="E88" i="4"/>
  <c r="A88" i="4" s="1"/>
  <c r="E89" i="4"/>
  <c r="A89" i="4" s="1"/>
  <c r="E90" i="4"/>
  <c r="A90" i="4" s="1"/>
  <c r="E91" i="4"/>
  <c r="E92" i="4"/>
  <c r="E93" i="4"/>
  <c r="A93" i="4" s="1"/>
  <c r="E94" i="4"/>
  <c r="A94" i="4" s="1"/>
  <c r="E95" i="4"/>
  <c r="A95" i="4" s="1"/>
  <c r="E96" i="4"/>
  <c r="A96" i="4" s="1"/>
  <c r="E97" i="4"/>
  <c r="A97" i="4" s="1"/>
  <c r="E98" i="4"/>
  <c r="A98" i="4" s="1"/>
  <c r="E99" i="4"/>
  <c r="E100" i="4"/>
  <c r="E101" i="4"/>
  <c r="A101" i="4" s="1"/>
  <c r="E102" i="4"/>
  <c r="A102" i="4" s="1"/>
  <c r="E103" i="4"/>
  <c r="A103" i="4" s="1"/>
  <c r="E104" i="4"/>
  <c r="A104" i="4" s="1"/>
  <c r="E105" i="4"/>
  <c r="A105" i="4" s="1"/>
  <c r="E106" i="4"/>
  <c r="A106" i="4" s="1"/>
  <c r="E107" i="4"/>
  <c r="E108" i="4"/>
  <c r="E109" i="4"/>
  <c r="A109" i="4" s="1"/>
  <c r="E110" i="4"/>
  <c r="A110" i="4" s="1"/>
  <c r="E111" i="4"/>
  <c r="A111" i="4" s="1"/>
  <c r="E112" i="4"/>
  <c r="A112" i="4" s="1"/>
  <c r="E113" i="4"/>
  <c r="A113" i="4" s="1"/>
  <c r="E114" i="4"/>
  <c r="A114" i="4" s="1"/>
  <c r="E115" i="4"/>
  <c r="E116" i="4"/>
  <c r="E117" i="4"/>
  <c r="A117" i="4" s="1"/>
  <c r="E118" i="4"/>
  <c r="A118" i="4" s="1"/>
  <c r="E119" i="4"/>
  <c r="A119" i="4" s="1"/>
  <c r="E120" i="4"/>
  <c r="A120" i="4" s="1"/>
  <c r="E121" i="4"/>
  <c r="A121" i="4" s="1"/>
  <c r="E122" i="4"/>
  <c r="A122" i="4" s="1"/>
  <c r="E123" i="4"/>
  <c r="E124" i="4"/>
  <c r="E125" i="4"/>
  <c r="A125" i="4" s="1"/>
  <c r="E126" i="4"/>
  <c r="A126" i="4" s="1"/>
  <c r="E127" i="4"/>
  <c r="A127" i="4" s="1"/>
  <c r="E128" i="4"/>
  <c r="A128" i="4" s="1"/>
  <c r="E129" i="4"/>
  <c r="A129" i="4" s="1"/>
  <c r="E130" i="4"/>
  <c r="A130" i="4" s="1"/>
  <c r="E131" i="4"/>
  <c r="E132" i="4"/>
  <c r="E133" i="4"/>
  <c r="A133" i="4" s="1"/>
  <c r="E134" i="4"/>
  <c r="A134" i="4" s="1"/>
  <c r="E135" i="4"/>
  <c r="A135" i="4" s="1"/>
  <c r="E136" i="4"/>
  <c r="A136" i="4" s="1"/>
  <c r="E137" i="4"/>
  <c r="A137" i="4" s="1"/>
  <c r="E138" i="4"/>
  <c r="A138" i="4" s="1"/>
  <c r="E139" i="4"/>
  <c r="E140" i="4"/>
  <c r="E141" i="4"/>
  <c r="A141" i="4" s="1"/>
  <c r="E142" i="4"/>
  <c r="A142" i="4" s="1"/>
  <c r="E143" i="4"/>
  <c r="A143" i="4" s="1"/>
  <c r="E144" i="4"/>
  <c r="A144" i="4" s="1"/>
  <c r="E145" i="4"/>
  <c r="A145" i="4" s="1"/>
  <c r="E146" i="4"/>
  <c r="A146" i="4" s="1"/>
  <c r="E147" i="4"/>
  <c r="E148" i="4"/>
  <c r="E149" i="4"/>
  <c r="A149" i="4" s="1"/>
  <c r="E150" i="4"/>
  <c r="A150" i="4" s="1"/>
  <c r="E151" i="4"/>
  <c r="A151" i="4" s="1"/>
  <c r="E152" i="4"/>
  <c r="A152" i="4" s="1"/>
  <c r="E153" i="4"/>
  <c r="A153" i="4" s="1"/>
  <c r="E154" i="4"/>
  <c r="A154" i="4" s="1"/>
  <c r="E155" i="4"/>
  <c r="E156" i="4"/>
  <c r="E157" i="4"/>
  <c r="A157" i="4" s="1"/>
  <c r="E158" i="4"/>
  <c r="A158" i="4" s="1"/>
  <c r="E159" i="4"/>
  <c r="A159" i="4" s="1"/>
  <c r="E160" i="4"/>
  <c r="A160" i="4" s="1"/>
  <c r="E161" i="4"/>
  <c r="E162" i="4"/>
  <c r="A162" i="4" s="1"/>
  <c r="E163" i="4"/>
  <c r="E164" i="4"/>
  <c r="E165" i="4"/>
  <c r="E166" i="4"/>
  <c r="A166" i="4" s="1"/>
  <c r="E167" i="4"/>
  <c r="A167" i="4" s="1"/>
  <c r="E168" i="4"/>
  <c r="A168" i="4" s="1"/>
  <c r="E169" i="4"/>
  <c r="A169" i="4" s="1"/>
  <c r="E170" i="4"/>
  <c r="A170" i="4" s="1"/>
  <c r="E171" i="4"/>
  <c r="E172" i="4"/>
  <c r="E173" i="4"/>
  <c r="A173" i="4" s="1"/>
  <c r="E174" i="4"/>
  <c r="A174" i="4" s="1"/>
  <c r="E175" i="4"/>
  <c r="A175" i="4" s="1"/>
  <c r="E176" i="4"/>
  <c r="A176" i="4" s="1"/>
  <c r="E177" i="4"/>
  <c r="A177" i="4" s="1"/>
  <c r="E178" i="4"/>
  <c r="A178" i="4" s="1"/>
  <c r="E179" i="4"/>
  <c r="E180" i="4"/>
  <c r="E181" i="4"/>
  <c r="A181" i="4" s="1"/>
  <c r="E182" i="4"/>
  <c r="A182" i="4" s="1"/>
  <c r="E183" i="4"/>
  <c r="A183" i="4" s="1"/>
  <c r="E184" i="4"/>
  <c r="A184" i="4" s="1"/>
  <c r="E185" i="4"/>
  <c r="A185" i="4" s="1"/>
  <c r="E186" i="4"/>
  <c r="A186" i="4" s="1"/>
  <c r="E187" i="4"/>
  <c r="E188" i="4"/>
  <c r="E189" i="4"/>
  <c r="E190" i="4"/>
  <c r="E191" i="4"/>
  <c r="A191" i="4" s="1"/>
  <c r="E192" i="4"/>
  <c r="A192" i="4" s="1"/>
  <c r="E193" i="4"/>
  <c r="A193" i="4" s="1"/>
  <c r="E194" i="4"/>
  <c r="A194" i="4" s="1"/>
  <c r="E195" i="4"/>
  <c r="A195" i="4" s="1"/>
  <c r="E196" i="4"/>
  <c r="A196" i="4" s="1"/>
  <c r="E197" i="4"/>
  <c r="A197" i="4" s="1"/>
  <c r="E198" i="4"/>
  <c r="A198" i="4" s="1"/>
  <c r="E199" i="4"/>
  <c r="A199" i="4" s="1"/>
  <c r="E200" i="4"/>
  <c r="A200" i="4" s="1"/>
  <c r="E201" i="4"/>
  <c r="A201" i="4" s="1"/>
  <c r="E202" i="4"/>
  <c r="A202" i="4" s="1"/>
  <c r="E203" i="4"/>
  <c r="A203" i="4" s="1"/>
  <c r="E204" i="4"/>
  <c r="A204" i="4" s="1"/>
  <c r="E205" i="4"/>
  <c r="A205" i="4" s="1"/>
  <c r="E206" i="4"/>
  <c r="A206" i="4" s="1"/>
  <c r="E207" i="4"/>
  <c r="A207" i="4" s="1"/>
  <c r="E208" i="4"/>
  <c r="A208" i="4" s="1"/>
  <c r="E209" i="4"/>
  <c r="A209" i="4" s="1"/>
  <c r="E210" i="4"/>
  <c r="A210" i="4" s="1"/>
  <c r="E211" i="4"/>
  <c r="A211" i="4" s="1"/>
  <c r="E212" i="4"/>
  <c r="A212" i="4" s="1"/>
  <c r="E213" i="4"/>
  <c r="A213" i="4" s="1"/>
  <c r="E214" i="4"/>
  <c r="A214" i="4" s="1"/>
  <c r="E215" i="4"/>
  <c r="A215" i="4" s="1"/>
  <c r="E216" i="4"/>
  <c r="A216" i="4" s="1"/>
  <c r="E217" i="4"/>
  <c r="A217" i="4" s="1"/>
  <c r="E218" i="4"/>
  <c r="A218" i="4" s="1"/>
  <c r="E219" i="4"/>
  <c r="A219" i="4" s="1"/>
  <c r="E220" i="4"/>
  <c r="A220" i="4" s="1"/>
  <c r="E221" i="4"/>
  <c r="A221" i="4" s="1"/>
  <c r="E222" i="4"/>
  <c r="A222" i="4" s="1"/>
  <c r="E223" i="4"/>
  <c r="A223" i="4" s="1"/>
  <c r="E224" i="4"/>
  <c r="A224" i="4" s="1"/>
  <c r="E225" i="4"/>
  <c r="A225" i="4" s="1"/>
  <c r="E226" i="4"/>
  <c r="A226" i="4" s="1"/>
  <c r="E227" i="4"/>
  <c r="A227" i="4" s="1"/>
  <c r="E228" i="4"/>
  <c r="A228" i="4" s="1"/>
  <c r="E229" i="4"/>
  <c r="A229" i="4" s="1"/>
  <c r="E230" i="4"/>
  <c r="A230" i="4" s="1"/>
  <c r="E231" i="4"/>
  <c r="A231" i="4" s="1"/>
  <c r="E232" i="4"/>
  <c r="A232" i="4" s="1"/>
  <c r="E233" i="4"/>
  <c r="A233" i="4" s="1"/>
  <c r="E234" i="4"/>
  <c r="A234" i="4" s="1"/>
  <c r="E235" i="4"/>
  <c r="A235" i="4" s="1"/>
  <c r="E236" i="4"/>
  <c r="A236" i="4" s="1"/>
  <c r="E237" i="4"/>
  <c r="A237" i="4" s="1"/>
  <c r="E238" i="4"/>
  <c r="A238" i="4" s="1"/>
  <c r="E239" i="4"/>
  <c r="A239" i="4" s="1"/>
  <c r="E240" i="4"/>
  <c r="A240" i="4" s="1"/>
  <c r="E241" i="4"/>
  <c r="A241" i="4" s="1"/>
  <c r="E242" i="4"/>
  <c r="A242" i="4" s="1"/>
  <c r="E243" i="4"/>
  <c r="A243" i="4" s="1"/>
  <c r="E244" i="4"/>
  <c r="A244" i="4" s="1"/>
  <c r="E245" i="4"/>
  <c r="A245" i="4" s="1"/>
  <c r="E246" i="4"/>
  <c r="A246" i="4" s="1"/>
  <c r="E247" i="4"/>
  <c r="A247" i="4" s="1"/>
  <c r="E248" i="4"/>
  <c r="A248" i="4" s="1"/>
  <c r="E249" i="4"/>
  <c r="A249" i="4" s="1"/>
  <c r="E250" i="4"/>
  <c r="A250" i="4" s="1"/>
  <c r="E251" i="4"/>
  <c r="A251" i="4" s="1"/>
  <c r="E252" i="4"/>
  <c r="A252" i="4" s="1"/>
  <c r="E253" i="4"/>
  <c r="A253" i="4" s="1"/>
  <c r="E254" i="4"/>
  <c r="A254" i="4" s="1"/>
  <c r="E255" i="4"/>
  <c r="A255" i="4" s="1"/>
  <c r="E256" i="4"/>
  <c r="A256" i="4" s="1"/>
  <c r="E257" i="4"/>
  <c r="A257" i="4" s="1"/>
  <c r="E258" i="4"/>
  <c r="A258" i="4" s="1"/>
  <c r="E259" i="4"/>
  <c r="A259" i="4" s="1"/>
  <c r="E260" i="4"/>
  <c r="A260" i="4" s="1"/>
  <c r="E261" i="4"/>
  <c r="A261" i="4" s="1"/>
  <c r="E262" i="4"/>
  <c r="A262" i="4" s="1"/>
  <c r="E263" i="4"/>
  <c r="A263" i="4" s="1"/>
  <c r="E264" i="4"/>
  <c r="A264" i="4" s="1"/>
  <c r="E265" i="4"/>
  <c r="A265" i="4" s="1"/>
  <c r="E266" i="4"/>
  <c r="A266" i="4" s="1"/>
  <c r="E267" i="4"/>
  <c r="A267" i="4" s="1"/>
  <c r="E268" i="4"/>
  <c r="A268" i="4" s="1"/>
  <c r="E269" i="4"/>
  <c r="A269" i="4" s="1"/>
  <c r="E270" i="4"/>
  <c r="A270" i="4" s="1"/>
  <c r="E271" i="4"/>
  <c r="A271" i="4" s="1"/>
  <c r="E272" i="4"/>
  <c r="A272" i="4" s="1"/>
  <c r="E273" i="4"/>
  <c r="A273" i="4" s="1"/>
  <c r="E274" i="4"/>
  <c r="A274" i="4" s="1"/>
  <c r="E275" i="4"/>
  <c r="A275" i="4" s="1"/>
  <c r="E276" i="4"/>
  <c r="A276" i="4" s="1"/>
  <c r="E277" i="4"/>
  <c r="A277" i="4" s="1"/>
  <c r="E278" i="4"/>
  <c r="A278" i="4" s="1"/>
  <c r="E279" i="4"/>
  <c r="A279" i="4" s="1"/>
  <c r="E280" i="4"/>
  <c r="A280" i="4" s="1"/>
  <c r="E281" i="4"/>
  <c r="A281" i="4" s="1"/>
  <c r="E282" i="4"/>
  <c r="A282" i="4" s="1"/>
  <c r="E283" i="4"/>
  <c r="A283" i="4" s="1"/>
  <c r="E284" i="4"/>
  <c r="A284" i="4" s="1"/>
  <c r="E285" i="4"/>
  <c r="A285" i="4" s="1"/>
  <c r="E286" i="4"/>
  <c r="A286" i="4" s="1"/>
  <c r="E287" i="4"/>
  <c r="A287" i="4" s="1"/>
  <c r="E288" i="4"/>
  <c r="A288" i="4" s="1"/>
  <c r="E289" i="4"/>
  <c r="A289" i="4" s="1"/>
  <c r="E290" i="4"/>
  <c r="A290" i="4" s="1"/>
  <c r="E291" i="4"/>
  <c r="A291" i="4" s="1"/>
  <c r="E292" i="4"/>
  <c r="A292" i="4" s="1"/>
  <c r="E293" i="4"/>
  <c r="A293" i="4" s="1"/>
  <c r="E294" i="4"/>
  <c r="A294" i="4" s="1"/>
  <c r="E295" i="4"/>
  <c r="A295" i="4" s="1"/>
  <c r="E296" i="4"/>
  <c r="A296" i="4" s="1"/>
  <c r="E297" i="4"/>
  <c r="A297" i="4" s="1"/>
  <c r="E298" i="4"/>
  <c r="A298" i="4" s="1"/>
  <c r="E299" i="4"/>
  <c r="A299" i="4" s="1"/>
  <c r="E300" i="4"/>
  <c r="A300" i="4" s="1"/>
  <c r="E301" i="4"/>
  <c r="A301" i="4" s="1"/>
  <c r="E302" i="4"/>
  <c r="A302" i="4" s="1"/>
  <c r="E303" i="4"/>
  <c r="A303" i="4" s="1"/>
  <c r="E304" i="4"/>
  <c r="A304" i="4" s="1"/>
  <c r="E305" i="4"/>
  <c r="A305" i="4" s="1"/>
  <c r="E306" i="4"/>
  <c r="A306" i="4" s="1"/>
  <c r="E307" i="4"/>
  <c r="A307" i="4" s="1"/>
  <c r="E308" i="4"/>
  <c r="A308" i="4" s="1"/>
  <c r="E309" i="4"/>
  <c r="A309" i="4" s="1"/>
  <c r="E310" i="4"/>
  <c r="A310" i="4" s="1"/>
  <c r="E311" i="4"/>
  <c r="A311" i="4" s="1"/>
  <c r="E312" i="4"/>
  <c r="A312" i="4" s="1"/>
  <c r="E313" i="4"/>
  <c r="A313" i="4" s="1"/>
  <c r="E314" i="4"/>
  <c r="A314" i="4" s="1"/>
  <c r="E315" i="4"/>
  <c r="A315" i="4" s="1"/>
  <c r="E316" i="4"/>
  <c r="A316" i="4" s="1"/>
  <c r="E317" i="4"/>
  <c r="A317" i="4" s="1"/>
  <c r="E318" i="4"/>
  <c r="A318" i="4" s="1"/>
  <c r="E319" i="4"/>
  <c r="A319" i="4" s="1"/>
  <c r="E320" i="4"/>
  <c r="A320" i="4" s="1"/>
  <c r="E321" i="4"/>
  <c r="A321" i="4" s="1"/>
  <c r="E322" i="4"/>
  <c r="A322" i="4" s="1"/>
  <c r="E323" i="4"/>
  <c r="A323" i="4" s="1"/>
  <c r="E324" i="4"/>
  <c r="A324" i="4" s="1"/>
  <c r="E325" i="4"/>
  <c r="A325" i="4" s="1"/>
  <c r="E326" i="4"/>
  <c r="A326" i="4" s="1"/>
  <c r="E327" i="4"/>
  <c r="A327" i="4" s="1"/>
  <c r="E328" i="4"/>
  <c r="A328" i="4" s="1"/>
  <c r="E329" i="4"/>
  <c r="A329" i="4" s="1"/>
  <c r="E330" i="4"/>
  <c r="A330" i="4" s="1"/>
  <c r="E331" i="4"/>
  <c r="A331" i="4" s="1"/>
  <c r="E332" i="4"/>
  <c r="A332" i="4" s="1"/>
  <c r="E333" i="4"/>
  <c r="A333" i="4" s="1"/>
  <c r="E334" i="4"/>
  <c r="A334" i="4" s="1"/>
  <c r="E335" i="4"/>
  <c r="A335" i="4" s="1"/>
  <c r="E336" i="4"/>
  <c r="A336" i="4" s="1"/>
  <c r="E337" i="4"/>
  <c r="A337" i="4" s="1"/>
  <c r="E338" i="4"/>
  <c r="A338" i="4" s="1"/>
  <c r="E339" i="4"/>
  <c r="A339" i="4" s="1"/>
  <c r="E340" i="4"/>
  <c r="A340" i="4" s="1"/>
  <c r="E341" i="4"/>
  <c r="A341" i="4" s="1"/>
  <c r="E342" i="4"/>
  <c r="A342" i="4" s="1"/>
  <c r="E343" i="4"/>
  <c r="A343" i="4" s="1"/>
  <c r="E344" i="4"/>
  <c r="A344" i="4" s="1"/>
  <c r="E345" i="4"/>
  <c r="A345" i="4" s="1"/>
  <c r="E346" i="4"/>
  <c r="A346" i="4" s="1"/>
  <c r="E347" i="4"/>
  <c r="A347" i="4" s="1"/>
  <c r="E348" i="4"/>
  <c r="A348" i="4" s="1"/>
  <c r="E349" i="4"/>
  <c r="A349" i="4" s="1"/>
  <c r="E350" i="4"/>
  <c r="A350" i="4" s="1"/>
  <c r="E351" i="4"/>
  <c r="A351" i="4" s="1"/>
  <c r="E352" i="4"/>
  <c r="A352" i="4" s="1"/>
  <c r="E353" i="4"/>
  <c r="A353" i="4" s="1"/>
  <c r="E354" i="4"/>
  <c r="A354" i="4" s="1"/>
  <c r="E355" i="4"/>
  <c r="A355" i="4" s="1"/>
  <c r="E356" i="4"/>
  <c r="A356" i="4" s="1"/>
  <c r="E357" i="4"/>
  <c r="A357" i="4" s="1"/>
  <c r="E358" i="4"/>
  <c r="A358" i="4" s="1"/>
  <c r="E359" i="4"/>
  <c r="A359" i="4" s="1"/>
  <c r="E360" i="4"/>
  <c r="A360" i="4" s="1"/>
  <c r="E361" i="4"/>
  <c r="A361" i="4" s="1"/>
  <c r="E362" i="4"/>
  <c r="A362" i="4" s="1"/>
  <c r="E363" i="4"/>
  <c r="A363" i="4" s="1"/>
  <c r="E364" i="4"/>
  <c r="A364" i="4" s="1"/>
  <c r="E365" i="4"/>
  <c r="A365" i="4" s="1"/>
  <c r="E366" i="4"/>
  <c r="A366" i="4" s="1"/>
  <c r="E367" i="4"/>
  <c r="A367" i="4" s="1"/>
  <c r="E368" i="4"/>
  <c r="A368" i="4" s="1"/>
  <c r="E369" i="4"/>
  <c r="A369" i="4" s="1"/>
  <c r="E370" i="4"/>
  <c r="A370" i="4" s="1"/>
  <c r="E371" i="4"/>
  <c r="A371" i="4" s="1"/>
  <c r="E372" i="4"/>
  <c r="A372" i="4" s="1"/>
  <c r="E373" i="4"/>
  <c r="A373" i="4" s="1"/>
  <c r="E374" i="4"/>
  <c r="A374" i="4" s="1"/>
  <c r="E375" i="4"/>
  <c r="A375" i="4" s="1"/>
  <c r="E376" i="4"/>
  <c r="A376" i="4" s="1"/>
  <c r="E377" i="4"/>
  <c r="A377" i="4" s="1"/>
  <c r="E378" i="4"/>
  <c r="A378" i="4" s="1"/>
  <c r="E379" i="4"/>
  <c r="A379" i="4" s="1"/>
  <c r="E380" i="4"/>
  <c r="A380" i="4" s="1"/>
  <c r="E381" i="4"/>
  <c r="A381" i="4" s="1"/>
  <c r="E382" i="4"/>
  <c r="A382" i="4" s="1"/>
  <c r="E383" i="4"/>
  <c r="A383" i="4" s="1"/>
  <c r="E384" i="4"/>
  <c r="A384" i="4" s="1"/>
  <c r="E385" i="4"/>
  <c r="A385" i="4" s="1"/>
  <c r="E386" i="4"/>
  <c r="A386" i="4" s="1"/>
  <c r="E387" i="4"/>
  <c r="A387" i="4" s="1"/>
  <c r="E388" i="4"/>
  <c r="A388" i="4" s="1"/>
  <c r="E389" i="4"/>
  <c r="A389" i="4" s="1"/>
  <c r="E390" i="4"/>
  <c r="A390" i="4" s="1"/>
  <c r="E391" i="4"/>
  <c r="A391" i="4" s="1"/>
  <c r="E392" i="4"/>
  <c r="A392" i="4" s="1"/>
  <c r="E393" i="4"/>
  <c r="A393" i="4" s="1"/>
  <c r="E394" i="4"/>
  <c r="A394" i="4" s="1"/>
  <c r="E395" i="4"/>
  <c r="A395" i="4" s="1"/>
  <c r="E396" i="4"/>
  <c r="A396" i="4" s="1"/>
  <c r="E397" i="4"/>
  <c r="A397" i="4" s="1"/>
  <c r="E398" i="4"/>
  <c r="A398" i="4" s="1"/>
  <c r="E399" i="4"/>
  <c r="A399" i="4" s="1"/>
  <c r="E400" i="4"/>
  <c r="A400" i="4" s="1"/>
  <c r="E401" i="4"/>
  <c r="A401" i="4" s="1"/>
  <c r="E402" i="4"/>
  <c r="A402" i="4" s="1"/>
  <c r="E403" i="4"/>
  <c r="A403" i="4" s="1"/>
  <c r="E404" i="4"/>
  <c r="A404" i="4" s="1"/>
  <c r="E405" i="4"/>
  <c r="A405" i="4" s="1"/>
  <c r="E406" i="4"/>
  <c r="A406" i="4" s="1"/>
  <c r="E407" i="4"/>
  <c r="A407" i="4" s="1"/>
  <c r="E408" i="4"/>
  <c r="A408" i="4" s="1"/>
  <c r="E409" i="4"/>
  <c r="A409" i="4" s="1"/>
  <c r="E410" i="4"/>
  <c r="A410" i="4" s="1"/>
  <c r="E411" i="4"/>
  <c r="A411" i="4" s="1"/>
  <c r="E412" i="4"/>
  <c r="A412" i="4" s="1"/>
  <c r="E413" i="4"/>
  <c r="A413" i="4" s="1"/>
  <c r="E414" i="4"/>
  <c r="A414" i="4" s="1"/>
  <c r="E415" i="4"/>
  <c r="A415" i="4" s="1"/>
  <c r="E416" i="4"/>
  <c r="A416" i="4" s="1"/>
  <c r="E417" i="4"/>
  <c r="A417" i="4" s="1"/>
  <c r="E418" i="4"/>
  <c r="A418" i="4" s="1"/>
  <c r="E419" i="4"/>
  <c r="A419" i="4" s="1"/>
  <c r="E420" i="4"/>
  <c r="A420" i="4" s="1"/>
  <c r="E421" i="4"/>
  <c r="A421" i="4" s="1"/>
  <c r="E422" i="4"/>
  <c r="A422" i="4" s="1"/>
  <c r="E423" i="4"/>
  <c r="A423" i="4" s="1"/>
  <c r="E424" i="4"/>
  <c r="A424" i="4" s="1"/>
  <c r="E425" i="4"/>
  <c r="A425" i="4" s="1"/>
  <c r="E426" i="4"/>
  <c r="A426" i="4" s="1"/>
  <c r="E427" i="4"/>
  <c r="A427" i="4" s="1"/>
  <c r="E428" i="4"/>
  <c r="A428" i="4" s="1"/>
  <c r="E429" i="4"/>
  <c r="A429" i="4" s="1"/>
  <c r="E430" i="4"/>
  <c r="A430" i="4" s="1"/>
  <c r="E431" i="4"/>
  <c r="A431" i="4" s="1"/>
  <c r="E432" i="4"/>
  <c r="A432" i="4" s="1"/>
  <c r="E433" i="4"/>
  <c r="A433" i="4" s="1"/>
  <c r="E434" i="4"/>
  <c r="A434" i="4" s="1"/>
  <c r="E435" i="4"/>
  <c r="A435" i="4" s="1"/>
  <c r="E436" i="4"/>
  <c r="A436" i="4" s="1"/>
  <c r="E437" i="4"/>
  <c r="A437" i="4" s="1"/>
  <c r="E438" i="4"/>
  <c r="A438" i="4" s="1"/>
  <c r="E439" i="4"/>
  <c r="A439" i="4" s="1"/>
  <c r="E440" i="4"/>
  <c r="A440" i="4" s="1"/>
  <c r="E441" i="4"/>
  <c r="A441" i="4" s="1"/>
  <c r="E442" i="4"/>
  <c r="A442" i="4" s="1"/>
  <c r="E443" i="4"/>
  <c r="A443" i="4" s="1"/>
  <c r="E444" i="4"/>
  <c r="A444" i="4" s="1"/>
  <c r="E445" i="4"/>
  <c r="A445" i="4" s="1"/>
  <c r="E446" i="4"/>
  <c r="A446" i="4" s="1"/>
  <c r="E447" i="4"/>
  <c r="A447" i="4" s="1"/>
  <c r="E448" i="4"/>
  <c r="A448" i="4" s="1"/>
  <c r="E449" i="4"/>
  <c r="A449" i="4" s="1"/>
  <c r="E450" i="4"/>
  <c r="A450" i="4" s="1"/>
  <c r="E451" i="4"/>
  <c r="A451" i="4" s="1"/>
  <c r="E452" i="4"/>
  <c r="A452" i="4" s="1"/>
  <c r="E453" i="4"/>
  <c r="A453" i="4" s="1"/>
  <c r="E454" i="4"/>
  <c r="A454" i="4" s="1"/>
  <c r="E455" i="4"/>
  <c r="A455" i="4" s="1"/>
  <c r="E456" i="4"/>
  <c r="A456" i="4" s="1"/>
  <c r="E457" i="4"/>
  <c r="A457" i="4" s="1"/>
  <c r="E458" i="4"/>
  <c r="A458" i="4" s="1"/>
  <c r="E459" i="4"/>
  <c r="A459" i="4" s="1"/>
  <c r="E460" i="4"/>
  <c r="A460" i="4" s="1"/>
  <c r="E461" i="4"/>
  <c r="A461" i="4" s="1"/>
  <c r="E462" i="4"/>
  <c r="A462" i="4" s="1"/>
  <c r="E463" i="4"/>
  <c r="A463" i="4" s="1"/>
  <c r="E464" i="4"/>
  <c r="A464" i="4" s="1"/>
  <c r="E465" i="4"/>
  <c r="A465" i="4" s="1"/>
  <c r="E466" i="4"/>
  <c r="A466" i="4" s="1"/>
  <c r="E467" i="4"/>
  <c r="A467" i="4" s="1"/>
  <c r="E468" i="4"/>
  <c r="A468" i="4" s="1"/>
  <c r="E469" i="4"/>
  <c r="A469" i="4" s="1"/>
  <c r="E470" i="4"/>
  <c r="A470" i="4" s="1"/>
  <c r="E471" i="4"/>
  <c r="A471" i="4" s="1"/>
  <c r="E472" i="4"/>
  <c r="A472" i="4" s="1"/>
  <c r="E473" i="4"/>
  <c r="A473" i="4" s="1"/>
  <c r="E474" i="4"/>
  <c r="A474" i="4" s="1"/>
  <c r="E475" i="4"/>
  <c r="A475" i="4" s="1"/>
  <c r="E476" i="4"/>
  <c r="A476" i="4" s="1"/>
  <c r="E477" i="4"/>
  <c r="A477" i="4" s="1"/>
  <c r="E478" i="4"/>
  <c r="A478" i="4" s="1"/>
  <c r="E479" i="4"/>
  <c r="A479" i="4" s="1"/>
  <c r="E480" i="4"/>
  <c r="A480" i="4" s="1"/>
  <c r="E481" i="4"/>
  <c r="A481" i="4" s="1"/>
  <c r="E482" i="4"/>
  <c r="A482" i="4" s="1"/>
  <c r="E483" i="4"/>
  <c r="A483" i="4" s="1"/>
  <c r="E484" i="4"/>
  <c r="A484" i="4" s="1"/>
  <c r="E485" i="4"/>
  <c r="A485" i="4" s="1"/>
  <c r="E486" i="4"/>
  <c r="A486" i="4" s="1"/>
  <c r="E487" i="4"/>
  <c r="A487" i="4" s="1"/>
  <c r="E488" i="4"/>
  <c r="A488" i="4" s="1"/>
  <c r="E489" i="4"/>
  <c r="A489" i="4" s="1"/>
  <c r="E490" i="4"/>
  <c r="A490" i="4" s="1"/>
  <c r="E491" i="4"/>
  <c r="A491" i="4" s="1"/>
  <c r="E492" i="4"/>
  <c r="A492" i="4" s="1"/>
  <c r="G2" i="4"/>
  <c r="E2" i="4"/>
  <c r="A2" i="4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2" i="4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115" i="3"/>
  <c r="F114" i="3"/>
  <c r="A114" i="3" s="1"/>
  <c r="I114" i="3" s="1"/>
  <c r="F113" i="3"/>
  <c r="A113" i="3" s="1"/>
  <c r="I113" i="3" s="1"/>
  <c r="F112" i="3"/>
  <c r="A112" i="3" s="1"/>
  <c r="I112" i="3" s="1"/>
  <c r="F111" i="3"/>
  <c r="A111" i="3" s="1"/>
  <c r="I111" i="3" s="1"/>
  <c r="F110" i="3"/>
  <c r="F109" i="3"/>
  <c r="A109" i="3" s="1"/>
  <c r="I109" i="3" s="1"/>
  <c r="F108" i="3"/>
  <c r="A108" i="3" s="1"/>
  <c r="I108" i="3" s="1"/>
  <c r="F107" i="3"/>
  <c r="A107" i="3" s="1"/>
  <c r="I107" i="3" s="1"/>
  <c r="F106" i="3"/>
  <c r="A106" i="3" s="1"/>
  <c r="I106" i="3" s="1"/>
  <c r="F105" i="3"/>
  <c r="A105" i="3" s="1"/>
  <c r="I105" i="3" s="1"/>
  <c r="F104" i="3"/>
  <c r="A104" i="3" s="1"/>
  <c r="I104" i="3" s="1"/>
  <c r="F103" i="3"/>
  <c r="A103" i="3" s="1"/>
  <c r="I103" i="3" s="1"/>
  <c r="F102" i="3"/>
  <c r="F101" i="3"/>
  <c r="A101" i="3" s="1"/>
  <c r="I101" i="3" s="1"/>
  <c r="F100" i="3"/>
  <c r="A100" i="3" s="1"/>
  <c r="I100" i="3" s="1"/>
  <c r="F99" i="3"/>
  <c r="A99" i="3" s="1"/>
  <c r="I99" i="3" s="1"/>
  <c r="F98" i="3"/>
  <c r="A98" i="3" s="1"/>
  <c r="I98" i="3" s="1"/>
  <c r="F97" i="3"/>
  <c r="A97" i="3" s="1"/>
  <c r="I97" i="3" s="1"/>
  <c r="F96" i="3"/>
  <c r="A96" i="3" s="1"/>
  <c r="I96" i="3" s="1"/>
  <c r="F95" i="3"/>
  <c r="A95" i="3" s="1"/>
  <c r="I95" i="3" s="1"/>
  <c r="F94" i="3"/>
  <c r="F93" i="3"/>
  <c r="A93" i="3" s="1"/>
  <c r="I93" i="3" s="1"/>
  <c r="F92" i="3"/>
  <c r="A92" i="3" s="1"/>
  <c r="I92" i="3" s="1"/>
  <c r="F91" i="3"/>
  <c r="A91" i="3" s="1"/>
  <c r="I91" i="3" s="1"/>
  <c r="F90" i="3"/>
  <c r="A90" i="3" s="1"/>
  <c r="I90" i="3" s="1"/>
  <c r="F89" i="3"/>
  <c r="A89" i="3" s="1"/>
  <c r="I89" i="3" s="1"/>
  <c r="F88" i="3"/>
  <c r="A88" i="3" s="1"/>
  <c r="I88" i="3" s="1"/>
  <c r="F87" i="3"/>
  <c r="A87" i="3" s="1"/>
  <c r="I87" i="3" s="1"/>
  <c r="F86" i="3"/>
  <c r="F85" i="3"/>
  <c r="A85" i="3" s="1"/>
  <c r="I85" i="3" s="1"/>
  <c r="F84" i="3"/>
  <c r="A84" i="3" s="1"/>
  <c r="I84" i="3" s="1"/>
  <c r="F83" i="3"/>
  <c r="A83" i="3" s="1"/>
  <c r="I83" i="3" s="1"/>
  <c r="F82" i="3"/>
  <c r="A82" i="3" s="1"/>
  <c r="I82" i="3" s="1"/>
  <c r="F81" i="3"/>
  <c r="A81" i="3" s="1"/>
  <c r="I81" i="3" s="1"/>
  <c r="F80" i="3"/>
  <c r="A80" i="3" s="1"/>
  <c r="I80" i="3" s="1"/>
  <c r="F79" i="3"/>
  <c r="A79" i="3" s="1"/>
  <c r="I79" i="3" s="1"/>
  <c r="F78" i="3"/>
  <c r="F77" i="3"/>
  <c r="A77" i="3" s="1"/>
  <c r="I77" i="3" s="1"/>
  <c r="F76" i="3"/>
  <c r="A76" i="3" s="1"/>
  <c r="I76" i="3" s="1"/>
  <c r="F75" i="3"/>
  <c r="A75" i="3" s="1"/>
  <c r="I75" i="3" s="1"/>
  <c r="F74" i="3"/>
  <c r="A74" i="3" s="1"/>
  <c r="I74" i="3" s="1"/>
  <c r="F73" i="3"/>
  <c r="A73" i="3" s="1"/>
  <c r="I73" i="3" s="1"/>
  <c r="F72" i="3"/>
  <c r="A72" i="3" s="1"/>
  <c r="I72" i="3" s="1"/>
  <c r="F71" i="3"/>
  <c r="A71" i="3" s="1"/>
  <c r="I71" i="3" s="1"/>
  <c r="F70" i="3"/>
  <c r="F69" i="3"/>
  <c r="A69" i="3" s="1"/>
  <c r="I69" i="3" s="1"/>
  <c r="F68" i="3"/>
  <c r="A68" i="3" s="1"/>
  <c r="I68" i="3" s="1"/>
  <c r="F67" i="3"/>
  <c r="A67" i="3" s="1"/>
  <c r="I67" i="3" s="1"/>
  <c r="F66" i="3"/>
  <c r="A66" i="3" s="1"/>
  <c r="I66" i="3" s="1"/>
  <c r="F65" i="3"/>
  <c r="A65" i="3" s="1"/>
  <c r="I65" i="3" s="1"/>
  <c r="F64" i="3"/>
  <c r="A64" i="3" s="1"/>
  <c r="I64" i="3" s="1"/>
  <c r="F63" i="3"/>
  <c r="A63" i="3" s="1"/>
  <c r="I63" i="3" s="1"/>
  <c r="F62" i="3"/>
  <c r="F61" i="3"/>
  <c r="A61" i="3" s="1"/>
  <c r="I61" i="3" s="1"/>
  <c r="F60" i="3"/>
  <c r="A60" i="3" s="1"/>
  <c r="I60" i="3" s="1"/>
  <c r="F59" i="3"/>
  <c r="A59" i="3" s="1"/>
  <c r="I59" i="3" s="1"/>
  <c r="F58" i="3"/>
  <c r="A58" i="3" s="1"/>
  <c r="I58" i="3" s="1"/>
  <c r="F57" i="3"/>
  <c r="A57" i="3" s="1"/>
  <c r="I57" i="3" s="1"/>
  <c r="F56" i="3"/>
  <c r="A56" i="3" s="1"/>
  <c r="I56" i="3" s="1"/>
  <c r="F55" i="3"/>
  <c r="A55" i="3" s="1"/>
  <c r="I55" i="3" s="1"/>
  <c r="F54" i="3"/>
  <c r="F53" i="3"/>
  <c r="A53" i="3" s="1"/>
  <c r="I53" i="3" s="1"/>
  <c r="F52" i="3"/>
  <c r="A52" i="3" s="1"/>
  <c r="I52" i="3" s="1"/>
  <c r="F51" i="3"/>
  <c r="A51" i="3" s="1"/>
  <c r="I51" i="3" s="1"/>
  <c r="F50" i="3"/>
  <c r="A50" i="3" s="1"/>
  <c r="I50" i="3" s="1"/>
  <c r="F49" i="3"/>
  <c r="A49" i="3" s="1"/>
  <c r="I49" i="3" s="1"/>
  <c r="F48" i="3"/>
  <c r="A48" i="3" s="1"/>
  <c r="I48" i="3" s="1"/>
  <c r="F47" i="3"/>
  <c r="A47" i="3" s="1"/>
  <c r="I47" i="3" s="1"/>
  <c r="F46" i="3"/>
  <c r="F45" i="3"/>
  <c r="A45" i="3" s="1"/>
  <c r="I45" i="3" s="1"/>
  <c r="F44" i="3"/>
  <c r="A44" i="3" s="1"/>
  <c r="I44" i="3" s="1"/>
  <c r="F43" i="3"/>
  <c r="A43" i="3" s="1"/>
  <c r="I43" i="3" s="1"/>
  <c r="F42" i="3"/>
  <c r="A42" i="3" s="1"/>
  <c r="I42" i="3" s="1"/>
  <c r="F41" i="3"/>
  <c r="A41" i="3" s="1"/>
  <c r="I41" i="3" s="1"/>
  <c r="F40" i="3"/>
  <c r="A40" i="3" s="1"/>
  <c r="I40" i="3" s="1"/>
  <c r="F39" i="3"/>
  <c r="A39" i="3" s="1"/>
  <c r="I39" i="3" s="1"/>
  <c r="F38" i="3"/>
  <c r="F37" i="3"/>
  <c r="A37" i="3" s="1"/>
  <c r="I37" i="3" s="1"/>
  <c r="F36" i="3"/>
  <c r="A36" i="3" s="1"/>
  <c r="I36" i="3" s="1"/>
  <c r="F35" i="3"/>
  <c r="A35" i="3" s="1"/>
  <c r="I35" i="3" s="1"/>
  <c r="F34" i="3"/>
  <c r="A34" i="3" s="1"/>
  <c r="I34" i="3" s="1"/>
  <c r="F33" i="3"/>
  <c r="A33" i="3" s="1"/>
  <c r="I33" i="3" s="1"/>
  <c r="F32" i="3"/>
  <c r="A32" i="3" s="1"/>
  <c r="I32" i="3" s="1"/>
  <c r="F31" i="3"/>
  <c r="A31" i="3" s="1"/>
  <c r="I31" i="3" s="1"/>
  <c r="F30" i="3"/>
  <c r="F29" i="3"/>
  <c r="A29" i="3" s="1"/>
  <c r="I29" i="3" s="1"/>
  <c r="F28" i="3"/>
  <c r="A28" i="3" s="1"/>
  <c r="I28" i="3" s="1"/>
  <c r="F27" i="3"/>
  <c r="A27" i="3" s="1"/>
  <c r="I27" i="3" s="1"/>
  <c r="F26" i="3"/>
  <c r="A26" i="3" s="1"/>
  <c r="I26" i="3" s="1"/>
  <c r="F25" i="3"/>
  <c r="A25" i="3" s="1"/>
  <c r="I25" i="3" s="1"/>
  <c r="F24" i="3"/>
  <c r="A24" i="3" s="1"/>
  <c r="I24" i="3" s="1"/>
  <c r="F23" i="3"/>
  <c r="A23" i="3" s="1"/>
  <c r="I23" i="3" s="1"/>
  <c r="F22" i="3"/>
  <c r="F21" i="3"/>
  <c r="A21" i="3" s="1"/>
  <c r="I21" i="3" s="1"/>
  <c r="F20" i="3"/>
  <c r="A20" i="3" s="1"/>
  <c r="I20" i="3" s="1"/>
  <c r="F19" i="3"/>
  <c r="A19" i="3" s="1"/>
  <c r="I19" i="3" s="1"/>
  <c r="F18" i="3"/>
  <c r="A18" i="3" s="1"/>
  <c r="I18" i="3" s="1"/>
  <c r="F17" i="3"/>
  <c r="A17" i="3" s="1"/>
  <c r="I17" i="3" s="1"/>
  <c r="F16" i="3"/>
  <c r="A16" i="3" s="1"/>
  <c r="I16" i="3" s="1"/>
  <c r="F15" i="3"/>
  <c r="A15" i="3" s="1"/>
  <c r="I15" i="3" s="1"/>
  <c r="F14" i="3"/>
  <c r="F13" i="3"/>
  <c r="A13" i="3" s="1"/>
  <c r="I13" i="3" s="1"/>
  <c r="F12" i="3"/>
  <c r="A12" i="3" s="1"/>
  <c r="I12" i="3" s="1"/>
  <c r="F11" i="3"/>
  <c r="A11" i="3" s="1"/>
  <c r="I11" i="3" s="1"/>
  <c r="F10" i="3"/>
  <c r="A10" i="3" s="1"/>
  <c r="I10" i="3" s="1"/>
  <c r="F9" i="3"/>
  <c r="A9" i="3" s="1"/>
  <c r="I9" i="3" s="1"/>
  <c r="F8" i="3"/>
  <c r="A8" i="3" s="1"/>
  <c r="I8" i="3" s="1"/>
  <c r="F7" i="3"/>
  <c r="A7" i="3" s="1"/>
  <c r="I7" i="3" s="1"/>
  <c r="F6" i="3"/>
  <c r="F5" i="3"/>
  <c r="A5" i="3" s="1"/>
  <c r="I5" i="3" s="1"/>
  <c r="F4" i="3"/>
  <c r="A4" i="3" s="1"/>
  <c r="I4" i="3" s="1"/>
  <c r="F3" i="3"/>
  <c r="A3" i="3" s="1"/>
  <c r="I3" i="3" s="1"/>
  <c r="F2" i="3"/>
  <c r="A2" i="3" s="1"/>
  <c r="I2" i="3" s="1"/>
  <c r="F115" i="3"/>
  <c r="A115" i="3" s="1"/>
  <c r="I115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2" i="3"/>
  <c r="B115" i="3" l="1"/>
  <c r="B9" i="3"/>
  <c r="B17" i="3"/>
  <c r="B57" i="3"/>
  <c r="B73" i="3"/>
  <c r="B81" i="3"/>
  <c r="B97" i="3"/>
  <c r="B105" i="3"/>
  <c r="B2" i="3"/>
  <c r="B34" i="3"/>
  <c r="B50" i="3"/>
  <c r="B58" i="3"/>
  <c r="B66" i="3"/>
  <c r="B74" i="3"/>
  <c r="B82" i="3"/>
  <c r="B90" i="3"/>
  <c r="B98" i="3"/>
  <c r="B106" i="3"/>
  <c r="A6" i="3"/>
  <c r="I6" i="3" s="1"/>
  <c r="A14" i="3"/>
  <c r="I14" i="3" s="1"/>
  <c r="A22" i="3"/>
  <c r="I22" i="3" s="1"/>
  <c r="A30" i="3"/>
  <c r="I30" i="3" s="1"/>
  <c r="A38" i="3"/>
  <c r="I38" i="3" s="1"/>
  <c r="A46" i="3"/>
  <c r="I46" i="3" s="1"/>
  <c r="A54" i="3"/>
  <c r="I54" i="3" s="1"/>
  <c r="A62" i="3"/>
  <c r="I62" i="3" s="1"/>
  <c r="A70" i="3"/>
  <c r="I70" i="3" s="1"/>
  <c r="A78" i="3"/>
  <c r="I78" i="3" s="1"/>
  <c r="A86" i="3"/>
  <c r="I86" i="3" s="1"/>
  <c r="A94" i="3"/>
  <c r="I94" i="3" s="1"/>
  <c r="A102" i="3"/>
  <c r="I102" i="3" s="1"/>
  <c r="A110" i="3"/>
  <c r="I110" i="3" s="1"/>
  <c r="B12" i="3"/>
  <c r="B52" i="3"/>
  <c r="B76" i="3"/>
  <c r="J37" i="5" a="1"/>
  <c r="J37" i="5" s="1"/>
  <c r="J31" i="5" a="1"/>
  <c r="J31" i="5" s="1"/>
  <c r="J26" i="5" a="1"/>
  <c r="J26" i="5" s="1"/>
  <c r="J21" i="5" a="1"/>
  <c r="J21" i="5" s="1"/>
  <c r="J15" i="5" a="1"/>
  <c r="J15" i="5" s="1"/>
  <c r="J10" i="5" a="1"/>
  <c r="J10" i="5" s="1"/>
  <c r="J5" i="5" a="1"/>
  <c r="J5" i="5" s="1"/>
  <c r="K32" i="5" a="1"/>
  <c r="K32" i="5" s="1"/>
  <c r="K19" i="5" a="1"/>
  <c r="K19" i="5" s="1"/>
  <c r="K13" i="5" a="1"/>
  <c r="K13" i="5" s="1"/>
  <c r="L38" i="5" a="1"/>
  <c r="L38" i="5" s="1"/>
  <c r="L25" i="5" a="1"/>
  <c r="L25" i="5" s="1"/>
  <c r="L19" i="5" a="1"/>
  <c r="L19" i="5" s="1"/>
  <c r="L7" i="5" a="1"/>
  <c r="L7" i="5" s="1"/>
  <c r="J36" i="5" a="1"/>
  <c r="J36" i="5" s="1"/>
  <c r="J4" i="5" a="1"/>
  <c r="J4" i="5" s="1"/>
  <c r="K38" i="5" a="1"/>
  <c r="K38" i="5" s="1"/>
  <c r="K31" i="5" a="1"/>
  <c r="K31" i="5" s="1"/>
  <c r="K25" i="5" a="1"/>
  <c r="K25" i="5" s="1"/>
  <c r="K12" i="5" a="1"/>
  <c r="K12" i="5" s="1"/>
  <c r="K6" i="5" a="1"/>
  <c r="K6" i="5" s="1"/>
  <c r="L37" i="5" a="1"/>
  <c r="L37" i="5" s="1"/>
  <c r="L18" i="5" a="1"/>
  <c r="L18" i="5" s="1"/>
  <c r="L12" i="5" a="1"/>
  <c r="L12" i="5" s="1"/>
  <c r="L6" i="5" a="1"/>
  <c r="L6" i="5" s="1"/>
  <c r="K39" i="5" a="1"/>
  <c r="K39" i="5" s="1"/>
  <c r="J35" i="5" a="1"/>
  <c r="J35" i="5" s="1"/>
  <c r="J30" i="5" a="1"/>
  <c r="J30" i="5" s="1"/>
  <c r="J14" i="5" a="1"/>
  <c r="J14" i="5" s="1"/>
  <c r="J9" i="5" a="1"/>
  <c r="J9" i="5" s="1"/>
  <c r="J3" i="5" a="1"/>
  <c r="J3" i="5" s="1"/>
  <c r="K24" i="5" a="1"/>
  <c r="K24" i="5" s="1"/>
  <c r="K18" i="5" a="1"/>
  <c r="K18" i="5" s="1"/>
  <c r="K11" i="5" a="1"/>
  <c r="K11" i="5" s="1"/>
  <c r="K5" i="5" a="1"/>
  <c r="K5" i="5" s="1"/>
  <c r="L30" i="5" a="1"/>
  <c r="L30" i="5" s="1"/>
  <c r="L17" i="5" a="1"/>
  <c r="L17" i="5" s="1"/>
  <c r="L11" i="5" a="1"/>
  <c r="L11" i="5" s="1"/>
  <c r="K7" i="5" a="1"/>
  <c r="K7" i="5" s="1"/>
  <c r="J2" i="5" a="1"/>
  <c r="J2" i="5" s="1"/>
  <c r="K36" i="5" a="1"/>
  <c r="K36" i="5" s="1"/>
  <c r="K23" i="5" a="1"/>
  <c r="K23" i="5" s="1"/>
  <c r="K17" i="5" a="1"/>
  <c r="K17" i="5" s="1"/>
  <c r="K4" i="5" a="1"/>
  <c r="K4" i="5" s="1"/>
  <c r="L29" i="5" a="1"/>
  <c r="L29" i="5" s="1"/>
  <c r="L23" i="5" a="1"/>
  <c r="L23" i="5" s="1"/>
  <c r="L10" i="5" a="1"/>
  <c r="L10" i="5" s="1"/>
  <c r="L39" i="5" a="1"/>
  <c r="L39" i="5" s="1"/>
  <c r="J34" i="5" a="1"/>
  <c r="J34" i="5" s="1"/>
  <c r="J29" i="5" a="1"/>
  <c r="J29" i="5" s="1"/>
  <c r="K2" i="5" a="1"/>
  <c r="K2" i="5" s="1"/>
  <c r="K35" i="5" a="1"/>
  <c r="K35" i="5" s="1"/>
  <c r="K16" i="5" a="1"/>
  <c r="K16" i="5" s="1"/>
  <c r="K3" i="5" a="1"/>
  <c r="K3" i="5" s="1"/>
  <c r="L22" i="5" a="1"/>
  <c r="L22" i="5" s="1"/>
  <c r="L9" i="5" a="1"/>
  <c r="L9" i="5" s="1"/>
  <c r="J28" i="5" a="1"/>
  <c r="J28" i="5" s="1"/>
  <c r="K28" i="5" a="1"/>
  <c r="K28" i="5" s="1"/>
  <c r="K22" i="5" a="1"/>
  <c r="K22" i="5" s="1"/>
  <c r="K15" i="5" a="1"/>
  <c r="K15" i="5" s="1"/>
  <c r="L34" i="5" a="1"/>
  <c r="L34" i="5" s="1"/>
  <c r="L21" i="5" a="1"/>
  <c r="L21" i="5" s="1"/>
  <c r="J33" i="5" a="1"/>
  <c r="J33" i="5" s="1"/>
  <c r="J27" i="5" a="1"/>
  <c r="J27" i="5" s="1"/>
  <c r="K40" i="5" a="1"/>
  <c r="K40" i="5" s="1"/>
  <c r="K27" i="5" a="1"/>
  <c r="K27" i="5" s="1"/>
  <c r="K8" i="5" a="1"/>
  <c r="K8" i="5" s="1"/>
  <c r="B113" i="3"/>
  <c r="B100" i="3"/>
  <c r="B114" i="3"/>
  <c r="B28" i="3"/>
  <c r="B108" i="3"/>
  <c r="B20" i="3"/>
  <c r="B44" i="3"/>
  <c r="B68" i="3"/>
  <c r="B6" i="3"/>
  <c r="B14" i="3"/>
  <c r="B22" i="3"/>
  <c r="B30" i="3"/>
  <c r="B38" i="3"/>
  <c r="B46" i="3"/>
  <c r="B54" i="3"/>
  <c r="B62" i="3"/>
  <c r="B70" i="3"/>
  <c r="B78" i="3"/>
  <c r="B86" i="3"/>
  <c r="B94" i="3"/>
  <c r="B102" i="3"/>
  <c r="B110" i="3"/>
  <c r="B4" i="3"/>
  <c r="B60" i="3"/>
  <c r="B92" i="3"/>
  <c r="B36" i="3"/>
  <c r="B84" i="3"/>
  <c r="B10" i="3"/>
  <c r="B18" i="3"/>
  <c r="B26" i="3"/>
  <c r="B42" i="3"/>
  <c r="A476" i="2"/>
  <c r="A348" i="2"/>
  <c r="A220" i="2"/>
  <c r="A487" i="2"/>
  <c r="A479" i="2"/>
  <c r="A471" i="2"/>
  <c r="A463" i="2"/>
  <c r="A455" i="2"/>
  <c r="A447" i="2"/>
  <c r="A439" i="2"/>
  <c r="A431" i="2"/>
  <c r="A423" i="2"/>
  <c r="A415" i="2"/>
  <c r="A407" i="2"/>
  <c r="A399" i="2"/>
  <c r="A391" i="2"/>
  <c r="A383" i="2"/>
  <c r="A375" i="2"/>
  <c r="A367" i="2"/>
  <c r="A359" i="2"/>
  <c r="A351" i="2"/>
  <c r="A343" i="2"/>
  <c r="A335" i="2"/>
  <c r="A327" i="2"/>
  <c r="A319" i="2"/>
  <c r="A311" i="2"/>
  <c r="A303" i="2"/>
  <c r="A295" i="2"/>
  <c r="A287" i="2"/>
  <c r="A279" i="2"/>
  <c r="A460" i="2"/>
  <c r="A332" i="2"/>
  <c r="A204" i="2"/>
  <c r="A76" i="2"/>
  <c r="A486" i="2"/>
  <c r="A478" i="2"/>
  <c r="A470" i="2"/>
  <c r="A462" i="2"/>
  <c r="A454" i="2"/>
  <c r="A446" i="2"/>
  <c r="A438" i="2"/>
  <c r="A430" i="2"/>
  <c r="A422" i="2"/>
  <c r="A414" i="2"/>
  <c r="A406" i="2"/>
  <c r="A398" i="2"/>
  <c r="A390" i="2"/>
  <c r="A382" i="2"/>
  <c r="A374" i="2"/>
  <c r="A366" i="2"/>
  <c r="A358" i="2"/>
  <c r="A350" i="2"/>
  <c r="A342" i="2"/>
  <c r="A334" i="2"/>
  <c r="A326" i="2"/>
  <c r="A318" i="2"/>
  <c r="A310" i="2"/>
  <c r="A302" i="2"/>
  <c r="A294" i="2"/>
  <c r="A286" i="2"/>
  <c r="A278" i="2"/>
  <c r="A270" i="2"/>
  <c r="A262" i="2"/>
  <c r="A254" i="2"/>
  <c r="A246" i="2"/>
  <c r="A238" i="2"/>
  <c r="A230" i="2"/>
  <c r="A222" i="2"/>
  <c r="A214" i="2"/>
  <c r="A206" i="2"/>
  <c r="A198" i="2"/>
  <c r="A190" i="2"/>
  <c r="A182" i="2"/>
  <c r="A174" i="2"/>
  <c r="A166" i="2"/>
  <c r="A158" i="2"/>
  <c r="A150" i="2"/>
  <c r="A142" i="2"/>
  <c r="A134" i="2"/>
  <c r="A126" i="2"/>
  <c r="A118" i="2"/>
  <c r="A110" i="2"/>
  <c r="A102" i="2"/>
  <c r="A94" i="2"/>
  <c r="A86" i="2"/>
  <c r="A78" i="2"/>
  <c r="A70" i="2"/>
  <c r="A62" i="2"/>
  <c r="A54" i="2"/>
  <c r="A46" i="2"/>
  <c r="A38" i="2"/>
  <c r="A30" i="2"/>
  <c r="A22" i="2"/>
  <c r="A14" i="2"/>
  <c r="A6" i="2"/>
  <c r="A444" i="2"/>
  <c r="A316" i="2"/>
  <c r="A188" i="2"/>
  <c r="A60" i="2"/>
  <c r="A493" i="2"/>
  <c r="A485" i="2"/>
  <c r="A477" i="2"/>
  <c r="A469" i="2"/>
  <c r="A461" i="2"/>
  <c r="A453" i="2"/>
  <c r="A445" i="2"/>
  <c r="A437" i="2"/>
  <c r="A429" i="2"/>
  <c r="A421" i="2"/>
  <c r="A413" i="2"/>
  <c r="A405" i="2"/>
  <c r="A397" i="2"/>
  <c r="A389" i="2"/>
  <c r="A381" i="2"/>
  <c r="A373" i="2"/>
  <c r="A365" i="2"/>
  <c r="A357" i="2"/>
  <c r="A349" i="2"/>
  <c r="A341" i="2"/>
  <c r="A333" i="2"/>
  <c r="A325" i="2"/>
  <c r="A317" i="2"/>
  <c r="A309" i="2"/>
  <c r="A301" i="2"/>
  <c r="A293" i="2"/>
  <c r="A285" i="2"/>
  <c r="A277" i="2"/>
  <c r="A269" i="2"/>
  <c r="A261" i="2"/>
  <c r="A253" i="2"/>
  <c r="A245" i="2"/>
  <c r="A237" i="2"/>
  <c r="A229" i="2"/>
  <c r="A221" i="2"/>
  <c r="A213" i="2"/>
  <c r="A205" i="2"/>
  <c r="A197" i="2"/>
  <c r="A189" i="2"/>
  <c r="A181" i="2"/>
  <c r="A173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" i="2"/>
  <c r="A5" i="2"/>
  <c r="A428" i="2"/>
  <c r="A300" i="2"/>
  <c r="A172" i="2"/>
  <c r="A44" i="2"/>
  <c r="A484" i="2"/>
  <c r="A468" i="2"/>
  <c r="A452" i="2"/>
  <c r="A436" i="2"/>
  <c r="A420" i="2"/>
  <c r="A404" i="2"/>
  <c r="A388" i="2"/>
  <c r="A372" i="2"/>
  <c r="A356" i="2"/>
  <c r="A340" i="2"/>
  <c r="A324" i="2"/>
  <c r="A308" i="2"/>
  <c r="A292" i="2"/>
  <c r="A276" i="2"/>
  <c r="A260" i="2"/>
  <c r="A244" i="2"/>
  <c r="A228" i="2"/>
  <c r="A212" i="2"/>
  <c r="A196" i="2"/>
  <c r="A180" i="2"/>
  <c r="A164" i="2"/>
  <c r="A148" i="2"/>
  <c r="A132" i="2"/>
  <c r="A116" i="2"/>
  <c r="A100" i="2"/>
  <c r="A84" i="2"/>
  <c r="A68" i="2"/>
  <c r="A52" i="2"/>
  <c r="A36" i="2"/>
  <c r="A28" i="2"/>
  <c r="A20" i="2"/>
  <c r="A12" i="2"/>
  <c r="A4" i="2"/>
  <c r="A412" i="2"/>
  <c r="A284" i="2"/>
  <c r="A156" i="2"/>
  <c r="B2" i="2"/>
  <c r="A491" i="2"/>
  <c r="A483" i="2"/>
  <c r="A475" i="2"/>
  <c r="A467" i="2"/>
  <c r="A459" i="2"/>
  <c r="A451" i="2"/>
  <c r="A443" i="2"/>
  <c r="A435" i="2"/>
  <c r="A427" i="2"/>
  <c r="A419" i="2"/>
  <c r="A411" i="2"/>
  <c r="A403" i="2"/>
  <c r="A395" i="2"/>
  <c r="A387" i="2"/>
  <c r="A379" i="2"/>
  <c r="A371" i="2"/>
  <c r="A363" i="2"/>
  <c r="A355" i="2"/>
  <c r="A347" i="2"/>
  <c r="A339" i="2"/>
  <c r="A331" i="2"/>
  <c r="A323" i="2"/>
  <c r="A315" i="2"/>
  <c r="A307" i="2"/>
  <c r="A299" i="2"/>
  <c r="A396" i="2"/>
  <c r="A268" i="2"/>
  <c r="A140" i="2"/>
  <c r="A490" i="2"/>
  <c r="A482" i="2"/>
  <c r="A474" i="2"/>
  <c r="A466" i="2"/>
  <c r="A458" i="2"/>
  <c r="A450" i="2"/>
  <c r="A442" i="2"/>
  <c r="A434" i="2"/>
  <c r="A426" i="2"/>
  <c r="A418" i="2"/>
  <c r="A410" i="2"/>
  <c r="A402" i="2"/>
  <c r="A394" i="2"/>
  <c r="A386" i="2"/>
  <c r="A378" i="2"/>
  <c r="A370" i="2"/>
  <c r="A362" i="2"/>
  <c r="A354" i="2"/>
  <c r="A346" i="2"/>
  <c r="A338" i="2"/>
  <c r="A330" i="2"/>
  <c r="A322" i="2"/>
  <c r="A314" i="2"/>
  <c r="A306" i="2"/>
  <c r="A298" i="2"/>
  <c r="A290" i="2"/>
  <c r="A282" i="2"/>
  <c r="A274" i="2"/>
  <c r="A266" i="2"/>
  <c r="A258" i="2"/>
  <c r="A250" i="2"/>
  <c r="A242" i="2"/>
  <c r="A234" i="2"/>
  <c r="A226" i="2"/>
  <c r="A218" i="2"/>
  <c r="A210" i="2"/>
  <c r="A202" i="2"/>
  <c r="A380" i="2"/>
  <c r="A252" i="2"/>
  <c r="A124" i="2"/>
  <c r="A492" i="2"/>
  <c r="A364" i="2"/>
  <c r="A236" i="2"/>
  <c r="A108" i="2"/>
  <c r="B104" i="2"/>
  <c r="B88" i="2"/>
  <c r="B72" i="2"/>
  <c r="B56" i="2"/>
  <c r="B40" i="2"/>
  <c r="B24" i="2"/>
  <c r="J24" i="2" s="1"/>
  <c r="B8" i="2"/>
  <c r="A194" i="2"/>
  <c r="A186" i="2"/>
  <c r="A178" i="2"/>
  <c r="A170" i="2"/>
  <c r="A162" i="2"/>
  <c r="A154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34" i="2"/>
  <c r="A26" i="2"/>
  <c r="A18" i="2"/>
  <c r="A10" i="2"/>
  <c r="A280" i="2"/>
  <c r="A272" i="2"/>
  <c r="A264" i="2"/>
  <c r="A256" i="2"/>
  <c r="A248" i="2"/>
  <c r="A240" i="2"/>
  <c r="A232" i="2"/>
  <c r="A224" i="2"/>
  <c r="A216" i="2"/>
  <c r="A208" i="2"/>
  <c r="A200" i="2"/>
  <c r="A192" i="2"/>
  <c r="A184" i="2"/>
  <c r="A176" i="2"/>
  <c r="A168" i="2"/>
  <c r="A160" i="2"/>
  <c r="A152" i="2"/>
  <c r="A144" i="2"/>
  <c r="A136" i="2"/>
  <c r="A128" i="2"/>
  <c r="A120" i="2"/>
  <c r="A112" i="2"/>
  <c r="A104" i="2"/>
  <c r="A96" i="2"/>
  <c r="A88" i="2"/>
  <c r="A80" i="2"/>
  <c r="A72" i="2"/>
  <c r="A64" i="2"/>
  <c r="A56" i="2"/>
  <c r="A48" i="2"/>
  <c r="A40" i="2"/>
  <c r="A32" i="2"/>
  <c r="A24" i="2"/>
  <c r="A16" i="2"/>
  <c r="A8" i="2"/>
  <c r="A271" i="2"/>
  <c r="A263" i="2"/>
  <c r="A255" i="2"/>
  <c r="A247" i="2"/>
  <c r="K247" i="2" s="1"/>
  <c r="A239" i="2"/>
  <c r="A231" i="2"/>
  <c r="A223" i="2"/>
  <c r="A215" i="2"/>
  <c r="A207" i="2"/>
  <c r="A199" i="2"/>
  <c r="A191" i="2"/>
  <c r="A183" i="2"/>
  <c r="A175" i="2"/>
  <c r="A167" i="2"/>
  <c r="A159" i="2"/>
  <c r="A151" i="2"/>
  <c r="A143" i="2"/>
  <c r="A135" i="2"/>
  <c r="A127" i="2"/>
  <c r="A119" i="2"/>
  <c r="A111" i="2"/>
  <c r="A103" i="2"/>
  <c r="A95" i="2"/>
  <c r="A87" i="2"/>
  <c r="A79" i="2"/>
  <c r="A71" i="2"/>
  <c r="A63" i="2"/>
  <c r="A55" i="2"/>
  <c r="A47" i="2"/>
  <c r="A39" i="2"/>
  <c r="A31" i="2"/>
  <c r="A23" i="2"/>
  <c r="A15" i="2"/>
  <c r="A7" i="2"/>
  <c r="B3" i="3"/>
  <c r="B11" i="3"/>
  <c r="B19" i="3"/>
  <c r="B27" i="3"/>
  <c r="B35" i="3"/>
  <c r="B43" i="3"/>
  <c r="B51" i="3"/>
  <c r="B59" i="3"/>
  <c r="K248" i="2" s="1"/>
  <c r="B67" i="3"/>
  <c r="B75" i="3"/>
  <c r="B83" i="3"/>
  <c r="B91" i="3"/>
  <c r="B99" i="3"/>
  <c r="B107" i="3"/>
  <c r="B25" i="3"/>
  <c r="B33" i="3"/>
  <c r="B41" i="3"/>
  <c r="B49" i="3"/>
  <c r="B65" i="3"/>
  <c r="B89" i="3"/>
  <c r="K246" i="2"/>
  <c r="B5" i="3"/>
  <c r="B13" i="3"/>
  <c r="B21" i="3"/>
  <c r="B29" i="3"/>
  <c r="B37" i="3"/>
  <c r="B45" i="3"/>
  <c r="K192" i="2" s="1"/>
  <c r="B53" i="3"/>
  <c r="B61" i="3"/>
  <c r="B69" i="3"/>
  <c r="B77" i="3"/>
  <c r="B85" i="3"/>
  <c r="B93" i="3"/>
  <c r="B101" i="3"/>
  <c r="B109" i="3"/>
  <c r="B7" i="3"/>
  <c r="B15" i="3"/>
  <c r="B23" i="3"/>
  <c r="B31" i="3"/>
  <c r="B39" i="3"/>
  <c r="B47" i="3"/>
  <c r="B55" i="3"/>
  <c r="B63" i="3"/>
  <c r="B71" i="3"/>
  <c r="B79" i="3"/>
  <c r="B87" i="3"/>
  <c r="B95" i="3"/>
  <c r="B103" i="3"/>
  <c r="B111" i="3"/>
  <c r="B8" i="3"/>
  <c r="B16" i="3"/>
  <c r="B24" i="3"/>
  <c r="B32" i="3"/>
  <c r="B40" i="3"/>
  <c r="B48" i="3"/>
  <c r="K198" i="2" s="1"/>
  <c r="B56" i="3"/>
  <c r="B64" i="3"/>
  <c r="B72" i="3"/>
  <c r="B80" i="3"/>
  <c r="B88" i="3"/>
  <c r="B96" i="3"/>
  <c r="B104" i="3"/>
  <c r="B112" i="3"/>
  <c r="J10" i="2"/>
  <c r="J27" i="2"/>
  <c r="J14" i="2"/>
  <c r="J2" i="2"/>
  <c r="A188" i="4"/>
  <c r="A180" i="4"/>
  <c r="A172" i="4"/>
  <c r="A164" i="4"/>
  <c r="A156" i="4"/>
  <c r="A148" i="4"/>
  <c r="A140" i="4"/>
  <c r="A132" i="4"/>
  <c r="A124" i="4"/>
  <c r="A116" i="4"/>
  <c r="A108" i="4"/>
  <c r="A100" i="4"/>
  <c r="A92" i="4"/>
  <c r="A84" i="4"/>
  <c r="A76" i="4"/>
  <c r="A68" i="4"/>
  <c r="A60" i="4"/>
  <c r="A52" i="4"/>
  <c r="A44" i="4"/>
  <c r="A36" i="4"/>
  <c r="A28" i="4"/>
  <c r="A20" i="4"/>
  <c r="A12" i="4"/>
  <c r="A4" i="4"/>
  <c r="A187" i="4"/>
  <c r="A179" i="4"/>
  <c r="A171" i="4"/>
  <c r="A163" i="4"/>
  <c r="A155" i="4"/>
  <c r="A147" i="4"/>
  <c r="A139" i="4"/>
  <c r="A131" i="4"/>
  <c r="A123" i="4"/>
  <c r="A115" i="4"/>
  <c r="A107" i="4"/>
  <c r="A99" i="4"/>
  <c r="A91" i="4"/>
  <c r="A83" i="4"/>
  <c r="A75" i="4"/>
  <c r="A67" i="4"/>
  <c r="A59" i="4"/>
  <c r="A51" i="4"/>
  <c r="A43" i="4"/>
  <c r="A35" i="4"/>
  <c r="J485" i="2" s="1"/>
  <c r="A27" i="4"/>
  <c r="A19" i="4"/>
  <c r="A11" i="4"/>
  <c r="A3" i="4"/>
  <c r="J7" i="2" s="1"/>
  <c r="K469" i="2" l="1"/>
  <c r="K375" i="2"/>
  <c r="K166" i="2"/>
  <c r="K154" i="2"/>
  <c r="K150" i="2"/>
  <c r="K405" i="2"/>
  <c r="K121" i="2"/>
  <c r="K424" i="2"/>
  <c r="K237" i="2"/>
  <c r="K173" i="2"/>
  <c r="K464" i="2"/>
  <c r="K217" i="2"/>
  <c r="K420" i="2"/>
  <c r="K188" i="2"/>
  <c r="K216" i="2"/>
  <c r="K419" i="2"/>
  <c r="K214" i="2"/>
  <c r="K429" i="2"/>
  <c r="K230" i="2"/>
  <c r="K413" i="2"/>
  <c r="K392" i="2"/>
  <c r="K179" i="2"/>
  <c r="K168" i="2"/>
  <c r="K196" i="2"/>
  <c r="K190" i="2"/>
  <c r="K414" i="2"/>
  <c r="K195" i="2"/>
  <c r="K432" i="2"/>
  <c r="K225" i="2"/>
  <c r="K182" i="2"/>
  <c r="K394" i="2"/>
  <c r="K191" i="2"/>
  <c r="K381" i="2"/>
  <c r="K213" i="2"/>
  <c r="K382" i="2"/>
  <c r="K318" i="2"/>
  <c r="K152" i="2"/>
  <c r="K421" i="2"/>
  <c r="K433" i="2"/>
  <c r="K119" i="2"/>
  <c r="K461" i="2"/>
  <c r="K141" i="2"/>
  <c r="K176" i="2"/>
  <c r="K184" i="2"/>
  <c r="K261" i="2"/>
  <c r="K136" i="2"/>
  <c r="K242" i="2"/>
  <c r="K238" i="2"/>
  <c r="K158" i="2"/>
  <c r="K374" i="2"/>
  <c r="K462" i="2"/>
  <c r="K388" i="2"/>
  <c r="K403" i="2"/>
  <c r="K171" i="2"/>
  <c r="K226" i="2"/>
  <c r="K393" i="2"/>
  <c r="K447" i="2"/>
  <c r="K183" i="2"/>
  <c r="K389" i="2"/>
  <c r="K466" i="2"/>
  <c r="K181" i="2"/>
  <c r="K397" i="2"/>
  <c r="K125" i="2"/>
  <c r="K380" i="2"/>
  <c r="K180" i="2"/>
  <c r="K395" i="2"/>
  <c r="K418" i="2"/>
  <c r="K218" i="2"/>
  <c r="K385" i="2"/>
  <c r="K383" i="2"/>
  <c r="K127" i="2"/>
  <c r="K430" i="2"/>
  <c r="K406" i="2"/>
  <c r="K245" i="2"/>
  <c r="K416" i="2"/>
  <c r="K294" i="2"/>
  <c r="K308" i="2"/>
  <c r="K172" i="2"/>
  <c r="K371" i="2"/>
  <c r="K410" i="2"/>
  <c r="K210" i="2"/>
  <c r="K257" i="2"/>
  <c r="K263" i="2"/>
  <c r="K221" i="2"/>
  <c r="K7" i="2"/>
  <c r="K309" i="2"/>
  <c r="K120" i="2"/>
  <c r="K445" i="2"/>
  <c r="K260" i="2"/>
  <c r="K132" i="2"/>
  <c r="K307" i="2"/>
  <c r="K402" i="2"/>
  <c r="K162" i="2"/>
  <c r="K241" i="2"/>
  <c r="K255" i="2"/>
  <c r="K346" i="2"/>
  <c r="K229" i="2"/>
  <c r="K252" i="2"/>
  <c r="K124" i="2"/>
  <c r="K243" i="2"/>
  <c r="K232" i="2"/>
  <c r="K2" i="2"/>
  <c r="K240" i="2"/>
  <c r="K278" i="2"/>
  <c r="K304" i="2"/>
  <c r="K285" i="2"/>
  <c r="K452" i="2"/>
  <c r="K244" i="2"/>
  <c r="K435" i="2"/>
  <c r="K235" i="2"/>
  <c r="K290" i="2"/>
  <c r="K122" i="2"/>
  <c r="K193" i="2"/>
  <c r="K239" i="2"/>
  <c r="K256" i="2"/>
  <c r="K277" i="2"/>
  <c r="K341" i="2"/>
  <c r="K384" i="2"/>
  <c r="K262" i="2"/>
  <c r="K174" i="2"/>
  <c r="K390" i="2"/>
  <c r="K293" i="2"/>
  <c r="K224" i="2"/>
  <c r="K398" i="2"/>
  <c r="K428" i="2"/>
  <c r="K212" i="2"/>
  <c r="K427" i="2"/>
  <c r="K211" i="2"/>
  <c r="K282" i="2"/>
  <c r="K457" i="2"/>
  <c r="K137" i="2"/>
  <c r="K215" i="2"/>
  <c r="K324" i="2"/>
  <c r="K34" i="2"/>
  <c r="K329" i="2"/>
  <c r="K201" i="2"/>
  <c r="K32" i="2"/>
  <c r="K319" i="2"/>
  <c r="K63" i="2"/>
  <c r="K86" i="2"/>
  <c r="K272" i="2"/>
  <c r="K366" i="2"/>
  <c r="K491" i="2"/>
  <c r="K107" i="2"/>
  <c r="K311" i="2"/>
  <c r="K45" i="2"/>
  <c r="K51" i="2"/>
  <c r="K354" i="2"/>
  <c r="K265" i="2"/>
  <c r="K9" i="2"/>
  <c r="K360" i="2"/>
  <c r="K109" i="2"/>
  <c r="K448" i="2"/>
  <c r="K62" i="2"/>
  <c r="K128" i="2"/>
  <c r="K470" i="2"/>
  <c r="K350" i="2"/>
  <c r="K38" i="2"/>
  <c r="K101" i="2"/>
  <c r="K270" i="2"/>
  <c r="K440" i="2"/>
  <c r="K144" i="2"/>
  <c r="K317" i="2"/>
  <c r="K486" i="2"/>
  <c r="K436" i="2"/>
  <c r="K372" i="2"/>
  <c r="K116" i="2"/>
  <c r="K52" i="2"/>
  <c r="K483" i="2"/>
  <c r="K355" i="2"/>
  <c r="K291" i="2"/>
  <c r="K227" i="2"/>
  <c r="K163" i="2"/>
  <c r="K99" i="2"/>
  <c r="K35" i="2"/>
  <c r="K338" i="2"/>
  <c r="K274" i="2"/>
  <c r="K146" i="2"/>
  <c r="K82" i="2"/>
  <c r="K18" i="2"/>
  <c r="K441" i="2"/>
  <c r="K377" i="2"/>
  <c r="K313" i="2"/>
  <c r="K249" i="2"/>
  <c r="K185" i="2"/>
  <c r="K57" i="2"/>
  <c r="K80" i="2"/>
  <c r="K16" i="2"/>
  <c r="K431" i="2"/>
  <c r="K367" i="2"/>
  <c r="K303" i="2"/>
  <c r="K175" i="2"/>
  <c r="K111" i="2"/>
  <c r="K47" i="2"/>
  <c r="K205" i="2"/>
  <c r="K77" i="2"/>
  <c r="K444" i="2"/>
  <c r="K60" i="2"/>
  <c r="K363" i="2"/>
  <c r="K321" i="2"/>
  <c r="K61" i="2"/>
  <c r="K454" i="2"/>
  <c r="K373" i="2"/>
  <c r="K336" i="2"/>
  <c r="K492" i="2"/>
  <c r="K364" i="2"/>
  <c r="K300" i="2"/>
  <c r="K236" i="2"/>
  <c r="K108" i="2"/>
  <c r="K44" i="2"/>
  <c r="K475" i="2"/>
  <c r="K411" i="2"/>
  <c r="K347" i="2"/>
  <c r="K283" i="2"/>
  <c r="K219" i="2"/>
  <c r="K155" i="2"/>
  <c r="K91" i="2"/>
  <c r="K27" i="2"/>
  <c r="K458" i="2"/>
  <c r="K330" i="2"/>
  <c r="K266" i="2"/>
  <c r="K202" i="2"/>
  <c r="K138" i="2"/>
  <c r="K74" i="2"/>
  <c r="K10" i="2"/>
  <c r="K369" i="2"/>
  <c r="K305" i="2"/>
  <c r="K177" i="2"/>
  <c r="K113" i="2"/>
  <c r="K49" i="2"/>
  <c r="K72" i="2"/>
  <c r="K487" i="2"/>
  <c r="K423" i="2"/>
  <c r="K359" i="2"/>
  <c r="K295" i="2"/>
  <c r="K231" i="2"/>
  <c r="K167" i="2"/>
  <c r="K103" i="2"/>
  <c r="K39" i="2"/>
  <c r="K478" i="2"/>
  <c r="K4" i="2"/>
  <c r="K115" i="2"/>
  <c r="K328" i="2"/>
  <c r="K26" i="2"/>
  <c r="K65" i="2"/>
  <c r="K493" i="2"/>
  <c r="K37" i="2"/>
  <c r="K222" i="2"/>
  <c r="K96" i="2"/>
  <c r="K269" i="2"/>
  <c r="K438" i="2"/>
  <c r="K142" i="2"/>
  <c r="K312" i="2"/>
  <c r="K485" i="2"/>
  <c r="K189" i="2"/>
  <c r="K358" i="2"/>
  <c r="K484" i="2"/>
  <c r="K356" i="2"/>
  <c r="K292" i="2"/>
  <c r="K228" i="2"/>
  <c r="K164" i="2"/>
  <c r="K100" i="2"/>
  <c r="K36" i="2"/>
  <c r="K467" i="2"/>
  <c r="K339" i="2"/>
  <c r="K275" i="2"/>
  <c r="K147" i="2"/>
  <c r="K83" i="2"/>
  <c r="K19" i="2"/>
  <c r="K450" i="2"/>
  <c r="K386" i="2"/>
  <c r="K322" i="2"/>
  <c r="K258" i="2"/>
  <c r="K194" i="2"/>
  <c r="K130" i="2"/>
  <c r="K66" i="2"/>
  <c r="K489" i="2"/>
  <c r="K425" i="2"/>
  <c r="K361" i="2"/>
  <c r="K297" i="2"/>
  <c r="K233" i="2"/>
  <c r="K169" i="2"/>
  <c r="K105" i="2"/>
  <c r="K41" i="2"/>
  <c r="K64" i="2"/>
  <c r="K479" i="2"/>
  <c r="K415" i="2"/>
  <c r="K351" i="2"/>
  <c r="K287" i="2"/>
  <c r="K223" i="2"/>
  <c r="K159" i="2"/>
  <c r="K95" i="2"/>
  <c r="K31" i="2"/>
  <c r="K30" i="2"/>
  <c r="K102" i="2"/>
  <c r="K73" i="2"/>
  <c r="K6" i="2"/>
  <c r="K316" i="2"/>
  <c r="K449" i="2"/>
  <c r="K129" i="2"/>
  <c r="K439" i="2"/>
  <c r="K320" i="2"/>
  <c r="K408" i="2"/>
  <c r="K70" i="2"/>
  <c r="K342" i="2"/>
  <c r="K134" i="2"/>
  <c r="K118" i="2"/>
  <c r="K14" i="2"/>
  <c r="K412" i="2"/>
  <c r="K284" i="2"/>
  <c r="K220" i="2"/>
  <c r="K92" i="2"/>
  <c r="K459" i="2"/>
  <c r="K331" i="2"/>
  <c r="K267" i="2"/>
  <c r="K203" i="2"/>
  <c r="K139" i="2"/>
  <c r="K75" i="2"/>
  <c r="K11" i="2"/>
  <c r="K442" i="2"/>
  <c r="K378" i="2"/>
  <c r="K314" i="2"/>
  <c r="K250" i="2"/>
  <c r="K186" i="2"/>
  <c r="K58" i="2"/>
  <c r="K481" i="2"/>
  <c r="K417" i="2"/>
  <c r="K353" i="2"/>
  <c r="K289" i="2"/>
  <c r="K161" i="2"/>
  <c r="K97" i="2"/>
  <c r="K33" i="2"/>
  <c r="K56" i="2"/>
  <c r="K471" i="2"/>
  <c r="K407" i="2"/>
  <c r="K343" i="2"/>
  <c r="K279" i="2"/>
  <c r="K151" i="2"/>
  <c r="K87" i="2"/>
  <c r="K23" i="2"/>
  <c r="K344" i="2"/>
  <c r="K352" i="2"/>
  <c r="K68" i="2"/>
  <c r="K482" i="2"/>
  <c r="K98" i="2"/>
  <c r="K197" i="2"/>
  <c r="K299" i="2"/>
  <c r="K43" i="2"/>
  <c r="K474" i="2"/>
  <c r="K90" i="2"/>
  <c r="K8" i="2"/>
  <c r="K24" i="2"/>
  <c r="K55" i="2"/>
  <c r="K21" i="2"/>
  <c r="K301" i="2"/>
  <c r="K200" i="2"/>
  <c r="K85" i="2"/>
  <c r="K88" i="2"/>
  <c r="K477" i="2"/>
  <c r="K104" i="2"/>
  <c r="K446" i="2"/>
  <c r="K365" i="2"/>
  <c r="K110" i="2"/>
  <c r="K453" i="2"/>
  <c r="K157" i="2"/>
  <c r="K326" i="2"/>
  <c r="K69" i="2"/>
  <c r="K288" i="2"/>
  <c r="K165" i="2"/>
  <c r="K208" i="2"/>
  <c r="K476" i="2"/>
  <c r="K348" i="2"/>
  <c r="K156" i="2"/>
  <c r="K126" i="2"/>
  <c r="K296" i="2"/>
  <c r="K22" i="2"/>
  <c r="K94" i="2"/>
  <c r="K437" i="2"/>
  <c r="K310" i="2"/>
  <c r="K46" i="2"/>
  <c r="K400" i="2"/>
  <c r="K404" i="2"/>
  <c r="K340" i="2"/>
  <c r="K276" i="2"/>
  <c r="K148" i="2"/>
  <c r="K451" i="2"/>
  <c r="K323" i="2"/>
  <c r="K131" i="2"/>
  <c r="K3" i="2"/>
  <c r="K370" i="2"/>
  <c r="K178" i="2"/>
  <c r="K114" i="2"/>
  <c r="K50" i="2"/>
  <c r="K473" i="2"/>
  <c r="K345" i="2"/>
  <c r="K281" i="2"/>
  <c r="K153" i="2"/>
  <c r="K89" i="2"/>
  <c r="K25" i="2"/>
  <c r="K48" i="2"/>
  <c r="K463" i="2"/>
  <c r="K399" i="2"/>
  <c r="K335" i="2"/>
  <c r="K271" i="2"/>
  <c r="K207" i="2"/>
  <c r="K143" i="2"/>
  <c r="K79" i="2"/>
  <c r="K15" i="2"/>
  <c r="K29" i="2"/>
  <c r="K93" i="2"/>
  <c r="K53" i="2"/>
  <c r="K112" i="2"/>
  <c r="K5" i="2"/>
  <c r="K254" i="2"/>
  <c r="K280" i="2"/>
  <c r="K334" i="2"/>
  <c r="K28" i="2"/>
  <c r="K133" i="2"/>
  <c r="K302" i="2"/>
  <c r="K472" i="2"/>
  <c r="K349" i="2"/>
  <c r="K264" i="2"/>
  <c r="K480" i="2"/>
  <c r="K357" i="2"/>
  <c r="K468" i="2"/>
  <c r="K84" i="2"/>
  <c r="K20" i="2"/>
  <c r="K387" i="2"/>
  <c r="K259" i="2"/>
  <c r="K67" i="2"/>
  <c r="K434" i="2"/>
  <c r="K306" i="2"/>
  <c r="K409" i="2"/>
  <c r="K149" i="2"/>
  <c r="K488" i="2"/>
  <c r="K54" i="2"/>
  <c r="K325" i="2"/>
  <c r="K368" i="2"/>
  <c r="K117" i="2"/>
  <c r="K286" i="2"/>
  <c r="K456" i="2"/>
  <c r="K160" i="2"/>
  <c r="K333" i="2"/>
  <c r="K13" i="2"/>
  <c r="K206" i="2"/>
  <c r="K376" i="2"/>
  <c r="K78" i="2"/>
  <c r="K253" i="2"/>
  <c r="K422" i="2"/>
  <c r="K460" i="2"/>
  <c r="K396" i="2"/>
  <c r="K332" i="2"/>
  <c r="K268" i="2"/>
  <c r="K204" i="2"/>
  <c r="K140" i="2"/>
  <c r="K76" i="2"/>
  <c r="K12" i="2"/>
  <c r="K443" i="2"/>
  <c r="K379" i="2"/>
  <c r="K315" i="2"/>
  <c r="K251" i="2"/>
  <c r="K187" i="2"/>
  <c r="K123" i="2"/>
  <c r="K59" i="2"/>
  <c r="K490" i="2"/>
  <c r="K426" i="2"/>
  <c r="K362" i="2"/>
  <c r="K298" i="2"/>
  <c r="K234" i="2"/>
  <c r="K170" i="2"/>
  <c r="K106" i="2"/>
  <c r="K42" i="2"/>
  <c r="K465" i="2"/>
  <c r="K401" i="2"/>
  <c r="K337" i="2"/>
  <c r="K273" i="2"/>
  <c r="K209" i="2"/>
  <c r="K145" i="2"/>
  <c r="K81" i="2"/>
  <c r="K17" i="2"/>
  <c r="K40" i="2"/>
  <c r="K455" i="2"/>
  <c r="K391" i="2"/>
  <c r="K327" i="2"/>
  <c r="K199" i="2"/>
  <c r="K135" i="2"/>
  <c r="K71" i="2"/>
  <c r="J462" i="2"/>
  <c r="J125" i="2"/>
  <c r="J344" i="2"/>
  <c r="J492" i="2"/>
  <c r="J108" i="2"/>
  <c r="J283" i="2"/>
  <c r="J458" i="2"/>
  <c r="J330" i="2"/>
  <c r="J138" i="2"/>
  <c r="J433" i="2"/>
  <c r="J369" i="2"/>
  <c r="J177" i="2"/>
  <c r="J113" i="2"/>
  <c r="J49" i="2"/>
  <c r="J472" i="2"/>
  <c r="J408" i="2"/>
  <c r="J280" i="2"/>
  <c r="J216" i="2"/>
  <c r="J152" i="2"/>
  <c r="J88" i="2"/>
  <c r="J447" i="2"/>
  <c r="J383" i="2"/>
  <c r="J319" i="2"/>
  <c r="J255" i="2"/>
  <c r="J191" i="2"/>
  <c r="J127" i="2"/>
  <c r="J63" i="2"/>
  <c r="J454" i="2"/>
  <c r="J390" i="2"/>
  <c r="J326" i="2"/>
  <c r="J262" i="2"/>
  <c r="J198" i="2"/>
  <c r="J134" i="2"/>
  <c r="J70" i="2"/>
  <c r="J6" i="2"/>
  <c r="J437" i="2"/>
  <c r="J373" i="2"/>
  <c r="J309" i="2"/>
  <c r="J245" i="2"/>
  <c r="J181" i="2"/>
  <c r="J117" i="2"/>
  <c r="J53" i="2"/>
  <c r="J484" i="2"/>
  <c r="J420" i="2"/>
  <c r="J356" i="2"/>
  <c r="J292" i="2"/>
  <c r="J228" i="2"/>
  <c r="J164" i="2"/>
  <c r="J100" i="2"/>
  <c r="J36" i="2"/>
  <c r="J467" i="2"/>
  <c r="J403" i="2"/>
  <c r="J339" i="2"/>
  <c r="J275" i="2"/>
  <c r="J211" i="2"/>
  <c r="J147" i="2"/>
  <c r="J83" i="2"/>
  <c r="J19" i="2"/>
  <c r="J450" i="2"/>
  <c r="J386" i="2"/>
  <c r="J322" i="2"/>
  <c r="J258" i="2"/>
  <c r="J194" i="2"/>
  <c r="J130" i="2"/>
  <c r="J66" i="2"/>
  <c r="J489" i="2"/>
  <c r="J425" i="2"/>
  <c r="J361" i="2"/>
  <c r="J297" i="2"/>
  <c r="J233" i="2"/>
  <c r="J169" i="2"/>
  <c r="J105" i="2"/>
  <c r="J41" i="2"/>
  <c r="J464" i="2"/>
  <c r="J400" i="2"/>
  <c r="J336" i="2"/>
  <c r="J272" i="2"/>
  <c r="J208" i="2"/>
  <c r="J144" i="2"/>
  <c r="J80" i="2"/>
  <c r="J16" i="2"/>
  <c r="J439" i="2"/>
  <c r="J375" i="2"/>
  <c r="J311" i="2"/>
  <c r="J247" i="2"/>
  <c r="J183" i="2"/>
  <c r="J119" i="2"/>
  <c r="J55" i="2"/>
  <c r="J334" i="2"/>
  <c r="J381" i="2"/>
  <c r="J428" i="2"/>
  <c r="J44" i="2"/>
  <c r="J219" i="2"/>
  <c r="J446" i="2"/>
  <c r="J190" i="2"/>
  <c r="J62" i="2"/>
  <c r="J493" i="2"/>
  <c r="J429" i="2"/>
  <c r="J365" i="2"/>
  <c r="J301" i="2"/>
  <c r="J237" i="2"/>
  <c r="J173" i="2"/>
  <c r="J109" i="2"/>
  <c r="J45" i="2"/>
  <c r="J476" i="2"/>
  <c r="J412" i="2"/>
  <c r="J348" i="2"/>
  <c r="J284" i="2"/>
  <c r="J220" i="2"/>
  <c r="J156" i="2"/>
  <c r="J92" i="2"/>
  <c r="J28" i="2"/>
  <c r="J459" i="2"/>
  <c r="J395" i="2"/>
  <c r="J331" i="2"/>
  <c r="J267" i="2"/>
  <c r="J203" i="2"/>
  <c r="J139" i="2"/>
  <c r="J75" i="2"/>
  <c r="J11" i="2"/>
  <c r="J442" i="2"/>
  <c r="J378" i="2"/>
  <c r="J314" i="2"/>
  <c r="J250" i="2"/>
  <c r="J186" i="2"/>
  <c r="J122" i="2"/>
  <c r="J58" i="2"/>
  <c r="J481" i="2"/>
  <c r="J417" i="2"/>
  <c r="J353" i="2"/>
  <c r="J289" i="2"/>
  <c r="J225" i="2"/>
  <c r="J161" i="2"/>
  <c r="J97" i="2"/>
  <c r="J33" i="2"/>
  <c r="J456" i="2"/>
  <c r="J392" i="2"/>
  <c r="J328" i="2"/>
  <c r="J264" i="2"/>
  <c r="J200" i="2"/>
  <c r="J136" i="2"/>
  <c r="J72" i="2"/>
  <c r="J8" i="2"/>
  <c r="J431" i="2"/>
  <c r="J367" i="2"/>
  <c r="J303" i="2"/>
  <c r="J239" i="2"/>
  <c r="J175" i="2"/>
  <c r="J111" i="2"/>
  <c r="J47" i="2"/>
  <c r="J270" i="2"/>
  <c r="J317" i="2"/>
  <c r="J364" i="2"/>
  <c r="J475" i="2"/>
  <c r="J266" i="2"/>
  <c r="J241" i="2"/>
  <c r="J246" i="2"/>
  <c r="J118" i="2"/>
  <c r="J357" i="2"/>
  <c r="J229" i="2"/>
  <c r="J165" i="2"/>
  <c r="J101" i="2"/>
  <c r="J37" i="2"/>
  <c r="J468" i="2"/>
  <c r="J404" i="2"/>
  <c r="J340" i="2"/>
  <c r="J276" i="2"/>
  <c r="J212" i="2"/>
  <c r="J148" i="2"/>
  <c r="J84" i="2"/>
  <c r="J20" i="2"/>
  <c r="J451" i="2"/>
  <c r="J387" i="2"/>
  <c r="J323" i="2"/>
  <c r="J259" i="2"/>
  <c r="J195" i="2"/>
  <c r="J131" i="2"/>
  <c r="J67" i="2"/>
  <c r="J3" i="2"/>
  <c r="J434" i="2"/>
  <c r="J370" i="2"/>
  <c r="J306" i="2"/>
  <c r="J242" i="2"/>
  <c r="J178" i="2"/>
  <c r="J114" i="2"/>
  <c r="J50" i="2"/>
  <c r="J473" i="2"/>
  <c r="J409" i="2"/>
  <c r="J345" i="2"/>
  <c r="J281" i="2"/>
  <c r="J217" i="2"/>
  <c r="J153" i="2"/>
  <c r="J89" i="2"/>
  <c r="J25" i="2"/>
  <c r="J448" i="2"/>
  <c r="J384" i="2"/>
  <c r="J320" i="2"/>
  <c r="J256" i="2"/>
  <c r="J192" i="2"/>
  <c r="J128" i="2"/>
  <c r="J64" i="2"/>
  <c r="J487" i="2"/>
  <c r="J423" i="2"/>
  <c r="J359" i="2"/>
  <c r="J295" i="2"/>
  <c r="J231" i="2"/>
  <c r="J167" i="2"/>
  <c r="J103" i="2"/>
  <c r="J39" i="2"/>
  <c r="J398" i="2"/>
  <c r="J445" i="2"/>
  <c r="J172" i="2"/>
  <c r="J382" i="2"/>
  <c r="J438" i="2"/>
  <c r="J54" i="2"/>
  <c r="J430" i="2"/>
  <c r="J366" i="2"/>
  <c r="J302" i="2"/>
  <c r="J238" i="2"/>
  <c r="J174" i="2"/>
  <c r="J110" i="2"/>
  <c r="J46" i="2"/>
  <c r="J477" i="2"/>
  <c r="J413" i="2"/>
  <c r="J349" i="2"/>
  <c r="J285" i="2"/>
  <c r="J221" i="2"/>
  <c r="J157" i="2"/>
  <c r="J93" i="2"/>
  <c r="J29" i="2"/>
  <c r="J460" i="2"/>
  <c r="J396" i="2"/>
  <c r="J332" i="2"/>
  <c r="J268" i="2"/>
  <c r="J204" i="2"/>
  <c r="J140" i="2"/>
  <c r="J76" i="2"/>
  <c r="J12" i="2"/>
  <c r="J443" i="2"/>
  <c r="J379" i="2"/>
  <c r="J315" i="2"/>
  <c r="J251" i="2"/>
  <c r="J187" i="2"/>
  <c r="J123" i="2"/>
  <c r="J59" i="2"/>
  <c r="J490" i="2"/>
  <c r="J426" i="2"/>
  <c r="J362" i="2"/>
  <c r="J298" i="2"/>
  <c r="J234" i="2"/>
  <c r="J170" i="2"/>
  <c r="J106" i="2"/>
  <c r="J42" i="2"/>
  <c r="J465" i="2"/>
  <c r="J401" i="2"/>
  <c r="J337" i="2"/>
  <c r="J273" i="2"/>
  <c r="J209" i="2"/>
  <c r="J145" i="2"/>
  <c r="J81" i="2"/>
  <c r="J17" i="2"/>
  <c r="J440" i="2"/>
  <c r="J376" i="2"/>
  <c r="J312" i="2"/>
  <c r="J248" i="2"/>
  <c r="J184" i="2"/>
  <c r="J120" i="2"/>
  <c r="J56" i="2"/>
  <c r="J479" i="2"/>
  <c r="J415" i="2"/>
  <c r="J351" i="2"/>
  <c r="J287" i="2"/>
  <c r="J223" i="2"/>
  <c r="J159" i="2"/>
  <c r="J95" i="2"/>
  <c r="J31" i="2"/>
  <c r="J142" i="2"/>
  <c r="J189" i="2"/>
  <c r="J300" i="2"/>
  <c r="J411" i="2"/>
  <c r="J155" i="2"/>
  <c r="J394" i="2"/>
  <c r="J74" i="2"/>
  <c r="J305" i="2"/>
  <c r="J126" i="2"/>
  <c r="J182" i="2"/>
  <c r="J293" i="2"/>
  <c r="J486" i="2"/>
  <c r="J422" i="2"/>
  <c r="J358" i="2"/>
  <c r="J294" i="2"/>
  <c r="J230" i="2"/>
  <c r="J166" i="2"/>
  <c r="J102" i="2"/>
  <c r="J38" i="2"/>
  <c r="J469" i="2"/>
  <c r="J405" i="2"/>
  <c r="J341" i="2"/>
  <c r="J277" i="2"/>
  <c r="J213" i="2"/>
  <c r="J149" i="2"/>
  <c r="J85" i="2"/>
  <c r="J21" i="2"/>
  <c r="J452" i="2"/>
  <c r="J388" i="2"/>
  <c r="J324" i="2"/>
  <c r="J260" i="2"/>
  <c r="J196" i="2"/>
  <c r="J132" i="2"/>
  <c r="J68" i="2"/>
  <c r="J4" i="2"/>
  <c r="J435" i="2"/>
  <c r="J371" i="2"/>
  <c r="J307" i="2"/>
  <c r="J243" i="2"/>
  <c r="J179" i="2"/>
  <c r="J115" i="2"/>
  <c r="J51" i="2"/>
  <c r="J482" i="2"/>
  <c r="J418" i="2"/>
  <c r="J354" i="2"/>
  <c r="J290" i="2"/>
  <c r="J226" i="2"/>
  <c r="J162" i="2"/>
  <c r="J98" i="2"/>
  <c r="J34" i="2"/>
  <c r="J457" i="2"/>
  <c r="J393" i="2"/>
  <c r="J329" i="2"/>
  <c r="J265" i="2"/>
  <c r="J201" i="2"/>
  <c r="J137" i="2"/>
  <c r="J73" i="2"/>
  <c r="J9" i="2"/>
  <c r="J432" i="2"/>
  <c r="J368" i="2"/>
  <c r="J304" i="2"/>
  <c r="J240" i="2"/>
  <c r="J176" i="2"/>
  <c r="J112" i="2"/>
  <c r="J48" i="2"/>
  <c r="J471" i="2"/>
  <c r="J407" i="2"/>
  <c r="J343" i="2"/>
  <c r="J279" i="2"/>
  <c r="J215" i="2"/>
  <c r="J151" i="2"/>
  <c r="J87" i="2"/>
  <c r="J23" i="2"/>
  <c r="J206" i="2"/>
  <c r="J253" i="2"/>
  <c r="J236" i="2"/>
  <c r="J347" i="2"/>
  <c r="J91" i="2"/>
  <c r="J202" i="2"/>
  <c r="J318" i="2"/>
  <c r="J374" i="2"/>
  <c r="J421" i="2"/>
  <c r="J478" i="2"/>
  <c r="J414" i="2"/>
  <c r="J350" i="2"/>
  <c r="J286" i="2"/>
  <c r="J222" i="2"/>
  <c r="J158" i="2"/>
  <c r="J94" i="2"/>
  <c r="J30" i="2"/>
  <c r="J461" i="2"/>
  <c r="J397" i="2"/>
  <c r="J333" i="2"/>
  <c r="J269" i="2"/>
  <c r="J205" i="2"/>
  <c r="J141" i="2"/>
  <c r="J77" i="2"/>
  <c r="J13" i="2"/>
  <c r="J444" i="2"/>
  <c r="J380" i="2"/>
  <c r="J316" i="2"/>
  <c r="J252" i="2"/>
  <c r="J188" i="2"/>
  <c r="J124" i="2"/>
  <c r="J60" i="2"/>
  <c r="J491" i="2"/>
  <c r="J427" i="2"/>
  <c r="J363" i="2"/>
  <c r="J299" i="2"/>
  <c r="J235" i="2"/>
  <c r="J171" i="2"/>
  <c r="J107" i="2"/>
  <c r="J43" i="2"/>
  <c r="J474" i="2"/>
  <c r="J410" i="2"/>
  <c r="J346" i="2"/>
  <c r="J282" i="2"/>
  <c r="J218" i="2"/>
  <c r="J154" i="2"/>
  <c r="J90" i="2"/>
  <c r="J26" i="2"/>
  <c r="J449" i="2"/>
  <c r="J385" i="2"/>
  <c r="J321" i="2"/>
  <c r="J257" i="2"/>
  <c r="J193" i="2"/>
  <c r="J129" i="2"/>
  <c r="J65" i="2"/>
  <c r="J488" i="2"/>
  <c r="J424" i="2"/>
  <c r="J360" i="2"/>
  <c r="J296" i="2"/>
  <c r="J232" i="2"/>
  <c r="J168" i="2"/>
  <c r="J104" i="2"/>
  <c r="J40" i="2"/>
  <c r="J463" i="2"/>
  <c r="J399" i="2"/>
  <c r="J335" i="2"/>
  <c r="J271" i="2"/>
  <c r="J207" i="2"/>
  <c r="J143" i="2"/>
  <c r="J79" i="2"/>
  <c r="J15" i="2"/>
  <c r="J78" i="2"/>
  <c r="J61" i="2"/>
  <c r="J254" i="2"/>
  <c r="J310" i="2"/>
  <c r="J470" i="2"/>
  <c r="J406" i="2"/>
  <c r="J342" i="2"/>
  <c r="J278" i="2"/>
  <c r="J214" i="2"/>
  <c r="J150" i="2"/>
  <c r="J86" i="2"/>
  <c r="J22" i="2"/>
  <c r="J453" i="2"/>
  <c r="J389" i="2"/>
  <c r="J325" i="2"/>
  <c r="J261" i="2"/>
  <c r="J197" i="2"/>
  <c r="J133" i="2"/>
  <c r="J69" i="2"/>
  <c r="J5" i="2"/>
  <c r="J436" i="2"/>
  <c r="J372" i="2"/>
  <c r="J308" i="2"/>
  <c r="J244" i="2"/>
  <c r="J180" i="2"/>
  <c r="J116" i="2"/>
  <c r="J52" i="2"/>
  <c r="J483" i="2"/>
  <c r="J419" i="2"/>
  <c r="J355" i="2"/>
  <c r="J291" i="2"/>
  <c r="J227" i="2"/>
  <c r="J163" i="2"/>
  <c r="J99" i="2"/>
  <c r="J35" i="2"/>
  <c r="J466" i="2"/>
  <c r="J402" i="2"/>
  <c r="J338" i="2"/>
  <c r="J274" i="2"/>
  <c r="J210" i="2"/>
  <c r="J146" i="2"/>
  <c r="J82" i="2"/>
  <c r="J18" i="2"/>
  <c r="J441" i="2"/>
  <c r="J377" i="2"/>
  <c r="J313" i="2"/>
  <c r="J249" i="2"/>
  <c r="J185" i="2"/>
  <c r="J121" i="2"/>
  <c r="J57" i="2"/>
  <c r="J480" i="2"/>
  <c r="J416" i="2"/>
  <c r="J352" i="2"/>
  <c r="J288" i="2"/>
  <c r="J224" i="2"/>
  <c r="J160" i="2"/>
  <c r="J96" i="2"/>
  <c r="J32" i="2"/>
  <c r="J455" i="2"/>
  <c r="J391" i="2"/>
  <c r="J327" i="2"/>
  <c r="J263" i="2"/>
  <c r="J199" i="2"/>
  <c r="J135" i="2"/>
  <c r="J7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<sst xmlns="http://schemas.openxmlformats.org/spreadsheetml/2006/main" count="165" uniqueCount="85">
  <si>
    <t>Canadian Interest Rates</t>
  </si>
  <si>
    <t>Weekly (Wednesday) series: 2013-08-07 - 2023-01-04</t>
  </si>
  <si>
    <t>V80691310 = Bank rate</t>
  </si>
  <si>
    <t>Summary</t>
  </si>
  <si>
    <t>Date</t>
  </si>
  <si>
    <t>V80691310</t>
  </si>
  <si>
    <t>Low</t>
  </si>
  <si>
    <t>High</t>
  </si>
  <si>
    <t>Average</t>
  </si>
  <si>
    <t>2013-08-07 - 2023-01-04</t>
  </si>
  <si>
    <t>Weekly (Thursday) series: 2013-08-08 - 2022-12-29</t>
  </si>
  <si>
    <t xml:space="preserve">Estimated variable mortgage rate  = Estimated variable mortgage rate </t>
  </si>
  <si>
    <t xml:space="preserve">Estimated variable mortgage rate </t>
  </si>
  <si>
    <t>2013-08-08 - 2022-12-29</t>
  </si>
  <si>
    <t xml:space="preserve"> Bank holiday</t>
  </si>
  <si>
    <t>Monthly series: 2013-08 - 2023-01</t>
  </si>
  <si>
    <t>V122530 = Bank rate</t>
  </si>
  <si>
    <t>V122530</t>
  </si>
  <si>
    <t>2013-08-01 - 2023-01-01</t>
  </si>
  <si>
    <t>bank_rate</t>
  </si>
  <si>
    <t xml:space="preserve">est_variable_mortgage_rate </t>
  </si>
  <si>
    <t>date</t>
  </si>
  <si>
    <t>id</t>
  </si>
  <si>
    <t>Year</t>
  </si>
  <si>
    <t>Month</t>
  </si>
  <si>
    <t>year</t>
  </si>
  <si>
    <t>month</t>
  </si>
  <si>
    <t>week_num</t>
  </si>
  <si>
    <t>helper</t>
  </si>
  <si>
    <t>bank_rate_id</t>
  </si>
  <si>
    <t>mortgage_rate_id</t>
  </si>
  <si>
    <t>quarter</t>
  </si>
  <si>
    <t>INDINF_CPI_Q</t>
  </si>
  <si>
    <t>INDINF_CPI_TRIM_Q</t>
  </si>
  <si>
    <t>INDINF_CPI_MEDIAN_Q</t>
  </si>
  <si>
    <t>INDINF_CPI_COMMON_Q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</si>
  <si>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</si>
  <si>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</si>
  <si>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</si>
  <si>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</si>
  <si>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</si>
  <si>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</si>
  <si>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</si>
  <si>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</si>
  <si>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</si>
  <si>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</si>
  <si>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</si>
  <si>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</si>
  <si>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</si>
  <si>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</si>
  <si>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</si>
  <si>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</si>
  <si>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</si>
  <si>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</si>
  <si>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</si>
  <si>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</si>
  <si>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</si>
  <si>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</si>
  <si>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</si>
  <si>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</si>
  <si>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</si>
  <si>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</si>
  <si>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</si>
  <si>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</si>
  <si>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</si>
  <si>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</si>
  <si>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</si>
  <si>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</si>
  <si>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</si>
  <si>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</si>
  <si>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</si>
  <si>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</si>
  <si>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</si>
  <si>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</si>
  <si>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</si>
  <si>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month_1</t>
  </si>
  <si>
    <t>month_2</t>
  </si>
  <si>
    <t>month_3</t>
  </si>
  <si>
    <t>Quarter</t>
  </si>
  <si>
    <t>inflation lookup</t>
  </si>
  <si>
    <t>Month 1</t>
  </si>
  <si>
    <t>Month 2</t>
  </si>
  <si>
    <t>Month 3</t>
  </si>
  <si>
    <r>
      <rPr>
        <b/>
        <u/>
        <sz val="12"/>
        <color theme="1"/>
        <rFont val="Calibri (Body)"/>
      </rPr>
      <t>source</t>
    </r>
    <r>
      <rPr>
        <sz val="12"/>
        <color theme="1"/>
        <rFont val="Calibri"/>
        <family val="2"/>
        <scheme val="minor"/>
      </rPr>
      <t>: https://www.bankofcanada.ca/rates/indicators/capacity-and-inflation-pressures/inflation/</t>
    </r>
  </si>
  <si>
    <r>
      <t>source:</t>
    </r>
    <r>
      <rPr>
        <sz val="12"/>
        <color theme="1"/>
        <rFont val="Calibri (Body)"/>
      </rPr>
      <t xml:space="preserve"> https://www.bankofcanada.ca/rates/interest-rates/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</si>
</sst>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D1132"/>
  <sheetViews>
    <sheetView showGridLines="0" tabSelected="1" topLeftCell="A278" workbookViewId="0">
      <selection activeCell="E497" sqref="E497"/>
    </sheetView>
  </sheetViews>
  <sheetFormatPr baseColWidth="10" defaultColWidth="11" defaultRowHeight="16" x14ac:dyDescent="0.2"/>
  <cols>
    <col min="2" max="2" width="22.33203125" customWidth="1"/>
  </cols>
  <sheetData>
    <row r="1" spans="1:4" x14ac:dyDescent="0.2">
      <c r="A1" s="14" t="s">
        <v>84</v>
      </c>
    </row>
    <row r="2" spans="1:4" x14ac:dyDescent="0.2">
      <c r="A2" s="14"/>
    </row>
    <row r="3" spans="1:4" x14ac:dyDescent="0.2">
      <c r="A3" t="s">
        <v>0</v>
      </c>
      <c r="B3" s="15"/>
      <c r="C3" s="15"/>
      <c r="D3" s="15"/>
    </row>
    <row r="5" spans="1:4" x14ac:dyDescent="0.2">
      <c r="A5" t="s">
        <v>1</v>
      </c>
    </row>
    <row r="6" spans="1:4" x14ac:dyDescent="0.2">
      <c r="A6" t="s">
        <v>2</v>
      </c>
    </row>
    <row r="8" spans="1:4" x14ac:dyDescent="0.2">
      <c r="A8" t="s">
        <v>3</v>
      </c>
      <c r="B8" t="s">
        <v>4</v>
      </c>
      <c r="C8" t="s">
        <v>5</v>
      </c>
    </row>
    <row r="9" spans="1:4" x14ac:dyDescent="0.2">
      <c r="A9" t="s">
        <v>6</v>
      </c>
      <c r="B9" s="1">
        <v>44622</v>
      </c>
      <c r="C9">
        <v>0.5</v>
      </c>
    </row>
    <row r="10" spans="1:4" x14ac:dyDescent="0.2">
      <c r="A10" t="s">
        <v>7</v>
      </c>
      <c r="B10" s="1">
        <v>44930</v>
      </c>
      <c r="C10">
        <v>4.5</v>
      </c>
    </row>
    <row r="11" spans="1:4" x14ac:dyDescent="0.2">
      <c r="A11" t="s">
        <v>8</v>
      </c>
      <c r="B11" t="s">
        <v>9</v>
      </c>
      <c r="C11">
        <v>1.23</v>
      </c>
    </row>
    <row r="13" spans="1:4" x14ac:dyDescent="0.2">
      <c r="A13" s="3" t="s">
        <v>4</v>
      </c>
      <c r="B13" s="3" t="s">
        <v>19</v>
      </c>
    </row>
    <row r="14" spans="1:4" x14ac:dyDescent="0.2">
      <c r="A14" s="6">
        <v>44930</v>
      </c>
      <c r="B14" s="3">
        <v>4.5</v>
      </c>
    </row>
    <row r="15" spans="1:4" x14ac:dyDescent="0.2">
      <c r="A15" s="6">
        <v>44923</v>
      </c>
      <c r="B15" s="3">
        <v>4.5</v>
      </c>
    </row>
    <row r="16" spans="1:4" x14ac:dyDescent="0.2">
      <c r="A16" s="6">
        <v>44916</v>
      </c>
      <c r="B16" s="3">
        <v>4.5</v>
      </c>
    </row>
    <row r="17" spans="1:2" x14ac:dyDescent="0.2">
      <c r="A17" s="6">
        <v>44909</v>
      </c>
      <c r="B17" s="3">
        <v>4.5</v>
      </c>
    </row>
    <row r="18" spans="1:2" x14ac:dyDescent="0.2">
      <c r="A18" s="6">
        <v>44902</v>
      </c>
      <c r="B18" s="3">
        <v>4</v>
      </c>
    </row>
    <row r="19" spans="1:2" x14ac:dyDescent="0.2">
      <c r="A19" s="6">
        <v>44895</v>
      </c>
      <c r="B19" s="3">
        <v>4</v>
      </c>
    </row>
    <row r="20" spans="1:2" x14ac:dyDescent="0.2">
      <c r="A20" s="6">
        <v>44888</v>
      </c>
      <c r="B20" s="3">
        <v>4</v>
      </c>
    </row>
    <row r="21" spans="1:2" x14ac:dyDescent="0.2">
      <c r="A21" s="6">
        <v>44881</v>
      </c>
      <c r="B21" s="3">
        <v>4</v>
      </c>
    </row>
    <row r="22" spans="1:2" x14ac:dyDescent="0.2">
      <c r="A22" s="6">
        <v>44874</v>
      </c>
      <c r="B22" s="3">
        <v>4</v>
      </c>
    </row>
    <row r="23" spans="1:2" x14ac:dyDescent="0.2">
      <c r="A23" s="6">
        <v>44867</v>
      </c>
      <c r="B23" s="3">
        <v>4</v>
      </c>
    </row>
    <row r="24" spans="1:2" x14ac:dyDescent="0.2">
      <c r="A24" s="6">
        <v>44860</v>
      </c>
      <c r="B24" s="3">
        <v>3.5</v>
      </c>
    </row>
    <row r="25" spans="1:2" x14ac:dyDescent="0.2">
      <c r="A25" s="6">
        <v>44853</v>
      </c>
      <c r="B25" s="3">
        <v>3.5</v>
      </c>
    </row>
    <row r="26" spans="1:2" x14ac:dyDescent="0.2">
      <c r="A26" s="6">
        <v>44846</v>
      </c>
      <c r="B26" s="3">
        <v>3.5</v>
      </c>
    </row>
    <row r="27" spans="1:2" x14ac:dyDescent="0.2">
      <c r="A27" s="6">
        <v>44839</v>
      </c>
      <c r="B27" s="3">
        <v>3.5</v>
      </c>
    </row>
    <row r="28" spans="1:2" x14ac:dyDescent="0.2">
      <c r="A28" s="6">
        <v>44832</v>
      </c>
      <c r="B28" s="3">
        <v>3.5</v>
      </c>
    </row>
    <row r="29" spans="1:2" x14ac:dyDescent="0.2">
      <c r="A29" s="6">
        <v>44825</v>
      </c>
      <c r="B29" s="3">
        <v>3.5</v>
      </c>
    </row>
    <row r="30" spans="1:2" x14ac:dyDescent="0.2">
      <c r="A30" s="6">
        <v>44818</v>
      </c>
      <c r="B30" s="3">
        <v>3.5</v>
      </c>
    </row>
    <row r="31" spans="1:2" x14ac:dyDescent="0.2">
      <c r="A31" s="6">
        <v>44811</v>
      </c>
      <c r="B31" s="3">
        <v>2.75</v>
      </c>
    </row>
    <row r="32" spans="1:2" x14ac:dyDescent="0.2">
      <c r="A32" s="6">
        <v>44804</v>
      </c>
      <c r="B32" s="3">
        <v>2.75</v>
      </c>
    </row>
    <row r="33" spans="1:2" x14ac:dyDescent="0.2">
      <c r="A33" s="6">
        <v>44797</v>
      </c>
      <c r="B33" s="3">
        <v>2.75</v>
      </c>
    </row>
    <row r="34" spans="1:2" x14ac:dyDescent="0.2">
      <c r="A34" s="6">
        <v>44790</v>
      </c>
      <c r="B34" s="3">
        <v>2.75</v>
      </c>
    </row>
    <row r="35" spans="1:2" x14ac:dyDescent="0.2">
      <c r="A35" s="6">
        <v>44783</v>
      </c>
      <c r="B35" s="3">
        <v>2.75</v>
      </c>
    </row>
    <row r="36" spans="1:2" x14ac:dyDescent="0.2">
      <c r="A36" s="6">
        <v>44776</v>
      </c>
      <c r="B36" s="3">
        <v>2.75</v>
      </c>
    </row>
    <row r="37" spans="1:2" x14ac:dyDescent="0.2">
      <c r="A37" s="6">
        <v>44769</v>
      </c>
      <c r="B37" s="3">
        <v>2.75</v>
      </c>
    </row>
    <row r="38" spans="1:2" x14ac:dyDescent="0.2">
      <c r="A38" s="6">
        <v>44762</v>
      </c>
      <c r="B38" s="3">
        <v>2.75</v>
      </c>
    </row>
    <row r="39" spans="1:2" x14ac:dyDescent="0.2">
      <c r="A39" s="6">
        <v>44755</v>
      </c>
      <c r="B39" s="3">
        <v>1.75</v>
      </c>
    </row>
    <row r="40" spans="1:2" x14ac:dyDescent="0.2">
      <c r="A40" s="6">
        <v>44748</v>
      </c>
      <c r="B40" s="3">
        <v>1.75</v>
      </c>
    </row>
    <row r="41" spans="1:2" x14ac:dyDescent="0.2">
      <c r="A41" s="6">
        <v>44741</v>
      </c>
      <c r="B41" s="3">
        <v>1.75</v>
      </c>
    </row>
    <row r="42" spans="1:2" x14ac:dyDescent="0.2">
      <c r="A42" s="6">
        <v>44734</v>
      </c>
      <c r="B42" s="3">
        <v>1.75</v>
      </c>
    </row>
    <row r="43" spans="1:2" x14ac:dyDescent="0.2">
      <c r="A43" s="6">
        <v>44727</v>
      </c>
      <c r="B43" s="3">
        <v>1.75</v>
      </c>
    </row>
    <row r="44" spans="1:2" x14ac:dyDescent="0.2">
      <c r="A44" s="6">
        <v>44720</v>
      </c>
      <c r="B44" s="3">
        <v>1.75</v>
      </c>
    </row>
    <row r="45" spans="1:2" x14ac:dyDescent="0.2">
      <c r="A45" s="6">
        <v>44713</v>
      </c>
      <c r="B45" s="3">
        <v>1.25</v>
      </c>
    </row>
    <row r="46" spans="1:2" x14ac:dyDescent="0.2">
      <c r="A46" s="6">
        <v>44706</v>
      </c>
      <c r="B46" s="3">
        <v>1.25</v>
      </c>
    </row>
    <row r="47" spans="1:2" x14ac:dyDescent="0.2">
      <c r="A47" s="6">
        <v>44699</v>
      </c>
      <c r="B47" s="3">
        <v>1.25</v>
      </c>
    </row>
    <row r="48" spans="1:2" x14ac:dyDescent="0.2">
      <c r="A48" s="6">
        <v>44692</v>
      </c>
      <c r="B48" s="3">
        <v>1.25</v>
      </c>
    </row>
    <row r="49" spans="1:2" x14ac:dyDescent="0.2">
      <c r="A49" s="6">
        <v>44685</v>
      </c>
      <c r="B49" s="3">
        <v>1.25</v>
      </c>
    </row>
    <row r="50" spans="1:2" x14ac:dyDescent="0.2">
      <c r="A50" s="6">
        <v>44678</v>
      </c>
      <c r="B50" s="3">
        <v>1.25</v>
      </c>
    </row>
    <row r="51" spans="1:2" x14ac:dyDescent="0.2">
      <c r="A51" s="6">
        <v>44671</v>
      </c>
      <c r="B51" s="3">
        <v>1.25</v>
      </c>
    </row>
    <row r="52" spans="1:2" x14ac:dyDescent="0.2">
      <c r="A52" s="6">
        <v>44664</v>
      </c>
      <c r="B52" s="3">
        <v>0.75</v>
      </c>
    </row>
    <row r="53" spans="1:2" x14ac:dyDescent="0.2">
      <c r="A53" s="6">
        <v>44657</v>
      </c>
      <c r="B53" s="3">
        <v>0.75</v>
      </c>
    </row>
    <row r="54" spans="1:2" x14ac:dyDescent="0.2">
      <c r="A54" s="6">
        <v>44650</v>
      </c>
      <c r="B54" s="3">
        <v>0.75</v>
      </c>
    </row>
    <row r="55" spans="1:2" x14ac:dyDescent="0.2">
      <c r="A55" s="6">
        <v>44643</v>
      </c>
      <c r="B55" s="3">
        <v>0.75</v>
      </c>
    </row>
    <row r="56" spans="1:2" x14ac:dyDescent="0.2">
      <c r="A56" s="6">
        <v>44636</v>
      </c>
      <c r="B56" s="3">
        <v>0.75</v>
      </c>
    </row>
    <row r="57" spans="1:2" x14ac:dyDescent="0.2">
      <c r="A57" s="6">
        <v>44629</v>
      </c>
      <c r="B57" s="3">
        <v>0.75</v>
      </c>
    </row>
    <row r="58" spans="1:2" x14ac:dyDescent="0.2">
      <c r="A58" s="6">
        <v>44622</v>
      </c>
      <c r="B58" s="3">
        <v>0.5</v>
      </c>
    </row>
    <row r="59" spans="1:2" x14ac:dyDescent="0.2">
      <c r="A59" s="6">
        <v>44615</v>
      </c>
      <c r="B59" s="3">
        <v>0.5</v>
      </c>
    </row>
    <row r="60" spans="1:2" x14ac:dyDescent="0.2">
      <c r="A60" s="6">
        <v>44608</v>
      </c>
      <c r="B60" s="3">
        <v>0.5</v>
      </c>
    </row>
    <row r="61" spans="1:2" x14ac:dyDescent="0.2">
      <c r="A61" s="6">
        <v>44601</v>
      </c>
      <c r="B61" s="3">
        <v>0.5</v>
      </c>
    </row>
    <row r="62" spans="1:2" x14ac:dyDescent="0.2">
      <c r="A62" s="6">
        <v>44594</v>
      </c>
      <c r="B62" s="3">
        <v>0.5</v>
      </c>
    </row>
    <row r="63" spans="1:2" x14ac:dyDescent="0.2">
      <c r="A63" s="6">
        <v>44587</v>
      </c>
      <c r="B63" s="3">
        <v>0.5</v>
      </c>
    </row>
    <row r="64" spans="1:2" x14ac:dyDescent="0.2">
      <c r="A64" s="6">
        <v>44580</v>
      </c>
      <c r="B64" s="3">
        <v>0.5</v>
      </c>
    </row>
    <row r="65" spans="1:2" x14ac:dyDescent="0.2">
      <c r="A65" s="6">
        <v>44573</v>
      </c>
      <c r="B65" s="3">
        <v>0.5</v>
      </c>
    </row>
    <row r="66" spans="1:2" x14ac:dyDescent="0.2">
      <c r="A66" s="6">
        <v>44566</v>
      </c>
      <c r="B66" s="3">
        <v>0.5</v>
      </c>
    </row>
    <row r="67" spans="1:2" x14ac:dyDescent="0.2">
      <c r="A67" s="6">
        <v>44559</v>
      </c>
      <c r="B67" s="3">
        <v>0.5</v>
      </c>
    </row>
    <row r="68" spans="1:2" x14ac:dyDescent="0.2">
      <c r="A68" s="6">
        <v>44552</v>
      </c>
      <c r="B68" s="3">
        <v>0.5</v>
      </c>
    </row>
    <row r="69" spans="1:2" x14ac:dyDescent="0.2">
      <c r="A69" s="6">
        <v>44545</v>
      </c>
      <c r="B69" s="3">
        <v>0.5</v>
      </c>
    </row>
    <row r="70" spans="1:2" x14ac:dyDescent="0.2">
      <c r="A70" s="6">
        <v>44538</v>
      </c>
      <c r="B70" s="3">
        <v>0.5</v>
      </c>
    </row>
    <row r="71" spans="1:2" x14ac:dyDescent="0.2">
      <c r="A71" s="6">
        <v>44531</v>
      </c>
      <c r="B71" s="3">
        <v>0.5</v>
      </c>
    </row>
    <row r="72" spans="1:2" x14ac:dyDescent="0.2">
      <c r="A72" s="6">
        <v>44524</v>
      </c>
      <c r="B72" s="3">
        <v>0.5</v>
      </c>
    </row>
    <row r="73" spans="1:2" x14ac:dyDescent="0.2">
      <c r="A73" s="6">
        <v>44517</v>
      </c>
      <c r="B73" s="3">
        <v>0.5</v>
      </c>
    </row>
    <row r="74" spans="1:2" x14ac:dyDescent="0.2">
      <c r="A74" s="6">
        <v>44510</v>
      </c>
      <c r="B74" s="3">
        <v>0.5</v>
      </c>
    </row>
    <row r="75" spans="1:2" x14ac:dyDescent="0.2">
      <c r="A75" s="6">
        <v>44503</v>
      </c>
      <c r="B75" s="3">
        <v>0.5</v>
      </c>
    </row>
    <row r="76" spans="1:2" x14ac:dyDescent="0.2">
      <c r="A76" s="6">
        <v>44496</v>
      </c>
      <c r="B76" s="3">
        <v>0.5</v>
      </c>
    </row>
    <row r="77" spans="1:2" x14ac:dyDescent="0.2">
      <c r="A77" s="6">
        <v>44489</v>
      </c>
      <c r="B77" s="3">
        <v>0.5</v>
      </c>
    </row>
    <row r="78" spans="1:2" x14ac:dyDescent="0.2">
      <c r="A78" s="6">
        <v>44482</v>
      </c>
      <c r="B78" s="3">
        <v>0.5</v>
      </c>
    </row>
    <row r="79" spans="1:2" x14ac:dyDescent="0.2">
      <c r="A79" s="6">
        <v>44475</v>
      </c>
      <c r="B79" s="3">
        <v>0.5</v>
      </c>
    </row>
    <row r="80" spans="1:2" x14ac:dyDescent="0.2">
      <c r="A80" s="6">
        <v>44468</v>
      </c>
      <c r="B80" s="3">
        <v>0.5</v>
      </c>
    </row>
    <row r="81" spans="1:2" x14ac:dyDescent="0.2">
      <c r="A81" s="6">
        <v>44461</v>
      </c>
      <c r="B81" s="3">
        <v>0.5</v>
      </c>
    </row>
    <row r="82" spans="1:2" x14ac:dyDescent="0.2">
      <c r="A82" s="6">
        <v>44454</v>
      </c>
      <c r="B82" s="3">
        <v>0.5</v>
      </c>
    </row>
    <row r="83" spans="1:2" x14ac:dyDescent="0.2">
      <c r="A83" s="6">
        <v>44447</v>
      </c>
      <c r="B83" s="3">
        <v>0.5</v>
      </c>
    </row>
    <row r="84" spans="1:2" x14ac:dyDescent="0.2">
      <c r="A84" s="6">
        <v>44440</v>
      </c>
      <c r="B84" s="3">
        <v>0.5</v>
      </c>
    </row>
    <row r="85" spans="1:2" x14ac:dyDescent="0.2">
      <c r="A85" s="6">
        <v>44433</v>
      </c>
      <c r="B85" s="3">
        <v>0.5</v>
      </c>
    </row>
    <row r="86" spans="1:2" x14ac:dyDescent="0.2">
      <c r="A86" s="6">
        <v>44426</v>
      </c>
      <c r="B86" s="3">
        <v>0.5</v>
      </c>
    </row>
    <row r="87" spans="1:2" x14ac:dyDescent="0.2">
      <c r="A87" s="6">
        <v>44419</v>
      </c>
      <c r="B87" s="3">
        <v>0.5</v>
      </c>
    </row>
    <row r="88" spans="1:2" x14ac:dyDescent="0.2">
      <c r="A88" s="6">
        <v>44412</v>
      </c>
      <c r="B88" s="3">
        <v>0.5</v>
      </c>
    </row>
    <row r="89" spans="1:2" x14ac:dyDescent="0.2">
      <c r="A89" s="6">
        <v>44405</v>
      </c>
      <c r="B89" s="3">
        <v>0.5</v>
      </c>
    </row>
    <row r="90" spans="1:2" x14ac:dyDescent="0.2">
      <c r="A90" s="6">
        <v>44398</v>
      </c>
      <c r="B90" s="3">
        <v>0.5</v>
      </c>
    </row>
    <row r="91" spans="1:2" x14ac:dyDescent="0.2">
      <c r="A91" s="6">
        <v>44391</v>
      </c>
      <c r="B91" s="3">
        <v>0.5</v>
      </c>
    </row>
    <row r="92" spans="1:2" x14ac:dyDescent="0.2">
      <c r="A92" s="6">
        <v>44384</v>
      </c>
      <c r="B92" s="3">
        <v>0.5</v>
      </c>
    </row>
    <row r="93" spans="1:2" x14ac:dyDescent="0.2">
      <c r="A93" s="6">
        <v>44377</v>
      </c>
      <c r="B93" s="3">
        <v>0.5</v>
      </c>
    </row>
    <row r="94" spans="1:2" x14ac:dyDescent="0.2">
      <c r="A94" s="6">
        <v>44370</v>
      </c>
      <c r="B94" s="3">
        <v>0.5</v>
      </c>
    </row>
    <row r="95" spans="1:2" x14ac:dyDescent="0.2">
      <c r="A95" s="6">
        <v>44363</v>
      </c>
      <c r="B95" s="3">
        <v>0.5</v>
      </c>
    </row>
    <row r="96" spans="1:2" x14ac:dyDescent="0.2">
      <c r="A96" s="6">
        <v>44356</v>
      </c>
      <c r="B96" s="3">
        <v>0.5</v>
      </c>
    </row>
    <row r="97" spans="1:2" x14ac:dyDescent="0.2">
      <c r="A97" s="6">
        <v>44349</v>
      </c>
      <c r="B97" s="3">
        <v>0.5</v>
      </c>
    </row>
    <row r="98" spans="1:2" x14ac:dyDescent="0.2">
      <c r="A98" s="6">
        <v>44342</v>
      </c>
      <c r="B98" s="3">
        <v>0.5</v>
      </c>
    </row>
    <row r="99" spans="1:2" x14ac:dyDescent="0.2">
      <c r="A99" s="6">
        <v>44335</v>
      </c>
      <c r="B99" s="3">
        <v>0.5</v>
      </c>
    </row>
    <row r="100" spans="1:2" x14ac:dyDescent="0.2">
      <c r="A100" s="6">
        <v>44328</v>
      </c>
      <c r="B100" s="3">
        <v>0.5</v>
      </c>
    </row>
    <row r="101" spans="1:2" x14ac:dyDescent="0.2">
      <c r="A101" s="6">
        <v>44321</v>
      </c>
      <c r="B101" s="3">
        <v>0.5</v>
      </c>
    </row>
    <row r="102" spans="1:2" x14ac:dyDescent="0.2">
      <c r="A102" s="6">
        <v>44314</v>
      </c>
      <c r="B102" s="3">
        <v>0.5</v>
      </c>
    </row>
    <row r="103" spans="1:2" x14ac:dyDescent="0.2">
      <c r="A103" s="6">
        <v>44307</v>
      </c>
      <c r="B103" s="3">
        <v>0.5</v>
      </c>
    </row>
    <row r="104" spans="1:2" x14ac:dyDescent="0.2">
      <c r="A104" s="6">
        <v>44300</v>
      </c>
      <c r="B104" s="3">
        <v>0.5</v>
      </c>
    </row>
    <row r="105" spans="1:2" x14ac:dyDescent="0.2">
      <c r="A105" s="6">
        <v>44293</v>
      </c>
      <c r="B105" s="3">
        <v>0.5</v>
      </c>
    </row>
    <row r="106" spans="1:2" x14ac:dyDescent="0.2">
      <c r="A106" s="6">
        <v>44286</v>
      </c>
      <c r="B106" s="3">
        <v>0.5</v>
      </c>
    </row>
    <row r="107" spans="1:2" x14ac:dyDescent="0.2">
      <c r="A107" s="6">
        <v>44279</v>
      </c>
      <c r="B107" s="3">
        <v>0.5</v>
      </c>
    </row>
    <row r="108" spans="1:2" x14ac:dyDescent="0.2">
      <c r="A108" s="6">
        <v>44272</v>
      </c>
      <c r="B108" s="3">
        <v>0.5</v>
      </c>
    </row>
    <row r="109" spans="1:2" x14ac:dyDescent="0.2">
      <c r="A109" s="6">
        <v>44265</v>
      </c>
      <c r="B109" s="3">
        <v>0.5</v>
      </c>
    </row>
    <row r="110" spans="1:2" x14ac:dyDescent="0.2">
      <c r="A110" s="6">
        <v>44258</v>
      </c>
      <c r="B110" s="3">
        <v>0.5</v>
      </c>
    </row>
    <row r="111" spans="1:2" x14ac:dyDescent="0.2">
      <c r="A111" s="6">
        <v>44251</v>
      </c>
      <c r="B111" s="3">
        <v>0.5</v>
      </c>
    </row>
    <row r="112" spans="1:2" x14ac:dyDescent="0.2">
      <c r="A112" s="6">
        <v>44244</v>
      </c>
      <c r="B112" s="3">
        <v>0.5</v>
      </c>
    </row>
    <row r="113" spans="1:2" x14ac:dyDescent="0.2">
      <c r="A113" s="6">
        <v>44237</v>
      </c>
      <c r="B113" s="3">
        <v>0.5</v>
      </c>
    </row>
    <row r="114" spans="1:2" x14ac:dyDescent="0.2">
      <c r="A114" s="6">
        <v>44230</v>
      </c>
      <c r="B114" s="3">
        <v>0.5</v>
      </c>
    </row>
    <row r="115" spans="1:2" x14ac:dyDescent="0.2">
      <c r="A115" s="6">
        <v>44223</v>
      </c>
      <c r="B115" s="3">
        <v>0.5</v>
      </c>
    </row>
    <row r="116" spans="1:2" x14ac:dyDescent="0.2">
      <c r="A116" s="6">
        <v>44216</v>
      </c>
      <c r="B116" s="3">
        <v>0.5</v>
      </c>
    </row>
    <row r="117" spans="1:2" x14ac:dyDescent="0.2">
      <c r="A117" s="6">
        <v>44209</v>
      </c>
      <c r="B117" s="3">
        <v>0.5</v>
      </c>
    </row>
    <row r="118" spans="1:2" x14ac:dyDescent="0.2">
      <c r="A118" s="6">
        <v>44202</v>
      </c>
      <c r="B118" s="3">
        <v>0.5</v>
      </c>
    </row>
    <row r="119" spans="1:2" x14ac:dyDescent="0.2">
      <c r="A119" s="6">
        <v>44195</v>
      </c>
      <c r="B119" s="3">
        <v>0.5</v>
      </c>
    </row>
    <row r="120" spans="1:2" x14ac:dyDescent="0.2">
      <c r="A120" s="6">
        <v>44188</v>
      </c>
      <c r="B120" s="3">
        <v>0.5</v>
      </c>
    </row>
    <row r="121" spans="1:2" x14ac:dyDescent="0.2">
      <c r="A121" s="6">
        <v>44181</v>
      </c>
      <c r="B121" s="3">
        <v>0.5</v>
      </c>
    </row>
    <row r="122" spans="1:2" x14ac:dyDescent="0.2">
      <c r="A122" s="6">
        <v>44174</v>
      </c>
      <c r="B122" s="3">
        <v>0.5</v>
      </c>
    </row>
    <row r="123" spans="1:2" x14ac:dyDescent="0.2">
      <c r="A123" s="6">
        <v>44167</v>
      </c>
      <c r="B123" s="3">
        <v>0.5</v>
      </c>
    </row>
    <row r="124" spans="1:2" x14ac:dyDescent="0.2">
      <c r="A124" s="6">
        <v>44160</v>
      </c>
      <c r="B124" s="3">
        <v>0.5</v>
      </c>
    </row>
    <row r="125" spans="1:2" x14ac:dyDescent="0.2">
      <c r="A125" s="6">
        <v>44153</v>
      </c>
      <c r="B125" s="3">
        <v>0.5</v>
      </c>
    </row>
    <row r="126" spans="1:2" x14ac:dyDescent="0.2">
      <c r="A126" s="6">
        <v>44146</v>
      </c>
      <c r="B126" s="3">
        <v>0.5</v>
      </c>
    </row>
    <row r="127" spans="1:2" x14ac:dyDescent="0.2">
      <c r="A127" s="6">
        <v>44139</v>
      </c>
      <c r="B127" s="3">
        <v>0.5</v>
      </c>
    </row>
    <row r="128" spans="1:2" x14ac:dyDescent="0.2">
      <c r="A128" s="6">
        <v>44132</v>
      </c>
      <c r="B128" s="3">
        <v>0.5</v>
      </c>
    </row>
    <row r="129" spans="1:2" x14ac:dyDescent="0.2">
      <c r="A129" s="6">
        <v>44125</v>
      </c>
      <c r="B129" s="3">
        <v>0.5</v>
      </c>
    </row>
    <row r="130" spans="1:2" x14ac:dyDescent="0.2">
      <c r="A130" s="6">
        <v>44118</v>
      </c>
      <c r="B130" s="3">
        <v>0.5</v>
      </c>
    </row>
    <row r="131" spans="1:2" x14ac:dyDescent="0.2">
      <c r="A131" s="6">
        <v>44111</v>
      </c>
      <c r="B131" s="3">
        <v>0.5</v>
      </c>
    </row>
    <row r="132" spans="1:2" x14ac:dyDescent="0.2">
      <c r="A132" s="6">
        <v>44104</v>
      </c>
      <c r="B132" s="3">
        <v>0.5</v>
      </c>
    </row>
    <row r="133" spans="1:2" x14ac:dyDescent="0.2">
      <c r="A133" s="6">
        <v>44097</v>
      </c>
      <c r="B133" s="3">
        <v>0.5</v>
      </c>
    </row>
    <row r="134" spans="1:2" x14ac:dyDescent="0.2">
      <c r="A134" s="6">
        <v>44090</v>
      </c>
      <c r="B134" s="3">
        <v>0.5</v>
      </c>
    </row>
    <row r="135" spans="1:2" x14ac:dyDescent="0.2">
      <c r="A135" s="6">
        <v>44083</v>
      </c>
      <c r="B135" s="3">
        <v>0.5</v>
      </c>
    </row>
    <row r="136" spans="1:2" x14ac:dyDescent="0.2">
      <c r="A136" s="6">
        <v>44076</v>
      </c>
      <c r="B136" s="3">
        <v>0.5</v>
      </c>
    </row>
    <row r="137" spans="1:2" x14ac:dyDescent="0.2">
      <c r="A137" s="6">
        <v>44069</v>
      </c>
      <c r="B137" s="3">
        <v>0.5</v>
      </c>
    </row>
    <row r="138" spans="1:2" x14ac:dyDescent="0.2">
      <c r="A138" s="6">
        <v>44062</v>
      </c>
      <c r="B138" s="3">
        <v>0.5</v>
      </c>
    </row>
    <row r="139" spans="1:2" x14ac:dyDescent="0.2">
      <c r="A139" s="6">
        <v>44055</v>
      </c>
      <c r="B139" s="3">
        <v>0.5</v>
      </c>
    </row>
    <row r="140" spans="1:2" x14ac:dyDescent="0.2">
      <c r="A140" s="6">
        <v>44048</v>
      </c>
      <c r="B140" s="3">
        <v>0.5</v>
      </c>
    </row>
    <row r="141" spans="1:2" x14ac:dyDescent="0.2">
      <c r="A141" s="6">
        <v>44041</v>
      </c>
      <c r="B141" s="3">
        <v>0.5</v>
      </c>
    </row>
    <row r="142" spans="1:2" x14ac:dyDescent="0.2">
      <c r="A142" s="6">
        <v>44034</v>
      </c>
      <c r="B142" s="3">
        <v>0.5</v>
      </c>
    </row>
    <row r="143" spans="1:2" x14ac:dyDescent="0.2">
      <c r="A143" s="6">
        <v>44027</v>
      </c>
      <c r="B143" s="3">
        <v>0.5</v>
      </c>
    </row>
    <row r="144" spans="1:2" x14ac:dyDescent="0.2">
      <c r="A144" s="6">
        <v>44020</v>
      </c>
      <c r="B144" s="3">
        <v>0.5</v>
      </c>
    </row>
    <row r="145" spans="1:2" x14ac:dyDescent="0.2">
      <c r="A145" s="6">
        <v>44013</v>
      </c>
      <c r="B145" s="3">
        <v>0.5</v>
      </c>
    </row>
    <row r="146" spans="1:2" x14ac:dyDescent="0.2">
      <c r="A146" s="6">
        <v>44006</v>
      </c>
      <c r="B146" s="3">
        <v>0.5</v>
      </c>
    </row>
    <row r="147" spans="1:2" x14ac:dyDescent="0.2">
      <c r="A147" s="6">
        <v>43999</v>
      </c>
      <c r="B147" s="3">
        <v>0.5</v>
      </c>
    </row>
    <row r="148" spans="1:2" x14ac:dyDescent="0.2">
      <c r="A148" s="6">
        <v>43992</v>
      </c>
      <c r="B148" s="3">
        <v>0.5</v>
      </c>
    </row>
    <row r="149" spans="1:2" x14ac:dyDescent="0.2">
      <c r="A149" s="6">
        <v>43985</v>
      </c>
      <c r="B149" s="3">
        <v>0.5</v>
      </c>
    </row>
    <row r="150" spans="1:2" x14ac:dyDescent="0.2">
      <c r="A150" s="6">
        <v>43978</v>
      </c>
      <c r="B150" s="3">
        <v>0.5</v>
      </c>
    </row>
    <row r="151" spans="1:2" x14ac:dyDescent="0.2">
      <c r="A151" s="6">
        <v>43971</v>
      </c>
      <c r="B151" s="3">
        <v>0.5</v>
      </c>
    </row>
    <row r="152" spans="1:2" x14ac:dyDescent="0.2">
      <c r="A152" s="6">
        <v>43964</v>
      </c>
      <c r="B152" s="3">
        <v>0.5</v>
      </c>
    </row>
    <row r="153" spans="1:2" x14ac:dyDescent="0.2">
      <c r="A153" s="6">
        <v>43957</v>
      </c>
      <c r="B153" s="3">
        <v>0.5</v>
      </c>
    </row>
    <row r="154" spans="1:2" x14ac:dyDescent="0.2">
      <c r="A154" s="6">
        <v>43950</v>
      </c>
      <c r="B154" s="3">
        <v>0.5</v>
      </c>
    </row>
    <row r="155" spans="1:2" x14ac:dyDescent="0.2">
      <c r="A155" s="6">
        <v>43943</v>
      </c>
      <c r="B155" s="3">
        <v>0.5</v>
      </c>
    </row>
    <row r="156" spans="1:2" x14ac:dyDescent="0.2">
      <c r="A156" s="6">
        <v>43936</v>
      </c>
      <c r="B156" s="3">
        <v>0.5</v>
      </c>
    </row>
    <row r="157" spans="1:2" x14ac:dyDescent="0.2">
      <c r="A157" s="6">
        <v>43929</v>
      </c>
      <c r="B157" s="3">
        <v>0.5</v>
      </c>
    </row>
    <row r="158" spans="1:2" x14ac:dyDescent="0.2">
      <c r="A158" s="6">
        <v>43922</v>
      </c>
      <c r="B158" s="3">
        <v>0.5</v>
      </c>
    </row>
    <row r="159" spans="1:2" x14ac:dyDescent="0.2">
      <c r="A159" s="6">
        <v>43915</v>
      </c>
      <c r="B159" s="3">
        <v>1</v>
      </c>
    </row>
    <row r="160" spans="1:2" x14ac:dyDescent="0.2">
      <c r="A160" s="6">
        <v>43908</v>
      </c>
      <c r="B160" s="3">
        <v>1</v>
      </c>
    </row>
    <row r="161" spans="1:2" x14ac:dyDescent="0.2">
      <c r="A161" s="6">
        <v>43901</v>
      </c>
      <c r="B161" s="3">
        <v>1.5</v>
      </c>
    </row>
    <row r="162" spans="1:2" x14ac:dyDescent="0.2">
      <c r="A162" s="6">
        <v>43894</v>
      </c>
      <c r="B162" s="3">
        <v>1.5</v>
      </c>
    </row>
    <row r="163" spans="1:2" x14ac:dyDescent="0.2">
      <c r="A163" s="6">
        <v>43887</v>
      </c>
      <c r="B163" s="3">
        <v>2</v>
      </c>
    </row>
    <row r="164" spans="1:2" x14ac:dyDescent="0.2">
      <c r="A164" s="6">
        <v>43880</v>
      </c>
      <c r="B164" s="3">
        <v>2</v>
      </c>
    </row>
    <row r="165" spans="1:2" x14ac:dyDescent="0.2">
      <c r="A165" s="6">
        <v>43873</v>
      </c>
      <c r="B165" s="3">
        <v>2</v>
      </c>
    </row>
    <row r="166" spans="1:2" x14ac:dyDescent="0.2">
      <c r="A166" s="6">
        <v>43866</v>
      </c>
      <c r="B166" s="3">
        <v>2</v>
      </c>
    </row>
    <row r="167" spans="1:2" x14ac:dyDescent="0.2">
      <c r="A167" s="6">
        <v>43859</v>
      </c>
      <c r="B167" s="3">
        <v>2</v>
      </c>
    </row>
    <row r="168" spans="1:2" x14ac:dyDescent="0.2">
      <c r="A168" s="6">
        <v>43852</v>
      </c>
      <c r="B168" s="3">
        <v>2</v>
      </c>
    </row>
    <row r="169" spans="1:2" x14ac:dyDescent="0.2">
      <c r="A169" s="6">
        <v>43845</v>
      </c>
      <c r="B169" s="3">
        <v>2</v>
      </c>
    </row>
    <row r="170" spans="1:2" x14ac:dyDescent="0.2">
      <c r="A170" s="6">
        <v>43838</v>
      </c>
      <c r="B170" s="3">
        <v>2</v>
      </c>
    </row>
    <row r="171" spans="1:2" x14ac:dyDescent="0.2">
      <c r="A171" s="6">
        <v>43831</v>
      </c>
      <c r="B171" s="3">
        <v>2</v>
      </c>
    </row>
    <row r="172" spans="1:2" x14ac:dyDescent="0.2">
      <c r="A172" s="6">
        <v>43824</v>
      </c>
      <c r="B172" s="3">
        <v>2</v>
      </c>
    </row>
    <row r="173" spans="1:2" x14ac:dyDescent="0.2">
      <c r="A173" s="6">
        <v>43817</v>
      </c>
      <c r="B173" s="3">
        <v>2</v>
      </c>
    </row>
    <row r="174" spans="1:2" x14ac:dyDescent="0.2">
      <c r="A174" s="6">
        <v>43810</v>
      </c>
      <c r="B174" s="3">
        <v>2</v>
      </c>
    </row>
    <row r="175" spans="1:2" x14ac:dyDescent="0.2">
      <c r="A175" s="6">
        <v>43803</v>
      </c>
      <c r="B175" s="3">
        <v>2</v>
      </c>
    </row>
    <row r="176" spans="1:2" x14ac:dyDescent="0.2">
      <c r="A176" s="6">
        <v>43796</v>
      </c>
      <c r="B176" s="3">
        <v>2</v>
      </c>
    </row>
    <row r="177" spans="1:2" x14ac:dyDescent="0.2">
      <c r="A177" s="6">
        <v>43789</v>
      </c>
      <c r="B177" s="3">
        <v>2</v>
      </c>
    </row>
    <row r="178" spans="1:2" x14ac:dyDescent="0.2">
      <c r="A178" s="6">
        <v>43782</v>
      </c>
      <c r="B178" s="3">
        <v>2</v>
      </c>
    </row>
    <row r="179" spans="1:2" x14ac:dyDescent="0.2">
      <c r="A179" s="6">
        <v>43775</v>
      </c>
      <c r="B179" s="3">
        <v>2</v>
      </c>
    </row>
    <row r="180" spans="1:2" x14ac:dyDescent="0.2">
      <c r="A180" s="6">
        <v>43768</v>
      </c>
      <c r="B180" s="3">
        <v>2</v>
      </c>
    </row>
    <row r="181" spans="1:2" x14ac:dyDescent="0.2">
      <c r="A181" s="6">
        <v>43761</v>
      </c>
      <c r="B181" s="3">
        <v>2</v>
      </c>
    </row>
    <row r="182" spans="1:2" x14ac:dyDescent="0.2">
      <c r="A182" s="6">
        <v>43754</v>
      </c>
      <c r="B182" s="3">
        <v>2</v>
      </c>
    </row>
    <row r="183" spans="1:2" x14ac:dyDescent="0.2">
      <c r="A183" s="6">
        <v>43747</v>
      </c>
      <c r="B183" s="3">
        <v>2</v>
      </c>
    </row>
    <row r="184" spans="1:2" x14ac:dyDescent="0.2">
      <c r="A184" s="6">
        <v>43740</v>
      </c>
      <c r="B184" s="3">
        <v>2</v>
      </c>
    </row>
    <row r="185" spans="1:2" x14ac:dyDescent="0.2">
      <c r="A185" s="6">
        <v>43733</v>
      </c>
      <c r="B185" s="3">
        <v>2</v>
      </c>
    </row>
    <row r="186" spans="1:2" x14ac:dyDescent="0.2">
      <c r="A186" s="6">
        <v>43726</v>
      </c>
      <c r="B186" s="3">
        <v>2</v>
      </c>
    </row>
    <row r="187" spans="1:2" x14ac:dyDescent="0.2">
      <c r="A187" s="6">
        <v>43719</v>
      </c>
      <c r="B187" s="3">
        <v>2</v>
      </c>
    </row>
    <row r="188" spans="1:2" x14ac:dyDescent="0.2">
      <c r="A188" s="6">
        <v>43712</v>
      </c>
      <c r="B188" s="3">
        <v>2</v>
      </c>
    </row>
    <row r="189" spans="1:2" x14ac:dyDescent="0.2">
      <c r="A189" s="6">
        <v>43705</v>
      </c>
      <c r="B189" s="3">
        <v>2</v>
      </c>
    </row>
    <row r="190" spans="1:2" x14ac:dyDescent="0.2">
      <c r="A190" s="6">
        <v>43698</v>
      </c>
      <c r="B190" s="3">
        <v>2</v>
      </c>
    </row>
    <row r="191" spans="1:2" x14ac:dyDescent="0.2">
      <c r="A191" s="6">
        <v>43691</v>
      </c>
      <c r="B191" s="3">
        <v>2</v>
      </c>
    </row>
    <row r="192" spans="1:2" x14ac:dyDescent="0.2">
      <c r="A192" s="6">
        <v>43684</v>
      </c>
      <c r="B192" s="3">
        <v>2</v>
      </c>
    </row>
    <row r="193" spans="1:2" x14ac:dyDescent="0.2">
      <c r="A193" s="6">
        <v>43677</v>
      </c>
      <c r="B193" s="3">
        <v>2</v>
      </c>
    </row>
    <row r="194" spans="1:2" x14ac:dyDescent="0.2">
      <c r="A194" s="6">
        <v>43670</v>
      </c>
      <c r="B194" s="3">
        <v>2</v>
      </c>
    </row>
    <row r="195" spans="1:2" x14ac:dyDescent="0.2">
      <c r="A195" s="6">
        <v>43663</v>
      </c>
      <c r="B195" s="3">
        <v>2</v>
      </c>
    </row>
    <row r="196" spans="1:2" x14ac:dyDescent="0.2">
      <c r="A196" s="6">
        <v>43656</v>
      </c>
      <c r="B196" s="3">
        <v>2</v>
      </c>
    </row>
    <row r="197" spans="1:2" x14ac:dyDescent="0.2">
      <c r="A197" s="6">
        <v>43649</v>
      </c>
      <c r="B197" s="3">
        <v>2</v>
      </c>
    </row>
    <row r="198" spans="1:2" x14ac:dyDescent="0.2">
      <c r="A198" s="6">
        <v>43642</v>
      </c>
      <c r="B198" s="3">
        <v>2</v>
      </c>
    </row>
    <row r="199" spans="1:2" x14ac:dyDescent="0.2">
      <c r="A199" s="6">
        <v>43635</v>
      </c>
      <c r="B199" s="3">
        <v>2</v>
      </c>
    </row>
    <row r="200" spans="1:2" x14ac:dyDescent="0.2">
      <c r="A200" s="6">
        <v>43628</v>
      </c>
      <c r="B200" s="3">
        <v>2</v>
      </c>
    </row>
    <row r="201" spans="1:2" x14ac:dyDescent="0.2">
      <c r="A201" s="6">
        <v>43621</v>
      </c>
      <c r="B201" s="3">
        <v>2</v>
      </c>
    </row>
    <row r="202" spans="1:2" x14ac:dyDescent="0.2">
      <c r="A202" s="6">
        <v>43614</v>
      </c>
      <c r="B202" s="3">
        <v>2</v>
      </c>
    </row>
    <row r="203" spans="1:2" x14ac:dyDescent="0.2">
      <c r="A203" s="6">
        <v>43607</v>
      </c>
      <c r="B203" s="3">
        <v>2</v>
      </c>
    </row>
    <row r="204" spans="1:2" x14ac:dyDescent="0.2">
      <c r="A204" s="6">
        <v>43600</v>
      </c>
      <c r="B204" s="3">
        <v>2</v>
      </c>
    </row>
    <row r="205" spans="1:2" x14ac:dyDescent="0.2">
      <c r="A205" s="6">
        <v>43593</v>
      </c>
      <c r="B205" s="3">
        <v>2</v>
      </c>
    </row>
    <row r="206" spans="1:2" x14ac:dyDescent="0.2">
      <c r="A206" s="6">
        <v>43586</v>
      </c>
      <c r="B206" s="3">
        <v>2</v>
      </c>
    </row>
    <row r="207" spans="1:2" x14ac:dyDescent="0.2">
      <c r="A207" s="6">
        <v>43579</v>
      </c>
      <c r="B207" s="3">
        <v>2</v>
      </c>
    </row>
    <row r="208" spans="1:2" x14ac:dyDescent="0.2">
      <c r="A208" s="6">
        <v>43572</v>
      </c>
      <c r="B208" s="3">
        <v>2</v>
      </c>
    </row>
    <row r="209" spans="1:2" x14ac:dyDescent="0.2">
      <c r="A209" s="6">
        <v>43565</v>
      </c>
      <c r="B209" s="3">
        <v>2</v>
      </c>
    </row>
    <row r="210" spans="1:2" x14ac:dyDescent="0.2">
      <c r="A210" s="6">
        <v>43558</v>
      </c>
      <c r="B210" s="3">
        <v>2</v>
      </c>
    </row>
    <row r="211" spans="1:2" x14ac:dyDescent="0.2">
      <c r="A211" s="6">
        <v>43551</v>
      </c>
      <c r="B211" s="3">
        <v>2</v>
      </c>
    </row>
    <row r="212" spans="1:2" x14ac:dyDescent="0.2">
      <c r="A212" s="6">
        <v>43544</v>
      </c>
      <c r="B212" s="3">
        <v>2</v>
      </c>
    </row>
    <row r="213" spans="1:2" x14ac:dyDescent="0.2">
      <c r="A213" s="6">
        <v>43537</v>
      </c>
      <c r="B213" s="3">
        <v>2</v>
      </c>
    </row>
    <row r="214" spans="1:2" x14ac:dyDescent="0.2">
      <c r="A214" s="6">
        <v>43530</v>
      </c>
      <c r="B214" s="3">
        <v>2</v>
      </c>
    </row>
    <row r="215" spans="1:2" x14ac:dyDescent="0.2">
      <c r="A215" s="6">
        <v>43523</v>
      </c>
      <c r="B215" s="3">
        <v>2</v>
      </c>
    </row>
    <row r="216" spans="1:2" x14ac:dyDescent="0.2">
      <c r="A216" s="6">
        <v>43516</v>
      </c>
      <c r="B216" s="3">
        <v>2</v>
      </c>
    </row>
    <row r="217" spans="1:2" x14ac:dyDescent="0.2">
      <c r="A217" s="6">
        <v>43509</v>
      </c>
      <c r="B217" s="3">
        <v>2</v>
      </c>
    </row>
    <row r="218" spans="1:2" x14ac:dyDescent="0.2">
      <c r="A218" s="6">
        <v>43502</v>
      </c>
      <c r="B218" s="3">
        <v>2</v>
      </c>
    </row>
    <row r="219" spans="1:2" x14ac:dyDescent="0.2">
      <c r="A219" s="6">
        <v>43495</v>
      </c>
      <c r="B219" s="3">
        <v>2</v>
      </c>
    </row>
    <row r="220" spans="1:2" x14ac:dyDescent="0.2">
      <c r="A220" s="6">
        <v>43488</v>
      </c>
      <c r="B220" s="3">
        <v>2</v>
      </c>
    </row>
    <row r="221" spans="1:2" x14ac:dyDescent="0.2">
      <c r="A221" s="6">
        <v>43481</v>
      </c>
      <c r="B221" s="3">
        <v>2</v>
      </c>
    </row>
    <row r="222" spans="1:2" x14ac:dyDescent="0.2">
      <c r="A222" s="6">
        <v>43474</v>
      </c>
      <c r="B222" s="3">
        <v>2</v>
      </c>
    </row>
    <row r="223" spans="1:2" x14ac:dyDescent="0.2">
      <c r="A223" s="6">
        <v>43467</v>
      </c>
      <c r="B223" s="3">
        <v>2</v>
      </c>
    </row>
    <row r="224" spans="1:2" x14ac:dyDescent="0.2">
      <c r="A224" s="6">
        <v>43460</v>
      </c>
      <c r="B224" s="3">
        <v>2</v>
      </c>
    </row>
    <row r="225" spans="1:2" x14ac:dyDescent="0.2">
      <c r="A225" s="6">
        <v>43453</v>
      </c>
      <c r="B225" s="3">
        <v>2</v>
      </c>
    </row>
    <row r="226" spans="1:2" x14ac:dyDescent="0.2">
      <c r="A226" s="6">
        <v>43446</v>
      </c>
      <c r="B226" s="3">
        <v>2</v>
      </c>
    </row>
    <row r="227" spans="1:2" x14ac:dyDescent="0.2">
      <c r="A227" s="6">
        <v>43439</v>
      </c>
      <c r="B227" s="3">
        <v>2</v>
      </c>
    </row>
    <row r="228" spans="1:2" x14ac:dyDescent="0.2">
      <c r="A228" s="6">
        <v>43432</v>
      </c>
      <c r="B228" s="3">
        <v>2</v>
      </c>
    </row>
    <row r="229" spans="1:2" x14ac:dyDescent="0.2">
      <c r="A229" s="6">
        <v>43425</v>
      </c>
      <c r="B229" s="3">
        <v>2</v>
      </c>
    </row>
    <row r="230" spans="1:2" x14ac:dyDescent="0.2">
      <c r="A230" s="6">
        <v>43418</v>
      </c>
      <c r="B230" s="3">
        <v>2</v>
      </c>
    </row>
    <row r="231" spans="1:2" x14ac:dyDescent="0.2">
      <c r="A231" s="6">
        <v>43411</v>
      </c>
      <c r="B231" s="3">
        <v>2</v>
      </c>
    </row>
    <row r="232" spans="1:2" x14ac:dyDescent="0.2">
      <c r="A232" s="6">
        <v>43404</v>
      </c>
      <c r="B232" s="3">
        <v>2</v>
      </c>
    </row>
    <row r="233" spans="1:2" x14ac:dyDescent="0.2">
      <c r="A233" s="6">
        <v>43397</v>
      </c>
      <c r="B233" s="3">
        <v>2</v>
      </c>
    </row>
    <row r="234" spans="1:2" x14ac:dyDescent="0.2">
      <c r="A234" s="6">
        <v>43390</v>
      </c>
      <c r="B234" s="3">
        <v>1.75</v>
      </c>
    </row>
    <row r="235" spans="1:2" x14ac:dyDescent="0.2">
      <c r="A235" s="6">
        <v>43383</v>
      </c>
      <c r="B235" s="3">
        <v>1.75</v>
      </c>
    </row>
    <row r="236" spans="1:2" x14ac:dyDescent="0.2">
      <c r="A236" s="6">
        <v>43376</v>
      </c>
      <c r="B236" s="3">
        <v>1.75</v>
      </c>
    </row>
    <row r="237" spans="1:2" x14ac:dyDescent="0.2">
      <c r="A237" s="6">
        <v>43369</v>
      </c>
      <c r="B237" s="3">
        <v>1.75</v>
      </c>
    </row>
    <row r="238" spans="1:2" x14ac:dyDescent="0.2">
      <c r="A238" s="6">
        <v>43362</v>
      </c>
      <c r="B238" s="3">
        <v>1.75</v>
      </c>
    </row>
    <row r="239" spans="1:2" x14ac:dyDescent="0.2">
      <c r="A239" s="6">
        <v>43355</v>
      </c>
      <c r="B239" s="3">
        <v>1.75</v>
      </c>
    </row>
    <row r="240" spans="1:2" x14ac:dyDescent="0.2">
      <c r="A240" s="6">
        <v>43348</v>
      </c>
      <c r="B240" s="3">
        <v>1.75</v>
      </c>
    </row>
    <row r="241" spans="1:2" x14ac:dyDescent="0.2">
      <c r="A241" s="6">
        <v>43341</v>
      </c>
      <c r="B241" s="3">
        <v>1.75</v>
      </c>
    </row>
    <row r="242" spans="1:2" x14ac:dyDescent="0.2">
      <c r="A242" s="6">
        <v>43334</v>
      </c>
      <c r="B242" s="3">
        <v>1.75</v>
      </c>
    </row>
    <row r="243" spans="1:2" x14ac:dyDescent="0.2">
      <c r="A243" s="6">
        <v>43327</v>
      </c>
      <c r="B243" s="3">
        <v>1.75</v>
      </c>
    </row>
    <row r="244" spans="1:2" x14ac:dyDescent="0.2">
      <c r="A244" s="6">
        <v>43320</v>
      </c>
      <c r="B244" s="3">
        <v>1.75</v>
      </c>
    </row>
    <row r="245" spans="1:2" x14ac:dyDescent="0.2">
      <c r="A245" s="6">
        <v>43313</v>
      </c>
      <c r="B245" s="3">
        <v>1.75</v>
      </c>
    </row>
    <row r="246" spans="1:2" x14ac:dyDescent="0.2">
      <c r="A246" s="6">
        <v>43306</v>
      </c>
      <c r="B246" s="3">
        <v>1.75</v>
      </c>
    </row>
    <row r="247" spans="1:2" x14ac:dyDescent="0.2">
      <c r="A247" s="6">
        <v>43299</v>
      </c>
      <c r="B247" s="3">
        <v>1.75</v>
      </c>
    </row>
    <row r="248" spans="1:2" x14ac:dyDescent="0.2">
      <c r="A248" s="6">
        <v>43292</v>
      </c>
      <c r="B248" s="3">
        <v>1.75</v>
      </c>
    </row>
    <row r="249" spans="1:2" x14ac:dyDescent="0.2">
      <c r="A249" s="6">
        <v>43285</v>
      </c>
      <c r="B249" s="3">
        <v>1.5</v>
      </c>
    </row>
    <row r="250" spans="1:2" x14ac:dyDescent="0.2">
      <c r="A250" s="6">
        <v>43278</v>
      </c>
      <c r="B250" s="3">
        <v>1.5</v>
      </c>
    </row>
    <row r="251" spans="1:2" x14ac:dyDescent="0.2">
      <c r="A251" s="6">
        <v>43271</v>
      </c>
      <c r="B251" s="3">
        <v>1.5</v>
      </c>
    </row>
    <row r="252" spans="1:2" x14ac:dyDescent="0.2">
      <c r="A252" s="6">
        <v>43264</v>
      </c>
      <c r="B252" s="3">
        <v>1.5</v>
      </c>
    </row>
    <row r="253" spans="1:2" x14ac:dyDescent="0.2">
      <c r="A253" s="6">
        <v>43257</v>
      </c>
      <c r="B253" s="3">
        <v>1.5</v>
      </c>
    </row>
    <row r="254" spans="1:2" x14ac:dyDescent="0.2">
      <c r="A254" s="6">
        <v>43250</v>
      </c>
      <c r="B254" s="3">
        <v>1.5</v>
      </c>
    </row>
    <row r="255" spans="1:2" x14ac:dyDescent="0.2">
      <c r="A255" s="6">
        <v>43243</v>
      </c>
      <c r="B255" s="3">
        <v>1.5</v>
      </c>
    </row>
    <row r="256" spans="1:2" x14ac:dyDescent="0.2">
      <c r="A256" s="6">
        <v>43236</v>
      </c>
      <c r="B256" s="3">
        <v>1.5</v>
      </c>
    </row>
    <row r="257" spans="1:2" x14ac:dyDescent="0.2">
      <c r="A257" s="6">
        <v>43229</v>
      </c>
      <c r="B257" s="3">
        <v>1.5</v>
      </c>
    </row>
    <row r="258" spans="1:2" x14ac:dyDescent="0.2">
      <c r="A258" s="6">
        <v>43222</v>
      </c>
      <c r="B258" s="3">
        <v>1.5</v>
      </c>
    </row>
    <row r="259" spans="1:2" x14ac:dyDescent="0.2">
      <c r="A259" s="6">
        <v>43215</v>
      </c>
      <c r="B259" s="3">
        <v>1.5</v>
      </c>
    </row>
    <row r="260" spans="1:2" x14ac:dyDescent="0.2">
      <c r="A260" s="6">
        <v>43208</v>
      </c>
      <c r="B260" s="3">
        <v>1.5</v>
      </c>
    </row>
    <row r="261" spans="1:2" x14ac:dyDescent="0.2">
      <c r="A261" s="6">
        <v>43201</v>
      </c>
      <c r="B261" s="3">
        <v>1.5</v>
      </c>
    </row>
    <row r="262" spans="1:2" x14ac:dyDescent="0.2">
      <c r="A262" s="6">
        <v>43194</v>
      </c>
      <c r="B262" s="3">
        <v>1.5</v>
      </c>
    </row>
    <row r="263" spans="1:2" x14ac:dyDescent="0.2">
      <c r="A263" s="6">
        <v>43187</v>
      </c>
      <c r="B263" s="3">
        <v>1.5</v>
      </c>
    </row>
    <row r="264" spans="1:2" x14ac:dyDescent="0.2">
      <c r="A264" s="6">
        <v>43180</v>
      </c>
      <c r="B264" s="3">
        <v>1.5</v>
      </c>
    </row>
    <row r="265" spans="1:2" x14ac:dyDescent="0.2">
      <c r="A265" s="6">
        <v>43173</v>
      </c>
      <c r="B265" s="3">
        <v>1.5</v>
      </c>
    </row>
    <row r="266" spans="1:2" x14ac:dyDescent="0.2">
      <c r="A266" s="6">
        <v>43166</v>
      </c>
      <c r="B266" s="3">
        <v>1.5</v>
      </c>
    </row>
    <row r="267" spans="1:2" x14ac:dyDescent="0.2">
      <c r="A267" s="6">
        <v>43159</v>
      </c>
      <c r="B267" s="3">
        <v>1.5</v>
      </c>
    </row>
    <row r="268" spans="1:2" x14ac:dyDescent="0.2">
      <c r="A268" s="6">
        <v>43152</v>
      </c>
      <c r="B268" s="3">
        <v>1.5</v>
      </c>
    </row>
    <row r="269" spans="1:2" x14ac:dyDescent="0.2">
      <c r="A269" s="6">
        <v>43145</v>
      </c>
      <c r="B269" s="3">
        <v>1.5</v>
      </c>
    </row>
    <row r="270" spans="1:2" x14ac:dyDescent="0.2">
      <c r="A270" s="6">
        <v>43138</v>
      </c>
      <c r="B270" s="3">
        <v>1.5</v>
      </c>
    </row>
    <row r="271" spans="1:2" x14ac:dyDescent="0.2">
      <c r="A271" s="6">
        <v>43131</v>
      </c>
      <c r="B271" s="3">
        <v>1.5</v>
      </c>
    </row>
    <row r="272" spans="1:2" x14ac:dyDescent="0.2">
      <c r="A272" s="6">
        <v>43124</v>
      </c>
      <c r="B272" s="3">
        <v>1.5</v>
      </c>
    </row>
    <row r="273" spans="1:2" x14ac:dyDescent="0.2">
      <c r="A273" s="6">
        <v>43117</v>
      </c>
      <c r="B273" s="3">
        <v>1.5</v>
      </c>
    </row>
    <row r="274" spans="1:2" x14ac:dyDescent="0.2">
      <c r="A274" s="6">
        <v>43110</v>
      </c>
      <c r="B274" s="3">
        <v>1.25</v>
      </c>
    </row>
    <row r="275" spans="1:2" x14ac:dyDescent="0.2">
      <c r="A275" s="6">
        <v>43103</v>
      </c>
      <c r="B275" s="3">
        <v>1.25</v>
      </c>
    </row>
    <row r="276" spans="1:2" x14ac:dyDescent="0.2">
      <c r="A276" s="6">
        <v>43096</v>
      </c>
      <c r="B276" s="3">
        <v>1.25</v>
      </c>
    </row>
    <row r="277" spans="1:2" x14ac:dyDescent="0.2">
      <c r="A277" s="6">
        <v>43089</v>
      </c>
      <c r="B277" s="3">
        <v>1.25</v>
      </c>
    </row>
    <row r="278" spans="1:2" x14ac:dyDescent="0.2">
      <c r="A278" s="6">
        <v>43082</v>
      </c>
      <c r="B278" s="3">
        <v>1.25</v>
      </c>
    </row>
    <row r="279" spans="1:2" x14ac:dyDescent="0.2">
      <c r="A279" s="6">
        <v>43075</v>
      </c>
      <c r="B279" s="3">
        <v>1.25</v>
      </c>
    </row>
    <row r="280" spans="1:2" x14ac:dyDescent="0.2">
      <c r="A280" s="6">
        <v>43068</v>
      </c>
      <c r="B280" s="3">
        <v>1.25</v>
      </c>
    </row>
    <row r="281" spans="1:2" x14ac:dyDescent="0.2">
      <c r="A281" s="6">
        <v>43061</v>
      </c>
      <c r="B281" s="3">
        <v>1.25</v>
      </c>
    </row>
    <row r="282" spans="1:2" x14ac:dyDescent="0.2">
      <c r="A282" s="6">
        <v>43054</v>
      </c>
      <c r="B282" s="3">
        <v>1.25</v>
      </c>
    </row>
    <row r="283" spans="1:2" x14ac:dyDescent="0.2">
      <c r="A283" s="6">
        <v>43047</v>
      </c>
      <c r="B283" s="3">
        <v>1.25</v>
      </c>
    </row>
    <row r="284" spans="1:2" x14ac:dyDescent="0.2">
      <c r="A284" s="6">
        <v>43040</v>
      </c>
      <c r="B284" s="3">
        <v>1.25</v>
      </c>
    </row>
    <row r="285" spans="1:2" x14ac:dyDescent="0.2">
      <c r="A285" s="6">
        <v>43033</v>
      </c>
      <c r="B285" s="3">
        <v>1.25</v>
      </c>
    </row>
    <row r="286" spans="1:2" x14ac:dyDescent="0.2">
      <c r="A286" s="6">
        <v>43026</v>
      </c>
      <c r="B286" s="3">
        <v>1.25</v>
      </c>
    </row>
    <row r="287" spans="1:2" x14ac:dyDescent="0.2">
      <c r="A287" s="6">
        <v>43019</v>
      </c>
      <c r="B287" s="3">
        <v>1.25</v>
      </c>
    </row>
    <row r="288" spans="1:2" x14ac:dyDescent="0.2">
      <c r="A288" s="6">
        <v>43012</v>
      </c>
      <c r="B288" s="3">
        <v>1.25</v>
      </c>
    </row>
    <row r="289" spans="1:2" x14ac:dyDescent="0.2">
      <c r="A289" s="6">
        <v>43005</v>
      </c>
      <c r="B289" s="3">
        <v>1.25</v>
      </c>
    </row>
    <row r="290" spans="1:2" x14ac:dyDescent="0.2">
      <c r="A290" s="6">
        <v>42998</v>
      </c>
      <c r="B290" s="3">
        <v>1.25</v>
      </c>
    </row>
    <row r="291" spans="1:2" x14ac:dyDescent="0.2">
      <c r="A291" s="6">
        <v>42991</v>
      </c>
      <c r="B291" s="3">
        <v>1.25</v>
      </c>
    </row>
    <row r="292" spans="1:2" x14ac:dyDescent="0.2">
      <c r="A292" s="6">
        <v>42984</v>
      </c>
      <c r="B292" s="3">
        <v>1.25</v>
      </c>
    </row>
    <row r="293" spans="1:2" x14ac:dyDescent="0.2">
      <c r="A293" s="6">
        <v>42977</v>
      </c>
      <c r="B293" s="3">
        <v>1</v>
      </c>
    </row>
    <row r="294" spans="1:2" x14ac:dyDescent="0.2">
      <c r="A294" s="6">
        <v>42970</v>
      </c>
      <c r="B294" s="3">
        <v>1</v>
      </c>
    </row>
    <row r="295" spans="1:2" x14ac:dyDescent="0.2">
      <c r="A295" s="6">
        <v>42963</v>
      </c>
      <c r="B295" s="3">
        <v>1</v>
      </c>
    </row>
    <row r="296" spans="1:2" x14ac:dyDescent="0.2">
      <c r="A296" s="6">
        <v>42956</v>
      </c>
      <c r="B296" s="3">
        <v>1</v>
      </c>
    </row>
    <row r="297" spans="1:2" x14ac:dyDescent="0.2">
      <c r="A297" s="6">
        <v>42949</v>
      </c>
      <c r="B297" s="3">
        <v>1</v>
      </c>
    </row>
    <row r="298" spans="1:2" x14ac:dyDescent="0.2">
      <c r="A298" s="6">
        <v>42942</v>
      </c>
      <c r="B298" s="3">
        <v>1</v>
      </c>
    </row>
    <row r="299" spans="1:2" x14ac:dyDescent="0.2">
      <c r="A299" s="6">
        <v>42935</v>
      </c>
      <c r="B299" s="3">
        <v>1</v>
      </c>
    </row>
    <row r="300" spans="1:2" x14ac:dyDescent="0.2">
      <c r="A300" s="6">
        <v>42928</v>
      </c>
      <c r="B300" s="3">
        <v>1</v>
      </c>
    </row>
    <row r="301" spans="1:2" x14ac:dyDescent="0.2">
      <c r="A301" s="6">
        <v>42921</v>
      </c>
      <c r="B301" s="3">
        <v>0.75</v>
      </c>
    </row>
    <row r="302" spans="1:2" x14ac:dyDescent="0.2">
      <c r="A302" s="6">
        <v>42914</v>
      </c>
      <c r="B302" s="3">
        <v>0.75</v>
      </c>
    </row>
    <row r="303" spans="1:2" x14ac:dyDescent="0.2">
      <c r="A303" s="6">
        <v>42907</v>
      </c>
      <c r="B303" s="3">
        <v>0.75</v>
      </c>
    </row>
    <row r="304" spans="1:2" x14ac:dyDescent="0.2">
      <c r="A304" s="6">
        <v>42900</v>
      </c>
      <c r="B304" s="3">
        <v>0.75</v>
      </c>
    </row>
    <row r="305" spans="1:2" x14ac:dyDescent="0.2">
      <c r="A305" s="6">
        <v>42893</v>
      </c>
      <c r="B305" s="3">
        <v>0.75</v>
      </c>
    </row>
    <row r="306" spans="1:2" x14ac:dyDescent="0.2">
      <c r="A306" s="6">
        <v>42886</v>
      </c>
      <c r="B306" s="3">
        <v>0.75</v>
      </c>
    </row>
    <row r="307" spans="1:2" x14ac:dyDescent="0.2">
      <c r="A307" s="6">
        <v>42879</v>
      </c>
      <c r="B307" s="3">
        <v>0.75</v>
      </c>
    </row>
    <row r="308" spans="1:2" x14ac:dyDescent="0.2">
      <c r="A308" s="6">
        <v>42872</v>
      </c>
      <c r="B308" s="3">
        <v>0.75</v>
      </c>
    </row>
    <row r="309" spans="1:2" x14ac:dyDescent="0.2">
      <c r="A309" s="6">
        <v>42865</v>
      </c>
      <c r="B309" s="3">
        <v>0.75</v>
      </c>
    </row>
    <row r="310" spans="1:2" x14ac:dyDescent="0.2">
      <c r="A310" s="6">
        <v>42858</v>
      </c>
      <c r="B310" s="3">
        <v>0.75</v>
      </c>
    </row>
    <row r="311" spans="1:2" x14ac:dyDescent="0.2">
      <c r="A311" s="6">
        <v>42851</v>
      </c>
      <c r="B311" s="3">
        <v>0.75</v>
      </c>
    </row>
    <row r="312" spans="1:2" x14ac:dyDescent="0.2">
      <c r="A312" s="6">
        <v>42844</v>
      </c>
      <c r="B312" s="3">
        <v>0.75</v>
      </c>
    </row>
    <row r="313" spans="1:2" x14ac:dyDescent="0.2">
      <c r="A313" s="6">
        <v>42837</v>
      </c>
      <c r="B313" s="3">
        <v>0.75</v>
      </c>
    </row>
    <row r="314" spans="1:2" x14ac:dyDescent="0.2">
      <c r="A314" s="6">
        <v>42830</v>
      </c>
      <c r="B314" s="3">
        <v>0.75</v>
      </c>
    </row>
    <row r="315" spans="1:2" x14ac:dyDescent="0.2">
      <c r="A315" s="6">
        <v>42823</v>
      </c>
      <c r="B315" s="3">
        <v>0.75</v>
      </c>
    </row>
    <row r="316" spans="1:2" x14ac:dyDescent="0.2">
      <c r="A316" s="6">
        <v>42816</v>
      </c>
      <c r="B316" s="3">
        <v>0.75</v>
      </c>
    </row>
    <row r="317" spans="1:2" x14ac:dyDescent="0.2">
      <c r="A317" s="6">
        <v>42809</v>
      </c>
      <c r="B317" s="3">
        <v>0.75</v>
      </c>
    </row>
    <row r="318" spans="1:2" x14ac:dyDescent="0.2">
      <c r="A318" s="6">
        <v>42802</v>
      </c>
      <c r="B318" s="3">
        <v>0.75</v>
      </c>
    </row>
    <row r="319" spans="1:2" x14ac:dyDescent="0.2">
      <c r="A319" s="6">
        <v>42795</v>
      </c>
      <c r="B319" s="3">
        <v>0.75</v>
      </c>
    </row>
    <row r="320" spans="1:2" x14ac:dyDescent="0.2">
      <c r="A320" s="6">
        <v>42788</v>
      </c>
      <c r="B320" s="3">
        <v>0.75</v>
      </c>
    </row>
    <row r="321" spans="1:2" x14ac:dyDescent="0.2">
      <c r="A321" s="6">
        <v>42781</v>
      </c>
      <c r="B321" s="3">
        <v>0.75</v>
      </c>
    </row>
    <row r="322" spans="1:2" x14ac:dyDescent="0.2">
      <c r="A322" s="6">
        <v>42774</v>
      </c>
      <c r="B322" s="3">
        <v>0.75</v>
      </c>
    </row>
    <row r="323" spans="1:2" x14ac:dyDescent="0.2">
      <c r="A323" s="6">
        <v>42767</v>
      </c>
      <c r="B323" s="3">
        <v>0.75</v>
      </c>
    </row>
    <row r="324" spans="1:2" x14ac:dyDescent="0.2">
      <c r="A324" s="6">
        <v>42760</v>
      </c>
      <c r="B324" s="3">
        <v>0.75</v>
      </c>
    </row>
    <row r="325" spans="1:2" x14ac:dyDescent="0.2">
      <c r="A325" s="6">
        <v>42753</v>
      </c>
      <c r="B325" s="3">
        <v>0.75</v>
      </c>
    </row>
    <row r="326" spans="1:2" x14ac:dyDescent="0.2">
      <c r="A326" s="6">
        <v>42746</v>
      </c>
      <c r="B326" s="3">
        <v>0.75</v>
      </c>
    </row>
    <row r="327" spans="1:2" x14ac:dyDescent="0.2">
      <c r="A327" s="6">
        <v>42739</v>
      </c>
      <c r="B327" s="3">
        <v>0.75</v>
      </c>
    </row>
    <row r="328" spans="1:2" x14ac:dyDescent="0.2">
      <c r="A328" s="6">
        <v>42732</v>
      </c>
      <c r="B328" s="3">
        <v>0.75</v>
      </c>
    </row>
    <row r="329" spans="1:2" x14ac:dyDescent="0.2">
      <c r="A329" s="6">
        <v>42725</v>
      </c>
      <c r="B329" s="3">
        <v>0.75</v>
      </c>
    </row>
    <row r="330" spans="1:2" x14ac:dyDescent="0.2">
      <c r="A330" s="6">
        <v>42718</v>
      </c>
      <c r="B330" s="3">
        <v>0.75</v>
      </c>
    </row>
    <row r="331" spans="1:2" x14ac:dyDescent="0.2">
      <c r="A331" s="6">
        <v>42711</v>
      </c>
      <c r="B331" s="3">
        <v>0.75</v>
      </c>
    </row>
    <row r="332" spans="1:2" x14ac:dyDescent="0.2">
      <c r="A332" s="6">
        <v>42704</v>
      </c>
      <c r="B332" s="3">
        <v>0.75</v>
      </c>
    </row>
    <row r="333" spans="1:2" x14ac:dyDescent="0.2">
      <c r="A333" s="6">
        <v>42697</v>
      </c>
      <c r="B333" s="3">
        <v>0.75</v>
      </c>
    </row>
    <row r="334" spans="1:2" x14ac:dyDescent="0.2">
      <c r="A334" s="6">
        <v>42690</v>
      </c>
      <c r="B334" s="3">
        <v>0.75</v>
      </c>
    </row>
    <row r="335" spans="1:2" x14ac:dyDescent="0.2">
      <c r="A335" s="6">
        <v>42683</v>
      </c>
      <c r="B335" s="3">
        <v>0.75</v>
      </c>
    </row>
    <row r="336" spans="1:2" x14ac:dyDescent="0.2">
      <c r="A336" s="6">
        <v>42676</v>
      </c>
      <c r="B336" s="3">
        <v>0.75</v>
      </c>
    </row>
    <row r="337" spans="1:2" x14ac:dyDescent="0.2">
      <c r="A337" s="6">
        <v>42669</v>
      </c>
      <c r="B337" s="3">
        <v>0.75</v>
      </c>
    </row>
    <row r="338" spans="1:2" x14ac:dyDescent="0.2">
      <c r="A338" s="6">
        <v>42662</v>
      </c>
      <c r="B338" s="3">
        <v>0.75</v>
      </c>
    </row>
    <row r="339" spans="1:2" x14ac:dyDescent="0.2">
      <c r="A339" s="6">
        <v>42655</v>
      </c>
      <c r="B339" s="3">
        <v>0.75</v>
      </c>
    </row>
    <row r="340" spans="1:2" x14ac:dyDescent="0.2">
      <c r="A340" s="6">
        <v>42648</v>
      </c>
      <c r="B340" s="3">
        <v>0.75</v>
      </c>
    </row>
    <row r="341" spans="1:2" x14ac:dyDescent="0.2">
      <c r="A341" s="6">
        <v>42641</v>
      </c>
      <c r="B341" s="3">
        <v>0.75</v>
      </c>
    </row>
    <row r="342" spans="1:2" x14ac:dyDescent="0.2">
      <c r="A342" s="6">
        <v>42634</v>
      </c>
      <c r="B342" s="3">
        <v>0.75</v>
      </c>
    </row>
    <row r="343" spans="1:2" x14ac:dyDescent="0.2">
      <c r="A343" s="6">
        <v>42627</v>
      </c>
      <c r="B343" s="3">
        <v>0.75</v>
      </c>
    </row>
    <row r="344" spans="1:2" x14ac:dyDescent="0.2">
      <c r="A344" s="6">
        <v>42620</v>
      </c>
      <c r="B344" s="3">
        <v>0.75</v>
      </c>
    </row>
    <row r="345" spans="1:2" x14ac:dyDescent="0.2">
      <c r="A345" s="6">
        <v>42613</v>
      </c>
      <c r="B345" s="3">
        <v>0.75</v>
      </c>
    </row>
    <row r="346" spans="1:2" x14ac:dyDescent="0.2">
      <c r="A346" s="6">
        <v>42606</v>
      </c>
      <c r="B346" s="3">
        <v>0.75</v>
      </c>
    </row>
    <row r="347" spans="1:2" x14ac:dyDescent="0.2">
      <c r="A347" s="6">
        <v>42599</v>
      </c>
      <c r="B347" s="3">
        <v>0.75</v>
      </c>
    </row>
    <row r="348" spans="1:2" x14ac:dyDescent="0.2">
      <c r="A348" s="6">
        <v>42592</v>
      </c>
      <c r="B348" s="3">
        <v>0.75</v>
      </c>
    </row>
    <row r="349" spans="1:2" x14ac:dyDescent="0.2">
      <c r="A349" s="6">
        <v>42585</v>
      </c>
      <c r="B349" s="3">
        <v>0.75</v>
      </c>
    </row>
    <row r="350" spans="1:2" x14ac:dyDescent="0.2">
      <c r="A350" s="6">
        <v>42578</v>
      </c>
      <c r="B350" s="3">
        <v>0.75</v>
      </c>
    </row>
    <row r="351" spans="1:2" x14ac:dyDescent="0.2">
      <c r="A351" s="6">
        <v>42571</v>
      </c>
      <c r="B351" s="3">
        <v>0.75</v>
      </c>
    </row>
    <row r="352" spans="1:2" x14ac:dyDescent="0.2">
      <c r="A352" s="6">
        <v>42564</v>
      </c>
      <c r="B352" s="3">
        <v>0.75</v>
      </c>
    </row>
    <row r="353" spans="1:2" x14ac:dyDescent="0.2">
      <c r="A353" s="6">
        <v>42557</v>
      </c>
      <c r="B353" s="3">
        <v>0.75</v>
      </c>
    </row>
    <row r="354" spans="1:2" x14ac:dyDescent="0.2">
      <c r="A354" s="6">
        <v>42550</v>
      </c>
      <c r="B354" s="3">
        <v>0.75</v>
      </c>
    </row>
    <row r="355" spans="1:2" x14ac:dyDescent="0.2">
      <c r="A355" s="6">
        <v>42543</v>
      </c>
      <c r="B355" s="3">
        <v>0.75</v>
      </c>
    </row>
    <row r="356" spans="1:2" x14ac:dyDescent="0.2">
      <c r="A356" s="6">
        <v>42536</v>
      </c>
      <c r="B356" s="3">
        <v>0.75</v>
      </c>
    </row>
    <row r="357" spans="1:2" x14ac:dyDescent="0.2">
      <c r="A357" s="6">
        <v>42529</v>
      </c>
      <c r="B357" s="3">
        <v>0.75</v>
      </c>
    </row>
    <row r="358" spans="1:2" x14ac:dyDescent="0.2">
      <c r="A358" s="6">
        <v>42522</v>
      </c>
      <c r="B358" s="3">
        <v>0.75</v>
      </c>
    </row>
    <row r="359" spans="1:2" x14ac:dyDescent="0.2">
      <c r="A359" s="6">
        <v>42515</v>
      </c>
      <c r="B359" s="3">
        <v>0.75</v>
      </c>
    </row>
    <row r="360" spans="1:2" x14ac:dyDescent="0.2">
      <c r="A360" s="6">
        <v>42508</v>
      </c>
      <c r="B360" s="3">
        <v>0.75</v>
      </c>
    </row>
    <row r="361" spans="1:2" x14ac:dyDescent="0.2">
      <c r="A361" s="6">
        <v>42501</v>
      </c>
      <c r="B361" s="3">
        <v>0.75</v>
      </c>
    </row>
    <row r="362" spans="1:2" x14ac:dyDescent="0.2">
      <c r="A362" s="6">
        <v>42494</v>
      </c>
      <c r="B362" s="3">
        <v>0.75</v>
      </c>
    </row>
    <row r="363" spans="1:2" x14ac:dyDescent="0.2">
      <c r="A363" s="6">
        <v>42487</v>
      </c>
      <c r="B363" s="3">
        <v>0.75</v>
      </c>
    </row>
    <row r="364" spans="1:2" x14ac:dyDescent="0.2">
      <c r="A364" s="6">
        <v>42480</v>
      </c>
      <c r="B364" s="3">
        <v>0.75</v>
      </c>
    </row>
    <row r="365" spans="1:2" x14ac:dyDescent="0.2">
      <c r="A365" s="6">
        <v>42473</v>
      </c>
      <c r="B365" s="3">
        <v>0.75</v>
      </c>
    </row>
    <row r="366" spans="1:2" x14ac:dyDescent="0.2">
      <c r="A366" s="6">
        <v>42466</v>
      </c>
      <c r="B366" s="3">
        <v>0.75</v>
      </c>
    </row>
    <row r="367" spans="1:2" x14ac:dyDescent="0.2">
      <c r="A367" s="6">
        <v>42459</v>
      </c>
      <c r="B367" s="3">
        <v>0.75</v>
      </c>
    </row>
    <row r="368" spans="1:2" x14ac:dyDescent="0.2">
      <c r="A368" s="6">
        <v>42452</v>
      </c>
      <c r="B368" s="3">
        <v>0.75</v>
      </c>
    </row>
    <row r="369" spans="1:2" x14ac:dyDescent="0.2">
      <c r="A369" s="6">
        <v>42445</v>
      </c>
      <c r="B369" s="3">
        <v>0.75</v>
      </c>
    </row>
    <row r="370" spans="1:2" x14ac:dyDescent="0.2">
      <c r="A370" s="6">
        <v>42438</v>
      </c>
      <c r="B370" s="3">
        <v>0.75</v>
      </c>
    </row>
    <row r="371" spans="1:2" x14ac:dyDescent="0.2">
      <c r="A371" s="6">
        <v>42431</v>
      </c>
      <c r="B371" s="3">
        <v>0.75</v>
      </c>
    </row>
    <row r="372" spans="1:2" x14ac:dyDescent="0.2">
      <c r="A372" s="6">
        <v>42424</v>
      </c>
      <c r="B372" s="3">
        <v>0.75</v>
      </c>
    </row>
    <row r="373" spans="1:2" x14ac:dyDescent="0.2">
      <c r="A373" s="6">
        <v>42417</v>
      </c>
      <c r="B373" s="3">
        <v>0.75</v>
      </c>
    </row>
    <row r="374" spans="1:2" x14ac:dyDescent="0.2">
      <c r="A374" s="6">
        <v>42410</v>
      </c>
      <c r="B374" s="3">
        <v>0.75</v>
      </c>
    </row>
    <row r="375" spans="1:2" x14ac:dyDescent="0.2">
      <c r="A375" s="6">
        <v>42403</v>
      </c>
      <c r="B375" s="3">
        <v>0.75</v>
      </c>
    </row>
    <row r="376" spans="1:2" x14ac:dyDescent="0.2">
      <c r="A376" s="6">
        <v>42396</v>
      </c>
      <c r="B376" s="3">
        <v>0.75</v>
      </c>
    </row>
    <row r="377" spans="1:2" x14ac:dyDescent="0.2">
      <c r="A377" s="6">
        <v>42389</v>
      </c>
      <c r="B377" s="3">
        <v>0.75</v>
      </c>
    </row>
    <row r="378" spans="1:2" x14ac:dyDescent="0.2">
      <c r="A378" s="6">
        <v>42382</v>
      </c>
      <c r="B378" s="3">
        <v>0.75</v>
      </c>
    </row>
    <row r="379" spans="1:2" x14ac:dyDescent="0.2">
      <c r="A379" s="6">
        <v>42375</v>
      </c>
      <c r="B379" s="3">
        <v>0.75</v>
      </c>
    </row>
    <row r="380" spans="1:2" x14ac:dyDescent="0.2">
      <c r="A380" s="6">
        <v>42368</v>
      </c>
      <c r="B380" s="3">
        <v>0.75</v>
      </c>
    </row>
    <row r="381" spans="1:2" x14ac:dyDescent="0.2">
      <c r="A381" s="6">
        <v>42361</v>
      </c>
      <c r="B381" s="3">
        <v>0.75</v>
      </c>
    </row>
    <row r="382" spans="1:2" x14ac:dyDescent="0.2">
      <c r="A382" s="6">
        <v>42354</v>
      </c>
      <c r="B382" s="3">
        <v>0.75</v>
      </c>
    </row>
    <row r="383" spans="1:2" x14ac:dyDescent="0.2">
      <c r="A383" s="6">
        <v>42347</v>
      </c>
      <c r="B383" s="3">
        <v>0.75</v>
      </c>
    </row>
    <row r="384" spans="1:2" x14ac:dyDescent="0.2">
      <c r="A384" s="6">
        <v>42340</v>
      </c>
      <c r="B384" s="3">
        <v>0.75</v>
      </c>
    </row>
    <row r="385" spans="1:2" x14ac:dyDescent="0.2">
      <c r="A385" s="6">
        <v>42333</v>
      </c>
      <c r="B385" s="3">
        <v>0.75</v>
      </c>
    </row>
    <row r="386" spans="1:2" x14ac:dyDescent="0.2">
      <c r="A386" s="6">
        <v>42326</v>
      </c>
      <c r="B386" s="3">
        <v>0.75</v>
      </c>
    </row>
    <row r="387" spans="1:2" x14ac:dyDescent="0.2">
      <c r="A387" s="6">
        <v>42319</v>
      </c>
      <c r="B387" s="3">
        <v>0.75</v>
      </c>
    </row>
    <row r="388" spans="1:2" x14ac:dyDescent="0.2">
      <c r="A388" s="6">
        <v>42312</v>
      </c>
      <c r="B388" s="3">
        <v>0.75</v>
      </c>
    </row>
    <row r="389" spans="1:2" x14ac:dyDescent="0.2">
      <c r="A389" s="6">
        <v>42305</v>
      </c>
      <c r="B389" s="3">
        <v>0.75</v>
      </c>
    </row>
    <row r="390" spans="1:2" x14ac:dyDescent="0.2">
      <c r="A390" s="6">
        <v>42298</v>
      </c>
      <c r="B390" s="3">
        <v>0.75</v>
      </c>
    </row>
    <row r="391" spans="1:2" x14ac:dyDescent="0.2">
      <c r="A391" s="6">
        <v>42291</v>
      </c>
      <c r="B391" s="3">
        <v>0.75</v>
      </c>
    </row>
    <row r="392" spans="1:2" x14ac:dyDescent="0.2">
      <c r="A392" s="6">
        <v>42284</v>
      </c>
      <c r="B392" s="3">
        <v>0.75</v>
      </c>
    </row>
    <row r="393" spans="1:2" x14ac:dyDescent="0.2">
      <c r="A393" s="6">
        <v>42277</v>
      </c>
      <c r="B393" s="3">
        <v>0.75</v>
      </c>
    </row>
    <row r="394" spans="1:2" x14ac:dyDescent="0.2">
      <c r="A394" s="6">
        <v>42270</v>
      </c>
      <c r="B394" s="3">
        <v>0.75</v>
      </c>
    </row>
    <row r="395" spans="1:2" x14ac:dyDescent="0.2">
      <c r="A395" s="6">
        <v>42263</v>
      </c>
      <c r="B395" s="3">
        <v>0.75</v>
      </c>
    </row>
    <row r="396" spans="1:2" x14ac:dyDescent="0.2">
      <c r="A396" s="6">
        <v>42256</v>
      </c>
      <c r="B396" s="3">
        <v>0.75</v>
      </c>
    </row>
    <row r="397" spans="1:2" x14ac:dyDescent="0.2">
      <c r="A397" s="6">
        <v>42249</v>
      </c>
      <c r="B397" s="3">
        <v>0.75</v>
      </c>
    </row>
    <row r="398" spans="1:2" x14ac:dyDescent="0.2">
      <c r="A398" s="6">
        <v>42242</v>
      </c>
      <c r="B398" s="3">
        <v>0.75</v>
      </c>
    </row>
    <row r="399" spans="1:2" x14ac:dyDescent="0.2">
      <c r="A399" s="6">
        <v>42235</v>
      </c>
      <c r="B399" s="3">
        <v>0.75</v>
      </c>
    </row>
    <row r="400" spans="1:2" x14ac:dyDescent="0.2">
      <c r="A400" s="6">
        <v>42228</v>
      </c>
      <c r="B400" s="3">
        <v>0.75</v>
      </c>
    </row>
    <row r="401" spans="1:2" x14ac:dyDescent="0.2">
      <c r="A401" s="6">
        <v>42221</v>
      </c>
      <c r="B401" s="3">
        <v>0.75</v>
      </c>
    </row>
    <row r="402" spans="1:2" x14ac:dyDescent="0.2">
      <c r="A402" s="6">
        <v>42214</v>
      </c>
      <c r="B402" s="3">
        <v>0.75</v>
      </c>
    </row>
    <row r="403" spans="1:2" x14ac:dyDescent="0.2">
      <c r="A403" s="6">
        <v>42207</v>
      </c>
      <c r="B403" s="3">
        <v>0.75</v>
      </c>
    </row>
    <row r="404" spans="1:2" x14ac:dyDescent="0.2">
      <c r="A404" s="6">
        <v>42200</v>
      </c>
      <c r="B404" s="3">
        <v>0.75</v>
      </c>
    </row>
    <row r="405" spans="1:2" x14ac:dyDescent="0.2">
      <c r="A405" s="6">
        <v>42193</v>
      </c>
      <c r="B405" s="3">
        <v>1</v>
      </c>
    </row>
    <row r="406" spans="1:2" x14ac:dyDescent="0.2">
      <c r="A406" s="6">
        <v>42186</v>
      </c>
      <c r="B406" s="3">
        <v>1</v>
      </c>
    </row>
    <row r="407" spans="1:2" x14ac:dyDescent="0.2">
      <c r="A407" s="6">
        <v>42179</v>
      </c>
      <c r="B407" s="3">
        <v>1</v>
      </c>
    </row>
    <row r="408" spans="1:2" x14ac:dyDescent="0.2">
      <c r="A408" s="6">
        <v>42172</v>
      </c>
      <c r="B408" s="3">
        <v>1</v>
      </c>
    </row>
    <row r="409" spans="1:2" x14ac:dyDescent="0.2">
      <c r="A409" s="6">
        <v>42165</v>
      </c>
      <c r="B409" s="3">
        <v>1</v>
      </c>
    </row>
    <row r="410" spans="1:2" x14ac:dyDescent="0.2">
      <c r="A410" s="6">
        <v>42158</v>
      </c>
      <c r="B410" s="3">
        <v>1</v>
      </c>
    </row>
    <row r="411" spans="1:2" x14ac:dyDescent="0.2">
      <c r="A411" s="6">
        <v>42151</v>
      </c>
      <c r="B411" s="3">
        <v>1</v>
      </c>
    </row>
    <row r="412" spans="1:2" x14ac:dyDescent="0.2">
      <c r="A412" s="6">
        <v>42144</v>
      </c>
      <c r="B412" s="3">
        <v>1</v>
      </c>
    </row>
    <row r="413" spans="1:2" x14ac:dyDescent="0.2">
      <c r="A413" s="6">
        <v>42137</v>
      </c>
      <c r="B413" s="3">
        <v>1</v>
      </c>
    </row>
    <row r="414" spans="1:2" x14ac:dyDescent="0.2">
      <c r="A414" s="6">
        <v>42130</v>
      </c>
      <c r="B414" s="3">
        <v>1</v>
      </c>
    </row>
    <row r="415" spans="1:2" x14ac:dyDescent="0.2">
      <c r="A415" s="6">
        <v>42123</v>
      </c>
      <c r="B415" s="3">
        <v>1</v>
      </c>
    </row>
    <row r="416" spans="1:2" x14ac:dyDescent="0.2">
      <c r="A416" s="6">
        <v>42116</v>
      </c>
      <c r="B416" s="3">
        <v>1</v>
      </c>
    </row>
    <row r="417" spans="1:2" x14ac:dyDescent="0.2">
      <c r="A417" s="6">
        <v>42109</v>
      </c>
      <c r="B417" s="3">
        <v>1</v>
      </c>
    </row>
    <row r="418" spans="1:2" x14ac:dyDescent="0.2">
      <c r="A418" s="6">
        <v>42102</v>
      </c>
      <c r="B418" s="3">
        <v>1</v>
      </c>
    </row>
    <row r="419" spans="1:2" x14ac:dyDescent="0.2">
      <c r="A419" s="6">
        <v>42095</v>
      </c>
      <c r="B419" s="3">
        <v>1</v>
      </c>
    </row>
    <row r="420" spans="1:2" x14ac:dyDescent="0.2">
      <c r="A420" s="6">
        <v>42088</v>
      </c>
      <c r="B420" s="3">
        <v>1</v>
      </c>
    </row>
    <row r="421" spans="1:2" x14ac:dyDescent="0.2">
      <c r="A421" s="6">
        <v>42081</v>
      </c>
      <c r="B421" s="3">
        <v>1</v>
      </c>
    </row>
    <row r="422" spans="1:2" x14ac:dyDescent="0.2">
      <c r="A422" s="6">
        <v>42074</v>
      </c>
      <c r="B422" s="3">
        <v>1</v>
      </c>
    </row>
    <row r="423" spans="1:2" x14ac:dyDescent="0.2">
      <c r="A423" s="6">
        <v>42067</v>
      </c>
      <c r="B423" s="3">
        <v>1</v>
      </c>
    </row>
    <row r="424" spans="1:2" x14ac:dyDescent="0.2">
      <c r="A424" s="6">
        <v>42060</v>
      </c>
      <c r="B424" s="3">
        <v>1</v>
      </c>
    </row>
    <row r="425" spans="1:2" x14ac:dyDescent="0.2">
      <c r="A425" s="6">
        <v>42053</v>
      </c>
      <c r="B425" s="3">
        <v>1</v>
      </c>
    </row>
    <row r="426" spans="1:2" x14ac:dyDescent="0.2">
      <c r="A426" s="6">
        <v>42046</v>
      </c>
      <c r="B426" s="3">
        <v>1</v>
      </c>
    </row>
    <row r="427" spans="1:2" x14ac:dyDescent="0.2">
      <c r="A427" s="6">
        <v>42039</v>
      </c>
      <c r="B427" s="3">
        <v>1</v>
      </c>
    </row>
    <row r="428" spans="1:2" x14ac:dyDescent="0.2">
      <c r="A428" s="6">
        <v>42032</v>
      </c>
      <c r="B428" s="3">
        <v>1</v>
      </c>
    </row>
    <row r="429" spans="1:2" x14ac:dyDescent="0.2">
      <c r="A429" s="6">
        <v>42025</v>
      </c>
      <c r="B429" s="3">
        <v>1</v>
      </c>
    </row>
    <row r="430" spans="1:2" x14ac:dyDescent="0.2">
      <c r="A430" s="6">
        <v>42018</v>
      </c>
      <c r="B430" s="3">
        <v>1.25</v>
      </c>
    </row>
    <row r="431" spans="1:2" x14ac:dyDescent="0.2">
      <c r="A431" s="6">
        <v>42011</v>
      </c>
      <c r="B431" s="3">
        <v>1.25</v>
      </c>
    </row>
    <row r="432" spans="1:2" x14ac:dyDescent="0.2">
      <c r="A432" s="6">
        <v>42004</v>
      </c>
      <c r="B432" s="3">
        <v>1.25</v>
      </c>
    </row>
    <row r="433" spans="1:2" x14ac:dyDescent="0.2">
      <c r="A433" s="6">
        <v>41997</v>
      </c>
      <c r="B433" s="3">
        <v>1.25</v>
      </c>
    </row>
    <row r="434" spans="1:2" x14ac:dyDescent="0.2">
      <c r="A434" s="6">
        <v>41990</v>
      </c>
      <c r="B434" s="3">
        <v>1.25</v>
      </c>
    </row>
    <row r="435" spans="1:2" x14ac:dyDescent="0.2">
      <c r="A435" s="6">
        <v>41983</v>
      </c>
      <c r="B435" s="3">
        <v>1.25</v>
      </c>
    </row>
    <row r="436" spans="1:2" x14ac:dyDescent="0.2">
      <c r="A436" s="6">
        <v>41976</v>
      </c>
      <c r="B436" s="3">
        <v>1.25</v>
      </c>
    </row>
    <row r="437" spans="1:2" x14ac:dyDescent="0.2">
      <c r="A437" s="6">
        <v>41969</v>
      </c>
      <c r="B437" s="3">
        <v>1.25</v>
      </c>
    </row>
    <row r="438" spans="1:2" x14ac:dyDescent="0.2">
      <c r="A438" s="6">
        <v>41962</v>
      </c>
      <c r="B438" s="3">
        <v>1.25</v>
      </c>
    </row>
    <row r="439" spans="1:2" x14ac:dyDescent="0.2">
      <c r="A439" s="6">
        <v>41955</v>
      </c>
      <c r="B439" s="3">
        <v>1.25</v>
      </c>
    </row>
    <row r="440" spans="1:2" x14ac:dyDescent="0.2">
      <c r="A440" s="6">
        <v>41948</v>
      </c>
      <c r="B440" s="3">
        <v>1.25</v>
      </c>
    </row>
    <row r="441" spans="1:2" x14ac:dyDescent="0.2">
      <c r="A441" s="6">
        <v>41941</v>
      </c>
      <c r="B441" s="3">
        <v>1.25</v>
      </c>
    </row>
    <row r="442" spans="1:2" x14ac:dyDescent="0.2">
      <c r="A442" s="6">
        <v>41934</v>
      </c>
      <c r="B442" s="3">
        <v>1.25</v>
      </c>
    </row>
    <row r="443" spans="1:2" x14ac:dyDescent="0.2">
      <c r="A443" s="6">
        <v>41927</v>
      </c>
      <c r="B443" s="3">
        <v>1.25</v>
      </c>
    </row>
    <row r="444" spans="1:2" x14ac:dyDescent="0.2">
      <c r="A444" s="6">
        <v>41920</v>
      </c>
      <c r="B444" s="3">
        <v>1.25</v>
      </c>
    </row>
    <row r="445" spans="1:2" x14ac:dyDescent="0.2">
      <c r="A445" s="6">
        <v>41913</v>
      </c>
      <c r="B445" s="3">
        <v>1.25</v>
      </c>
    </row>
    <row r="446" spans="1:2" x14ac:dyDescent="0.2">
      <c r="A446" s="6">
        <v>41906</v>
      </c>
      <c r="B446" s="3">
        <v>1.25</v>
      </c>
    </row>
    <row r="447" spans="1:2" x14ac:dyDescent="0.2">
      <c r="A447" s="6">
        <v>41899</v>
      </c>
      <c r="B447" s="3">
        <v>1.25</v>
      </c>
    </row>
    <row r="448" spans="1:2" x14ac:dyDescent="0.2">
      <c r="A448" s="6">
        <v>41892</v>
      </c>
      <c r="B448" s="3">
        <v>1.25</v>
      </c>
    </row>
    <row r="449" spans="1:2" x14ac:dyDescent="0.2">
      <c r="A449" s="6">
        <v>41885</v>
      </c>
      <c r="B449" s="3">
        <v>1.25</v>
      </c>
    </row>
    <row r="450" spans="1:2" x14ac:dyDescent="0.2">
      <c r="A450" s="6">
        <v>41878</v>
      </c>
      <c r="B450" s="3">
        <v>1.25</v>
      </c>
    </row>
    <row r="451" spans="1:2" x14ac:dyDescent="0.2">
      <c r="A451" s="6">
        <v>41871</v>
      </c>
      <c r="B451" s="3">
        <v>1.25</v>
      </c>
    </row>
    <row r="452" spans="1:2" x14ac:dyDescent="0.2">
      <c r="A452" s="6">
        <v>41864</v>
      </c>
      <c r="B452" s="3">
        <v>1.25</v>
      </c>
    </row>
    <row r="453" spans="1:2" x14ac:dyDescent="0.2">
      <c r="A453" s="6">
        <v>41857</v>
      </c>
      <c r="B453" s="3">
        <v>1.25</v>
      </c>
    </row>
    <row r="454" spans="1:2" x14ac:dyDescent="0.2">
      <c r="A454" s="6">
        <v>41850</v>
      </c>
      <c r="B454" s="3">
        <v>1.25</v>
      </c>
    </row>
    <row r="455" spans="1:2" x14ac:dyDescent="0.2">
      <c r="A455" s="6">
        <v>41843</v>
      </c>
      <c r="B455" s="3">
        <v>1.25</v>
      </c>
    </row>
    <row r="456" spans="1:2" x14ac:dyDescent="0.2">
      <c r="A456" s="6">
        <v>41836</v>
      </c>
      <c r="B456" s="3">
        <v>1.25</v>
      </c>
    </row>
    <row r="457" spans="1:2" x14ac:dyDescent="0.2">
      <c r="A457" s="6">
        <v>41829</v>
      </c>
      <c r="B457" s="3">
        <v>1.25</v>
      </c>
    </row>
    <row r="458" spans="1:2" x14ac:dyDescent="0.2">
      <c r="A458" s="6">
        <v>41822</v>
      </c>
      <c r="B458" s="3">
        <v>1.25</v>
      </c>
    </row>
    <row r="459" spans="1:2" x14ac:dyDescent="0.2">
      <c r="A459" s="6">
        <v>41815</v>
      </c>
      <c r="B459" s="3">
        <v>1.25</v>
      </c>
    </row>
    <row r="460" spans="1:2" x14ac:dyDescent="0.2">
      <c r="A460" s="6">
        <v>41808</v>
      </c>
      <c r="B460" s="3">
        <v>1.25</v>
      </c>
    </row>
    <row r="461" spans="1:2" x14ac:dyDescent="0.2">
      <c r="A461" s="6">
        <v>41801</v>
      </c>
      <c r="B461" s="3">
        <v>1.25</v>
      </c>
    </row>
    <row r="462" spans="1:2" x14ac:dyDescent="0.2">
      <c r="A462" s="6">
        <v>41794</v>
      </c>
      <c r="B462" s="3">
        <v>1.25</v>
      </c>
    </row>
    <row r="463" spans="1:2" x14ac:dyDescent="0.2">
      <c r="A463" s="6">
        <v>41787</v>
      </c>
      <c r="B463" s="3">
        <v>1.25</v>
      </c>
    </row>
    <row r="464" spans="1:2" x14ac:dyDescent="0.2">
      <c r="A464" s="6">
        <v>41780</v>
      </c>
      <c r="B464" s="3">
        <v>1.25</v>
      </c>
    </row>
    <row r="465" spans="1:2" x14ac:dyDescent="0.2">
      <c r="A465" s="6">
        <v>41773</v>
      </c>
      <c r="B465" s="3">
        <v>1.25</v>
      </c>
    </row>
    <row r="466" spans="1:2" x14ac:dyDescent="0.2">
      <c r="A466" s="6">
        <v>41766</v>
      </c>
      <c r="B466" s="3">
        <v>1.25</v>
      </c>
    </row>
    <row r="467" spans="1:2" x14ac:dyDescent="0.2">
      <c r="A467" s="6">
        <v>41759</v>
      </c>
      <c r="B467" s="3">
        <v>1.25</v>
      </c>
    </row>
    <row r="468" spans="1:2" x14ac:dyDescent="0.2">
      <c r="A468" s="6">
        <v>41752</v>
      </c>
      <c r="B468" s="3">
        <v>1.25</v>
      </c>
    </row>
    <row r="469" spans="1:2" x14ac:dyDescent="0.2">
      <c r="A469" s="6">
        <v>41745</v>
      </c>
      <c r="B469" s="3">
        <v>1.25</v>
      </c>
    </row>
    <row r="470" spans="1:2" x14ac:dyDescent="0.2">
      <c r="A470" s="6">
        <v>41738</v>
      </c>
      <c r="B470" s="3">
        <v>1.25</v>
      </c>
    </row>
    <row r="471" spans="1:2" x14ac:dyDescent="0.2">
      <c r="A471" s="6">
        <v>41731</v>
      </c>
      <c r="B471" s="3">
        <v>1.25</v>
      </c>
    </row>
    <row r="472" spans="1:2" x14ac:dyDescent="0.2">
      <c r="A472" s="6">
        <v>41724</v>
      </c>
      <c r="B472" s="3">
        <v>1.25</v>
      </c>
    </row>
    <row r="473" spans="1:2" x14ac:dyDescent="0.2">
      <c r="A473" s="6">
        <v>41717</v>
      </c>
      <c r="B473" s="3">
        <v>1.25</v>
      </c>
    </row>
    <row r="474" spans="1:2" x14ac:dyDescent="0.2">
      <c r="A474" s="6">
        <v>41710</v>
      </c>
      <c r="B474" s="3">
        <v>1.25</v>
      </c>
    </row>
    <row r="475" spans="1:2" x14ac:dyDescent="0.2">
      <c r="A475" s="6">
        <v>41703</v>
      </c>
      <c r="B475" s="3">
        <v>1.25</v>
      </c>
    </row>
    <row r="476" spans="1:2" x14ac:dyDescent="0.2">
      <c r="A476" s="6">
        <v>41696</v>
      </c>
      <c r="B476" s="3">
        <v>1.25</v>
      </c>
    </row>
    <row r="477" spans="1:2" x14ac:dyDescent="0.2">
      <c r="A477" s="6">
        <v>41689</v>
      </c>
      <c r="B477" s="3">
        <v>1.25</v>
      </c>
    </row>
    <row r="478" spans="1:2" x14ac:dyDescent="0.2">
      <c r="A478" s="6">
        <v>41682</v>
      </c>
      <c r="B478" s="3">
        <v>1.25</v>
      </c>
    </row>
    <row r="479" spans="1:2" x14ac:dyDescent="0.2">
      <c r="A479" s="6">
        <v>41675</v>
      </c>
      <c r="B479" s="3">
        <v>1.25</v>
      </c>
    </row>
    <row r="480" spans="1:2" x14ac:dyDescent="0.2">
      <c r="A480" s="6">
        <v>41668</v>
      </c>
      <c r="B480" s="3">
        <v>1.25</v>
      </c>
    </row>
    <row r="481" spans="1:2" x14ac:dyDescent="0.2">
      <c r="A481" s="6">
        <v>41661</v>
      </c>
      <c r="B481" s="3">
        <v>1.25</v>
      </c>
    </row>
    <row r="482" spans="1:2" x14ac:dyDescent="0.2">
      <c r="A482" s="6">
        <v>41654</v>
      </c>
      <c r="B482" s="3">
        <v>1.25</v>
      </c>
    </row>
    <row r="483" spans="1:2" x14ac:dyDescent="0.2">
      <c r="A483" s="6">
        <v>41647</v>
      </c>
      <c r="B483" s="3">
        <v>1.25</v>
      </c>
    </row>
    <row r="484" spans="1:2" x14ac:dyDescent="0.2">
      <c r="A484" s="6">
        <v>41640</v>
      </c>
      <c r="B484" s="3">
        <v>1.25</v>
      </c>
    </row>
    <row r="485" spans="1:2" x14ac:dyDescent="0.2">
      <c r="A485" s="6">
        <v>41633</v>
      </c>
      <c r="B485" s="3">
        <v>1.25</v>
      </c>
    </row>
    <row r="486" spans="1:2" x14ac:dyDescent="0.2">
      <c r="A486" s="6">
        <v>41626</v>
      </c>
      <c r="B486" s="3">
        <v>1.25</v>
      </c>
    </row>
    <row r="487" spans="1:2" x14ac:dyDescent="0.2">
      <c r="A487" s="6">
        <v>41619</v>
      </c>
      <c r="B487" s="3">
        <v>1.25</v>
      </c>
    </row>
    <row r="488" spans="1:2" x14ac:dyDescent="0.2">
      <c r="A488" s="6">
        <v>41612</v>
      </c>
      <c r="B488" s="3">
        <v>1.25</v>
      </c>
    </row>
    <row r="489" spans="1:2" x14ac:dyDescent="0.2">
      <c r="A489" s="6">
        <v>41605</v>
      </c>
      <c r="B489" s="3">
        <v>1.25</v>
      </c>
    </row>
    <row r="490" spans="1:2" x14ac:dyDescent="0.2">
      <c r="A490" s="6">
        <v>41598</v>
      </c>
      <c r="B490" s="3">
        <v>1.25</v>
      </c>
    </row>
    <row r="491" spans="1:2" x14ac:dyDescent="0.2">
      <c r="A491" s="6">
        <v>41591</v>
      </c>
      <c r="B491" s="3">
        <v>1.25</v>
      </c>
    </row>
    <row r="492" spans="1:2" x14ac:dyDescent="0.2">
      <c r="A492" s="6">
        <v>41584</v>
      </c>
      <c r="B492" s="3">
        <v>1.25</v>
      </c>
    </row>
    <row r="493" spans="1:2" x14ac:dyDescent="0.2">
      <c r="A493" s="6">
        <v>41577</v>
      </c>
      <c r="B493" s="3">
        <v>1.25</v>
      </c>
    </row>
    <row r="494" spans="1:2" x14ac:dyDescent="0.2">
      <c r="A494" s="6">
        <v>41570</v>
      </c>
      <c r="B494" s="3">
        <v>1.25</v>
      </c>
    </row>
    <row r="495" spans="1:2" x14ac:dyDescent="0.2">
      <c r="A495" s="6">
        <v>41563</v>
      </c>
      <c r="B495" s="3">
        <v>1.25</v>
      </c>
    </row>
    <row r="496" spans="1:2" x14ac:dyDescent="0.2">
      <c r="A496" s="6">
        <v>41556</v>
      </c>
      <c r="B496" s="3">
        <v>1.25</v>
      </c>
    </row>
    <row r="497" spans="1:3" x14ac:dyDescent="0.2">
      <c r="A497" s="6">
        <v>41549</v>
      </c>
      <c r="B497" s="3">
        <v>1.25</v>
      </c>
    </row>
    <row r="498" spans="1:3" x14ac:dyDescent="0.2">
      <c r="A498" s="6">
        <v>41542</v>
      </c>
      <c r="B498" s="3">
        <v>1.25</v>
      </c>
    </row>
    <row r="499" spans="1:3" x14ac:dyDescent="0.2">
      <c r="A499" s="6">
        <v>41535</v>
      </c>
      <c r="B499" s="3">
        <v>1.25</v>
      </c>
    </row>
    <row r="500" spans="1:3" x14ac:dyDescent="0.2">
      <c r="A500" s="6">
        <v>41528</v>
      </c>
      <c r="B500" s="3">
        <v>1.25</v>
      </c>
    </row>
    <row r="501" spans="1:3" x14ac:dyDescent="0.2">
      <c r="A501" s="6">
        <v>41521</v>
      </c>
      <c r="B501" s="3">
        <v>1.25</v>
      </c>
    </row>
    <row r="502" spans="1:3" x14ac:dyDescent="0.2">
      <c r="A502" s="6">
        <v>41514</v>
      </c>
      <c r="B502" s="3">
        <v>1.25</v>
      </c>
    </row>
    <row r="503" spans="1:3" x14ac:dyDescent="0.2">
      <c r="A503" s="6">
        <v>41507</v>
      </c>
      <c r="B503" s="3">
        <v>1.25</v>
      </c>
    </row>
    <row r="504" spans="1:3" x14ac:dyDescent="0.2">
      <c r="A504" s="6">
        <v>41500</v>
      </c>
      <c r="B504" s="3">
        <v>1.25</v>
      </c>
    </row>
    <row r="505" spans="1:3" x14ac:dyDescent="0.2">
      <c r="A505" s="6">
        <v>41493</v>
      </c>
      <c r="B505" s="3">
        <v>1.25</v>
      </c>
    </row>
    <row r="508" spans="1:3" x14ac:dyDescent="0.2">
      <c r="A508" t="s">
        <v>10</v>
      </c>
    </row>
    <row r="509" spans="1:3" x14ac:dyDescent="0.2">
      <c r="A509" t="s">
        <v>11</v>
      </c>
    </row>
    <row r="511" spans="1:3" x14ac:dyDescent="0.2">
      <c r="A511" t="s">
        <v>3</v>
      </c>
      <c r="B511" t="s">
        <v>4</v>
      </c>
      <c r="C511" t="s">
        <v>12</v>
      </c>
    </row>
    <row r="512" spans="1:3" x14ac:dyDescent="0.2">
      <c r="A512" t="s">
        <v>6</v>
      </c>
      <c r="B512" s="1">
        <v>44539</v>
      </c>
      <c r="C512">
        <v>1.26</v>
      </c>
    </row>
    <row r="513" spans="1:3" x14ac:dyDescent="0.2">
      <c r="A513" t="s">
        <v>7</v>
      </c>
      <c r="B513" s="1">
        <v>44924</v>
      </c>
      <c r="C513">
        <v>5.45</v>
      </c>
    </row>
    <row r="514" spans="1:3" x14ac:dyDescent="0.2">
      <c r="A514" t="s">
        <v>8</v>
      </c>
      <c r="B514" t="s">
        <v>13</v>
      </c>
      <c r="C514">
        <v>2.33</v>
      </c>
    </row>
    <row r="516" spans="1:3" x14ac:dyDescent="0.2">
      <c r="A516" s="3" t="s">
        <v>4</v>
      </c>
      <c r="B516" s="3" t="s">
        <v>12</v>
      </c>
    </row>
    <row r="517" spans="1:3" x14ac:dyDescent="0.2">
      <c r="A517" s="6">
        <v>44924</v>
      </c>
      <c r="B517" s="3">
        <v>5.45</v>
      </c>
    </row>
    <row r="518" spans="1:3" x14ac:dyDescent="0.2">
      <c r="A518" s="6">
        <v>44917</v>
      </c>
      <c r="B518" s="3">
        <v>5.45</v>
      </c>
    </row>
    <row r="519" spans="1:3" x14ac:dyDescent="0.2">
      <c r="A519" s="6">
        <v>44910</v>
      </c>
      <c r="B519" s="3">
        <v>5.45</v>
      </c>
    </row>
    <row r="520" spans="1:3" x14ac:dyDescent="0.2">
      <c r="A520" s="6">
        <v>44903</v>
      </c>
      <c r="B520" s="3">
        <v>5.45</v>
      </c>
    </row>
    <row r="521" spans="1:3" x14ac:dyDescent="0.2">
      <c r="A521" s="6">
        <v>44896</v>
      </c>
      <c r="B521" s="3">
        <v>5.12</v>
      </c>
    </row>
    <row r="522" spans="1:3" x14ac:dyDescent="0.2">
      <c r="A522" s="6">
        <v>44889</v>
      </c>
      <c r="B522" s="3">
        <v>4.97</v>
      </c>
    </row>
    <row r="523" spans="1:3" x14ac:dyDescent="0.2">
      <c r="A523" s="6">
        <v>44882</v>
      </c>
      <c r="B523" s="3">
        <v>5.03</v>
      </c>
    </row>
    <row r="524" spans="1:3" x14ac:dyDescent="0.2">
      <c r="A524" s="6">
        <v>44875</v>
      </c>
      <c r="B524" s="3">
        <v>5.03</v>
      </c>
    </row>
    <row r="525" spans="1:3" x14ac:dyDescent="0.2">
      <c r="A525" s="6">
        <v>44868</v>
      </c>
      <c r="B525" s="3">
        <v>5.05</v>
      </c>
    </row>
    <row r="526" spans="1:3" x14ac:dyDescent="0.2">
      <c r="A526" s="6">
        <v>44861</v>
      </c>
      <c r="B526" s="3">
        <v>4.8499999999999996</v>
      </c>
    </row>
    <row r="527" spans="1:3" x14ac:dyDescent="0.2">
      <c r="A527" s="6">
        <v>44854</v>
      </c>
      <c r="B527" s="3">
        <v>4.53</v>
      </c>
    </row>
    <row r="528" spans="1:3" x14ac:dyDescent="0.2">
      <c r="A528" s="6">
        <v>44847</v>
      </c>
      <c r="B528" s="3">
        <v>4.5</v>
      </c>
    </row>
    <row r="529" spans="1:2" x14ac:dyDescent="0.2">
      <c r="A529" s="6">
        <v>44840</v>
      </c>
      <c r="B529" s="3">
        <v>4.53</v>
      </c>
    </row>
    <row r="530" spans="1:2" x14ac:dyDescent="0.2">
      <c r="A530" s="6">
        <v>44833</v>
      </c>
      <c r="B530" s="3">
        <v>4.53</v>
      </c>
    </row>
    <row r="531" spans="1:2" x14ac:dyDescent="0.2">
      <c r="A531" s="6">
        <v>44826</v>
      </c>
      <c r="B531" s="3">
        <v>4.53</v>
      </c>
    </row>
    <row r="532" spans="1:2" x14ac:dyDescent="0.2">
      <c r="A532" s="6">
        <v>44819</v>
      </c>
      <c r="B532" s="3">
        <v>4.41</v>
      </c>
    </row>
    <row r="533" spans="1:2" x14ac:dyDescent="0.2">
      <c r="A533" s="6">
        <v>44812</v>
      </c>
      <c r="B533" s="3">
        <v>4.0599999999999996</v>
      </c>
    </row>
    <row r="534" spans="1:2" x14ac:dyDescent="0.2">
      <c r="A534" s="6">
        <v>44805</v>
      </c>
      <c r="B534" s="3">
        <v>3.81</v>
      </c>
    </row>
    <row r="535" spans="1:2" x14ac:dyDescent="0.2">
      <c r="A535" s="6">
        <v>44798</v>
      </c>
      <c r="B535" s="3">
        <v>3.81</v>
      </c>
    </row>
    <row r="536" spans="1:2" x14ac:dyDescent="0.2">
      <c r="A536" s="6">
        <v>44791</v>
      </c>
      <c r="B536" s="3">
        <v>3.79</v>
      </c>
    </row>
    <row r="537" spans="1:2" x14ac:dyDescent="0.2">
      <c r="A537" s="6">
        <v>44784</v>
      </c>
      <c r="B537" s="3">
        <v>3.79</v>
      </c>
    </row>
    <row r="538" spans="1:2" x14ac:dyDescent="0.2">
      <c r="A538" s="6">
        <v>44777</v>
      </c>
      <c r="B538" s="3">
        <v>3.79</v>
      </c>
    </row>
    <row r="539" spans="1:2" x14ac:dyDescent="0.2">
      <c r="A539" s="6">
        <v>44770</v>
      </c>
      <c r="B539" s="3">
        <v>3.79</v>
      </c>
    </row>
    <row r="540" spans="1:2" x14ac:dyDescent="0.2">
      <c r="A540" s="6">
        <v>44763</v>
      </c>
      <c r="B540" s="3">
        <v>3.65</v>
      </c>
    </row>
    <row r="541" spans="1:2" x14ac:dyDescent="0.2">
      <c r="A541" s="6">
        <v>44756</v>
      </c>
      <c r="B541" s="3">
        <v>3.19</v>
      </c>
    </row>
    <row r="542" spans="1:2" x14ac:dyDescent="0.2">
      <c r="A542" s="6">
        <v>44749</v>
      </c>
      <c r="B542" s="3">
        <v>2.83</v>
      </c>
    </row>
    <row r="543" spans="1:2" x14ac:dyDescent="0.2">
      <c r="A543" s="6">
        <v>44742</v>
      </c>
      <c r="B543" s="3">
        <v>2.81</v>
      </c>
    </row>
    <row r="544" spans="1:2" x14ac:dyDescent="0.2">
      <c r="A544" s="6">
        <v>44735</v>
      </c>
      <c r="B544" s="3">
        <v>2.68</v>
      </c>
    </row>
    <row r="545" spans="1:2" x14ac:dyDescent="0.2">
      <c r="A545" s="6">
        <v>44728</v>
      </c>
      <c r="B545" s="3">
        <v>2.64</v>
      </c>
    </row>
    <row r="546" spans="1:2" x14ac:dyDescent="0.2">
      <c r="A546" s="6">
        <v>44721</v>
      </c>
      <c r="B546" s="3">
        <v>2.64</v>
      </c>
    </row>
    <row r="547" spans="1:2" x14ac:dyDescent="0.2">
      <c r="A547" s="6">
        <v>44714</v>
      </c>
      <c r="B547" s="3">
        <v>2.21</v>
      </c>
    </row>
    <row r="548" spans="1:2" x14ac:dyDescent="0.2">
      <c r="A548" s="6">
        <v>44707</v>
      </c>
      <c r="B548" s="3">
        <v>2.12</v>
      </c>
    </row>
    <row r="549" spans="1:2" x14ac:dyDescent="0.2">
      <c r="A549" s="6">
        <v>44700</v>
      </c>
      <c r="B549" s="3">
        <v>2.12</v>
      </c>
    </row>
    <row r="550" spans="1:2" x14ac:dyDescent="0.2">
      <c r="A550" s="6">
        <v>44693</v>
      </c>
      <c r="B550" s="3">
        <v>2.12</v>
      </c>
    </row>
    <row r="551" spans="1:2" x14ac:dyDescent="0.2">
      <c r="A551" s="6">
        <v>44686</v>
      </c>
      <c r="B551" s="3">
        <v>2.11</v>
      </c>
    </row>
    <row r="552" spans="1:2" x14ac:dyDescent="0.2">
      <c r="A552" s="6">
        <v>44679</v>
      </c>
      <c r="B552" s="3">
        <v>2.11</v>
      </c>
    </row>
    <row r="553" spans="1:2" x14ac:dyDescent="0.2">
      <c r="A553" s="6">
        <v>44672</v>
      </c>
      <c r="B553" s="3">
        <v>2.08</v>
      </c>
    </row>
    <row r="554" spans="1:2" x14ac:dyDescent="0.2">
      <c r="A554" s="6">
        <v>44665</v>
      </c>
      <c r="B554" s="3">
        <v>1.52</v>
      </c>
    </row>
    <row r="555" spans="1:2" x14ac:dyDescent="0.2">
      <c r="A555" s="6">
        <v>44658</v>
      </c>
      <c r="B555" s="3">
        <v>1.45</v>
      </c>
    </row>
    <row r="556" spans="1:2" x14ac:dyDescent="0.2">
      <c r="A556" s="6">
        <v>44651</v>
      </c>
      <c r="B556" s="3">
        <v>1.45</v>
      </c>
    </row>
    <row r="557" spans="1:2" x14ac:dyDescent="0.2">
      <c r="A557" s="6">
        <v>44644</v>
      </c>
      <c r="B557" s="3">
        <v>1.46</v>
      </c>
    </row>
    <row r="558" spans="1:2" x14ac:dyDescent="0.2">
      <c r="A558" s="6">
        <v>44637</v>
      </c>
      <c r="B558" s="3">
        <v>1.41</v>
      </c>
    </row>
    <row r="559" spans="1:2" x14ac:dyDescent="0.2">
      <c r="A559" s="6">
        <v>44630</v>
      </c>
      <c r="B559" s="3">
        <v>1.32</v>
      </c>
    </row>
    <row r="560" spans="1:2" x14ac:dyDescent="0.2">
      <c r="A560" s="6">
        <v>44623</v>
      </c>
      <c r="B560" s="3">
        <v>1.29</v>
      </c>
    </row>
    <row r="561" spans="1:2" x14ac:dyDescent="0.2">
      <c r="A561" s="6">
        <v>44616</v>
      </c>
      <c r="B561" s="3">
        <v>1.29</v>
      </c>
    </row>
    <row r="562" spans="1:2" x14ac:dyDescent="0.2">
      <c r="A562" s="6">
        <v>44609</v>
      </c>
      <c r="B562" s="3">
        <v>1.29</v>
      </c>
    </row>
    <row r="563" spans="1:2" x14ac:dyDescent="0.2">
      <c r="A563" s="6">
        <v>44602</v>
      </c>
      <c r="B563" s="3">
        <v>1.31</v>
      </c>
    </row>
    <row r="564" spans="1:2" x14ac:dyDescent="0.2">
      <c r="A564" s="6">
        <v>44595</v>
      </c>
      <c r="B564" s="3">
        <v>1.31</v>
      </c>
    </row>
    <row r="565" spans="1:2" x14ac:dyDescent="0.2">
      <c r="A565" s="6">
        <v>44588</v>
      </c>
      <c r="B565" s="3">
        <v>1.31</v>
      </c>
    </row>
    <row r="566" spans="1:2" x14ac:dyDescent="0.2">
      <c r="A566" s="6">
        <v>44581</v>
      </c>
      <c r="B566" s="3">
        <v>1.3</v>
      </c>
    </row>
    <row r="567" spans="1:2" x14ac:dyDescent="0.2">
      <c r="A567" s="6">
        <v>44574</v>
      </c>
      <c r="B567" s="3">
        <v>1.31</v>
      </c>
    </row>
    <row r="568" spans="1:2" x14ac:dyDescent="0.2">
      <c r="A568" s="6">
        <v>44567</v>
      </c>
      <c r="B568" s="3">
        <v>1.31</v>
      </c>
    </row>
    <row r="569" spans="1:2" x14ac:dyDescent="0.2">
      <c r="A569" s="6">
        <v>44560</v>
      </c>
      <c r="B569" s="3">
        <v>1.3</v>
      </c>
    </row>
    <row r="570" spans="1:2" x14ac:dyDescent="0.2">
      <c r="A570" s="6">
        <v>44553</v>
      </c>
      <c r="B570" s="3">
        <v>1.3</v>
      </c>
    </row>
    <row r="571" spans="1:2" x14ac:dyDescent="0.2">
      <c r="A571" s="6">
        <v>44546</v>
      </c>
      <c r="B571" s="3">
        <v>1.27</v>
      </c>
    </row>
    <row r="572" spans="1:2" x14ac:dyDescent="0.2">
      <c r="A572" s="6">
        <v>44539</v>
      </c>
      <c r="B572" s="3">
        <v>1.26</v>
      </c>
    </row>
    <row r="573" spans="1:2" x14ac:dyDescent="0.2">
      <c r="A573" s="6">
        <v>44532</v>
      </c>
      <c r="B573" s="3">
        <v>1.29</v>
      </c>
    </row>
    <row r="574" spans="1:2" x14ac:dyDescent="0.2">
      <c r="A574" s="6">
        <v>44525</v>
      </c>
      <c r="B574" s="3">
        <v>1.29</v>
      </c>
    </row>
    <row r="575" spans="1:2" x14ac:dyDescent="0.2">
      <c r="A575" s="6">
        <v>44518</v>
      </c>
      <c r="B575" s="3">
        <v>1.3</v>
      </c>
    </row>
    <row r="576" spans="1:2" x14ac:dyDescent="0.2">
      <c r="A576" s="6">
        <v>44511</v>
      </c>
      <c r="B576" s="3">
        <v>1.32</v>
      </c>
    </row>
    <row r="577" spans="1:2" x14ac:dyDescent="0.2">
      <c r="A577" s="6">
        <v>44504</v>
      </c>
      <c r="B577" s="3">
        <v>1.32</v>
      </c>
    </row>
    <row r="578" spans="1:2" x14ac:dyDescent="0.2">
      <c r="A578" s="6">
        <v>44497</v>
      </c>
      <c r="B578" s="3">
        <v>1.33</v>
      </c>
    </row>
    <row r="579" spans="1:2" x14ac:dyDescent="0.2">
      <c r="A579" s="6">
        <v>44490</v>
      </c>
      <c r="B579" s="3">
        <v>1.33</v>
      </c>
    </row>
    <row r="580" spans="1:2" x14ac:dyDescent="0.2">
      <c r="A580" s="6">
        <v>44483</v>
      </c>
      <c r="B580" s="3">
        <v>1.33</v>
      </c>
    </row>
    <row r="581" spans="1:2" x14ac:dyDescent="0.2">
      <c r="A581" s="6">
        <v>44476</v>
      </c>
      <c r="B581" s="3">
        <v>1.32</v>
      </c>
    </row>
    <row r="582" spans="1:2" x14ac:dyDescent="0.2">
      <c r="A582" s="6">
        <v>44469</v>
      </c>
      <c r="B582" s="3">
        <v>1.33</v>
      </c>
    </row>
    <row r="583" spans="1:2" x14ac:dyDescent="0.2">
      <c r="A583" s="6">
        <v>44462</v>
      </c>
      <c r="B583" s="3">
        <v>1.33</v>
      </c>
    </row>
    <row r="584" spans="1:2" x14ac:dyDescent="0.2">
      <c r="A584" s="6">
        <v>44455</v>
      </c>
      <c r="B584" s="3">
        <v>1.33</v>
      </c>
    </row>
    <row r="585" spans="1:2" x14ac:dyDescent="0.2">
      <c r="A585" s="6">
        <v>44448</v>
      </c>
      <c r="B585" s="3">
        <v>1.33</v>
      </c>
    </row>
    <row r="586" spans="1:2" x14ac:dyDescent="0.2">
      <c r="A586" s="6">
        <v>44441</v>
      </c>
      <c r="B586" s="3">
        <v>1.34</v>
      </c>
    </row>
    <row r="587" spans="1:2" x14ac:dyDescent="0.2">
      <c r="A587" s="6">
        <v>44434</v>
      </c>
      <c r="B587" s="3">
        <v>1.36</v>
      </c>
    </row>
    <row r="588" spans="1:2" x14ac:dyDescent="0.2">
      <c r="A588" s="6">
        <v>44427</v>
      </c>
      <c r="B588" s="3">
        <v>1.36</v>
      </c>
    </row>
    <row r="589" spans="1:2" x14ac:dyDescent="0.2">
      <c r="A589" s="6">
        <v>44420</v>
      </c>
      <c r="B589" s="3">
        <v>1.36</v>
      </c>
    </row>
    <row r="590" spans="1:2" x14ac:dyDescent="0.2">
      <c r="A590" s="6">
        <v>44413</v>
      </c>
      <c r="B590" s="3">
        <v>1.37</v>
      </c>
    </row>
    <row r="591" spans="1:2" x14ac:dyDescent="0.2">
      <c r="A591" s="6">
        <v>44406</v>
      </c>
      <c r="B591" s="3">
        <v>1.37</v>
      </c>
    </row>
    <row r="592" spans="1:2" x14ac:dyDescent="0.2">
      <c r="A592" s="6">
        <v>44399</v>
      </c>
      <c r="B592" s="3">
        <v>1.37</v>
      </c>
    </row>
    <row r="593" spans="1:2" x14ac:dyDescent="0.2">
      <c r="A593" s="6">
        <v>44392</v>
      </c>
      <c r="B593" s="3">
        <v>1.37</v>
      </c>
    </row>
    <row r="594" spans="1:2" x14ac:dyDescent="0.2">
      <c r="A594" s="6">
        <v>44385</v>
      </c>
      <c r="B594" s="3">
        <v>1.37</v>
      </c>
    </row>
    <row r="595" spans="1:2" x14ac:dyDescent="0.2">
      <c r="A595" s="6">
        <v>44378</v>
      </c>
      <c r="B595" s="3">
        <v>1.37</v>
      </c>
    </row>
    <row r="596" spans="1:2" x14ac:dyDescent="0.2">
      <c r="A596" s="6">
        <v>44371</v>
      </c>
      <c r="B596" s="3">
        <v>1.37</v>
      </c>
    </row>
    <row r="597" spans="1:2" x14ac:dyDescent="0.2">
      <c r="A597" s="6">
        <v>44364</v>
      </c>
      <c r="B597" s="3">
        <v>1.37</v>
      </c>
    </row>
    <row r="598" spans="1:2" x14ac:dyDescent="0.2">
      <c r="A598" s="6">
        <v>44357</v>
      </c>
      <c r="B598" s="3">
        <v>1.37</v>
      </c>
    </row>
    <row r="599" spans="1:2" x14ac:dyDescent="0.2">
      <c r="A599" s="6">
        <v>44350</v>
      </c>
      <c r="B599" s="3">
        <v>1.37</v>
      </c>
    </row>
    <row r="600" spans="1:2" x14ac:dyDescent="0.2">
      <c r="A600" s="6">
        <v>44343</v>
      </c>
      <c r="B600" s="3">
        <v>1.37</v>
      </c>
    </row>
    <row r="601" spans="1:2" x14ac:dyDescent="0.2">
      <c r="A601" s="6">
        <v>44336</v>
      </c>
      <c r="B601" s="3">
        <v>1.37</v>
      </c>
    </row>
    <row r="602" spans="1:2" x14ac:dyDescent="0.2">
      <c r="A602" s="6">
        <v>44329</v>
      </c>
      <c r="B602" s="3">
        <v>1.38</v>
      </c>
    </row>
    <row r="603" spans="1:2" x14ac:dyDescent="0.2">
      <c r="A603" s="6">
        <v>44322</v>
      </c>
      <c r="B603" s="3">
        <v>1.39</v>
      </c>
    </row>
    <row r="604" spans="1:2" x14ac:dyDescent="0.2">
      <c r="A604" s="6">
        <v>44315</v>
      </c>
      <c r="B604" s="3">
        <v>1.37</v>
      </c>
    </row>
    <row r="605" spans="1:2" x14ac:dyDescent="0.2">
      <c r="A605" s="6">
        <v>44308</v>
      </c>
      <c r="B605" s="3">
        <v>1.36</v>
      </c>
    </row>
    <row r="606" spans="1:2" x14ac:dyDescent="0.2">
      <c r="A606" s="6">
        <v>44301</v>
      </c>
      <c r="B606" s="3">
        <v>1.36</v>
      </c>
    </row>
    <row r="607" spans="1:2" x14ac:dyDescent="0.2">
      <c r="A607" s="6">
        <v>44294</v>
      </c>
      <c r="B607" s="3">
        <v>1.38</v>
      </c>
    </row>
    <row r="608" spans="1:2" x14ac:dyDescent="0.2">
      <c r="A608" s="6">
        <v>44287</v>
      </c>
      <c r="B608" s="3">
        <v>1.42</v>
      </c>
    </row>
    <row r="609" spans="1:2" x14ac:dyDescent="0.2">
      <c r="A609" s="6">
        <v>44280</v>
      </c>
      <c r="B609" s="3">
        <v>1.42</v>
      </c>
    </row>
    <row r="610" spans="1:2" x14ac:dyDescent="0.2">
      <c r="A610" s="6">
        <v>44273</v>
      </c>
      <c r="B610" s="3">
        <v>1.46</v>
      </c>
    </row>
    <row r="611" spans="1:2" x14ac:dyDescent="0.2">
      <c r="A611" s="6">
        <v>44266</v>
      </c>
      <c r="B611" s="3">
        <v>1.51</v>
      </c>
    </row>
    <row r="612" spans="1:2" x14ac:dyDescent="0.2">
      <c r="A612" s="6">
        <v>44259</v>
      </c>
      <c r="B612" s="3">
        <v>1.56</v>
      </c>
    </row>
    <row r="613" spans="1:2" x14ac:dyDescent="0.2">
      <c r="A613" s="6">
        <v>44252</v>
      </c>
      <c r="B613" s="3">
        <v>1.56</v>
      </c>
    </row>
    <row r="614" spans="1:2" x14ac:dyDescent="0.2">
      <c r="A614" s="6">
        <v>44245</v>
      </c>
      <c r="B614" s="3">
        <v>1.58</v>
      </c>
    </row>
    <row r="615" spans="1:2" x14ac:dyDescent="0.2">
      <c r="A615" s="6">
        <v>44238</v>
      </c>
      <c r="B615" s="3">
        <v>1.58</v>
      </c>
    </row>
    <row r="616" spans="1:2" x14ac:dyDescent="0.2">
      <c r="A616" s="6">
        <v>44231</v>
      </c>
      <c r="B616" s="3">
        <v>1.58</v>
      </c>
    </row>
    <row r="617" spans="1:2" x14ac:dyDescent="0.2">
      <c r="A617" s="6">
        <v>44224</v>
      </c>
      <c r="B617" s="3">
        <v>1.63</v>
      </c>
    </row>
    <row r="618" spans="1:2" x14ac:dyDescent="0.2">
      <c r="A618" s="6">
        <v>44217</v>
      </c>
      <c r="B618" s="3">
        <v>1.65</v>
      </c>
    </row>
    <row r="619" spans="1:2" x14ac:dyDescent="0.2">
      <c r="A619" s="6">
        <v>44210</v>
      </c>
      <c r="B619" s="3">
        <v>1.77</v>
      </c>
    </row>
    <row r="620" spans="1:2" x14ac:dyDescent="0.2">
      <c r="A620" s="6">
        <v>44203</v>
      </c>
      <c r="B620" s="3">
        <v>1.78</v>
      </c>
    </row>
    <row r="621" spans="1:2" x14ac:dyDescent="0.2">
      <c r="A621" s="6">
        <v>44196</v>
      </c>
      <c r="B621" s="3">
        <v>1.78</v>
      </c>
    </row>
    <row r="622" spans="1:2" x14ac:dyDescent="0.2">
      <c r="A622" s="6">
        <v>44189</v>
      </c>
      <c r="B622" s="3">
        <v>1.78</v>
      </c>
    </row>
    <row r="623" spans="1:2" x14ac:dyDescent="0.2">
      <c r="A623" s="6">
        <v>44182</v>
      </c>
      <c r="B623" s="3">
        <v>1.8</v>
      </c>
    </row>
    <row r="624" spans="1:2" x14ac:dyDescent="0.2">
      <c r="A624" s="6">
        <v>44175</v>
      </c>
      <c r="B624" s="3">
        <v>1.81</v>
      </c>
    </row>
    <row r="625" spans="1:2" x14ac:dyDescent="0.2">
      <c r="A625" s="6">
        <v>44168</v>
      </c>
      <c r="B625" s="3">
        <v>1.82</v>
      </c>
    </row>
    <row r="626" spans="1:2" x14ac:dyDescent="0.2">
      <c r="A626" s="6">
        <v>44161</v>
      </c>
      <c r="B626" s="3">
        <v>1.87</v>
      </c>
    </row>
    <row r="627" spans="1:2" x14ac:dyDescent="0.2">
      <c r="A627" s="6">
        <v>44154</v>
      </c>
      <c r="B627" s="3">
        <v>1.87</v>
      </c>
    </row>
    <row r="628" spans="1:2" x14ac:dyDescent="0.2">
      <c r="A628" s="6">
        <v>44147</v>
      </c>
      <c r="B628" s="3">
        <v>1.87</v>
      </c>
    </row>
    <row r="629" spans="1:2" x14ac:dyDescent="0.2">
      <c r="A629" s="6">
        <v>44140</v>
      </c>
      <c r="B629" s="3">
        <v>1.87</v>
      </c>
    </row>
    <row r="630" spans="1:2" x14ac:dyDescent="0.2">
      <c r="A630" s="6">
        <v>44133</v>
      </c>
      <c r="B630" s="3">
        <v>1.87</v>
      </c>
    </row>
    <row r="631" spans="1:2" x14ac:dyDescent="0.2">
      <c r="A631" s="6">
        <v>44126</v>
      </c>
      <c r="B631" s="3">
        <v>1.87</v>
      </c>
    </row>
    <row r="632" spans="1:2" x14ac:dyDescent="0.2">
      <c r="A632" s="6">
        <v>44119</v>
      </c>
      <c r="B632" s="3">
        <v>1.87</v>
      </c>
    </row>
    <row r="633" spans="1:2" x14ac:dyDescent="0.2">
      <c r="A633" s="6">
        <v>44112</v>
      </c>
      <c r="B633" s="3">
        <v>1.91</v>
      </c>
    </row>
    <row r="634" spans="1:2" x14ac:dyDescent="0.2">
      <c r="A634" s="6">
        <v>44105</v>
      </c>
      <c r="B634" s="3">
        <v>1.91</v>
      </c>
    </row>
    <row r="635" spans="1:2" x14ac:dyDescent="0.2">
      <c r="A635" s="6">
        <v>44098</v>
      </c>
      <c r="B635" s="3">
        <v>1.92</v>
      </c>
    </row>
    <row r="636" spans="1:2" x14ac:dyDescent="0.2">
      <c r="A636" s="6">
        <v>44091</v>
      </c>
      <c r="B636" s="3">
        <v>1.93</v>
      </c>
    </row>
    <row r="637" spans="1:2" x14ac:dyDescent="0.2">
      <c r="A637" s="6">
        <v>44084</v>
      </c>
      <c r="B637" s="3">
        <v>1.93</v>
      </c>
    </row>
    <row r="638" spans="1:2" x14ac:dyDescent="0.2">
      <c r="A638" s="6">
        <v>44077</v>
      </c>
      <c r="B638" s="3">
        <v>1.93</v>
      </c>
    </row>
    <row r="639" spans="1:2" x14ac:dyDescent="0.2">
      <c r="A639" s="6">
        <v>44070</v>
      </c>
      <c r="B639" s="3">
        <v>1.93</v>
      </c>
    </row>
    <row r="640" spans="1:2" x14ac:dyDescent="0.2">
      <c r="A640" s="6">
        <v>44063</v>
      </c>
      <c r="B640" s="3">
        <v>1.92</v>
      </c>
    </row>
    <row r="641" spans="1:2" x14ac:dyDescent="0.2">
      <c r="A641" s="6">
        <v>44056</v>
      </c>
      <c r="B641" s="3">
        <v>1.96</v>
      </c>
    </row>
    <row r="642" spans="1:2" x14ac:dyDescent="0.2">
      <c r="A642" s="6">
        <v>44049</v>
      </c>
      <c r="B642" s="3">
        <v>2.04</v>
      </c>
    </row>
    <row r="643" spans="1:2" x14ac:dyDescent="0.2">
      <c r="A643" s="6">
        <v>44042</v>
      </c>
      <c r="B643" s="3">
        <v>2.0299999999999998</v>
      </c>
    </row>
    <row r="644" spans="1:2" x14ac:dyDescent="0.2">
      <c r="A644" s="6">
        <v>44035</v>
      </c>
      <c r="B644" s="3">
        <v>1.97</v>
      </c>
    </row>
    <row r="645" spans="1:2" x14ac:dyDescent="0.2">
      <c r="A645" s="6">
        <v>44028</v>
      </c>
      <c r="B645" s="3">
        <v>1.99</v>
      </c>
    </row>
    <row r="646" spans="1:2" x14ac:dyDescent="0.2">
      <c r="A646" s="6">
        <v>44021</v>
      </c>
      <c r="B646" s="3">
        <v>2.0499999999999998</v>
      </c>
    </row>
    <row r="647" spans="1:2" x14ac:dyDescent="0.2">
      <c r="A647" s="6">
        <v>44014</v>
      </c>
      <c r="B647" s="3">
        <v>2.06</v>
      </c>
    </row>
    <row r="648" spans="1:2" x14ac:dyDescent="0.2">
      <c r="A648" s="6">
        <v>44007</v>
      </c>
      <c r="B648" s="3">
        <v>2.06</v>
      </c>
    </row>
    <row r="649" spans="1:2" x14ac:dyDescent="0.2">
      <c r="A649" s="6">
        <v>44000</v>
      </c>
      <c r="B649" s="3">
        <v>2.06</v>
      </c>
    </row>
    <row r="650" spans="1:2" x14ac:dyDescent="0.2">
      <c r="A650" s="6">
        <v>43993</v>
      </c>
      <c r="B650" s="3">
        <v>2.14</v>
      </c>
    </row>
    <row r="651" spans="1:2" x14ac:dyDescent="0.2">
      <c r="A651" s="6">
        <v>43986</v>
      </c>
      <c r="B651" s="3">
        <v>2.19</v>
      </c>
    </row>
    <row r="652" spans="1:2" x14ac:dyDescent="0.2">
      <c r="A652" s="6">
        <v>43979</v>
      </c>
      <c r="B652" s="3">
        <v>2.23</v>
      </c>
    </row>
    <row r="653" spans="1:2" x14ac:dyDescent="0.2">
      <c r="A653" s="6">
        <v>43972</v>
      </c>
      <c r="B653" s="3">
        <v>2.23</v>
      </c>
    </row>
    <row r="654" spans="1:2" x14ac:dyDescent="0.2">
      <c r="A654" s="6">
        <v>43965</v>
      </c>
      <c r="B654" s="3">
        <v>2.25</v>
      </c>
    </row>
    <row r="655" spans="1:2" x14ac:dyDescent="0.2">
      <c r="A655" s="6">
        <v>43958</v>
      </c>
      <c r="B655" s="3">
        <v>2.25</v>
      </c>
    </row>
    <row r="656" spans="1:2" x14ac:dyDescent="0.2">
      <c r="A656" s="6">
        <v>43951</v>
      </c>
      <c r="B656" s="3">
        <v>2.25</v>
      </c>
    </row>
    <row r="657" spans="1:2" x14ac:dyDescent="0.2">
      <c r="A657" s="6">
        <v>43944</v>
      </c>
      <c r="B657" s="3">
        <v>2.2599999999999998</v>
      </c>
    </row>
    <row r="658" spans="1:2" x14ac:dyDescent="0.2">
      <c r="A658" s="6">
        <v>43937</v>
      </c>
      <c r="B658" s="3">
        <v>2.27</v>
      </c>
    </row>
    <row r="659" spans="1:2" x14ac:dyDescent="0.2">
      <c r="A659" s="6">
        <v>43930</v>
      </c>
      <c r="B659" s="3">
        <v>2.4700000000000002</v>
      </c>
    </row>
    <row r="660" spans="1:2" x14ac:dyDescent="0.2">
      <c r="A660" s="6">
        <v>43923</v>
      </c>
      <c r="B660" s="3">
        <v>2.46</v>
      </c>
    </row>
    <row r="661" spans="1:2" x14ac:dyDescent="0.2">
      <c r="A661" s="6">
        <v>43916</v>
      </c>
      <c r="B661" s="3">
        <v>2.5</v>
      </c>
    </row>
    <row r="662" spans="1:2" x14ac:dyDescent="0.2">
      <c r="A662" s="6">
        <v>43909</v>
      </c>
      <c r="B662" s="3">
        <v>2.33</v>
      </c>
    </row>
    <row r="663" spans="1:2" x14ac:dyDescent="0.2">
      <c r="A663" s="6">
        <v>43902</v>
      </c>
      <c r="B663" s="3">
        <v>2.72</v>
      </c>
    </row>
    <row r="664" spans="1:2" x14ac:dyDescent="0.2">
      <c r="A664" s="6">
        <v>43895</v>
      </c>
      <c r="B664" s="3">
        <v>2.89</v>
      </c>
    </row>
    <row r="665" spans="1:2" x14ac:dyDescent="0.2">
      <c r="A665" s="6">
        <v>43888</v>
      </c>
      <c r="B665" s="3">
        <v>2.89</v>
      </c>
    </row>
    <row r="666" spans="1:2" x14ac:dyDescent="0.2">
      <c r="A666" s="6">
        <v>43881</v>
      </c>
      <c r="B666" s="3">
        <v>2.89</v>
      </c>
    </row>
    <row r="667" spans="1:2" x14ac:dyDescent="0.2">
      <c r="A667" s="6">
        <v>43874</v>
      </c>
      <c r="B667" s="3">
        <v>2.89</v>
      </c>
    </row>
    <row r="668" spans="1:2" x14ac:dyDescent="0.2">
      <c r="A668" s="6">
        <v>43867</v>
      </c>
      <c r="B668" s="3">
        <v>2.89</v>
      </c>
    </row>
    <row r="669" spans="1:2" x14ac:dyDescent="0.2">
      <c r="A669" s="6">
        <v>43860</v>
      </c>
      <c r="B669" s="3">
        <v>2.89</v>
      </c>
    </row>
    <row r="670" spans="1:2" x14ac:dyDescent="0.2">
      <c r="A670" s="6">
        <v>43853</v>
      </c>
      <c r="B670" s="3">
        <v>2.89</v>
      </c>
    </row>
    <row r="671" spans="1:2" x14ac:dyDescent="0.2">
      <c r="A671" s="6">
        <v>43846</v>
      </c>
      <c r="B671" s="3">
        <v>2.9</v>
      </c>
    </row>
    <row r="672" spans="1:2" x14ac:dyDescent="0.2">
      <c r="A672" s="6">
        <v>43839</v>
      </c>
      <c r="B672" s="3">
        <v>2.9</v>
      </c>
    </row>
    <row r="673" spans="1:2" x14ac:dyDescent="0.2">
      <c r="A673" s="6">
        <v>43832</v>
      </c>
      <c r="B673" s="3">
        <v>2.9</v>
      </c>
    </row>
    <row r="674" spans="1:2" x14ac:dyDescent="0.2">
      <c r="A674" s="6">
        <v>43825</v>
      </c>
      <c r="B674" s="3">
        <v>2.9</v>
      </c>
    </row>
    <row r="675" spans="1:2" x14ac:dyDescent="0.2">
      <c r="A675" s="6">
        <v>43818</v>
      </c>
      <c r="B675" s="3">
        <v>2.9</v>
      </c>
    </row>
    <row r="676" spans="1:2" x14ac:dyDescent="0.2">
      <c r="A676" s="6">
        <v>43811</v>
      </c>
      <c r="B676" s="3">
        <v>2.9</v>
      </c>
    </row>
    <row r="677" spans="1:2" x14ac:dyDescent="0.2">
      <c r="A677" s="6">
        <v>43804</v>
      </c>
      <c r="B677" s="3">
        <v>2.9</v>
      </c>
    </row>
    <row r="678" spans="1:2" x14ac:dyDescent="0.2">
      <c r="A678" s="6">
        <v>43797</v>
      </c>
      <c r="B678" s="3">
        <v>2.9</v>
      </c>
    </row>
    <row r="679" spans="1:2" x14ac:dyDescent="0.2">
      <c r="A679" s="6">
        <v>43790</v>
      </c>
      <c r="B679" s="3">
        <v>2.9</v>
      </c>
    </row>
    <row r="680" spans="1:2" x14ac:dyDescent="0.2">
      <c r="A680" s="6">
        <v>43783</v>
      </c>
      <c r="B680" s="3">
        <v>2.9</v>
      </c>
    </row>
    <row r="681" spans="1:2" x14ac:dyDescent="0.2">
      <c r="A681" s="6">
        <v>43776</v>
      </c>
      <c r="B681" s="3">
        <v>2.9</v>
      </c>
    </row>
    <row r="682" spans="1:2" x14ac:dyDescent="0.2">
      <c r="A682" s="6">
        <v>43769</v>
      </c>
      <c r="B682" s="3">
        <v>2.9</v>
      </c>
    </row>
    <row r="683" spans="1:2" x14ac:dyDescent="0.2">
      <c r="A683" s="6">
        <v>43762</v>
      </c>
      <c r="B683" s="3">
        <v>2.9</v>
      </c>
    </row>
    <row r="684" spans="1:2" x14ac:dyDescent="0.2">
      <c r="A684" s="6">
        <v>43755</v>
      </c>
      <c r="B684" s="3">
        <v>2.9</v>
      </c>
    </row>
    <row r="685" spans="1:2" x14ac:dyDescent="0.2">
      <c r="A685" s="6">
        <v>43748</v>
      </c>
      <c r="B685" s="3">
        <v>2.9</v>
      </c>
    </row>
    <row r="686" spans="1:2" x14ac:dyDescent="0.2">
      <c r="A686" s="6">
        <v>43741</v>
      </c>
      <c r="B686" s="3">
        <v>2.9</v>
      </c>
    </row>
    <row r="687" spans="1:2" x14ac:dyDescent="0.2">
      <c r="A687" s="6">
        <v>43734</v>
      </c>
      <c r="B687" s="3">
        <v>2.9</v>
      </c>
    </row>
    <row r="688" spans="1:2" x14ac:dyDescent="0.2">
      <c r="A688" s="6">
        <v>43727</v>
      </c>
      <c r="B688" s="3">
        <v>2.9</v>
      </c>
    </row>
    <row r="689" spans="1:2" x14ac:dyDescent="0.2">
      <c r="A689" s="6">
        <v>43720</v>
      </c>
      <c r="B689" s="3">
        <v>2.9</v>
      </c>
    </row>
    <row r="690" spans="1:2" x14ac:dyDescent="0.2">
      <c r="A690" s="6">
        <v>43713</v>
      </c>
      <c r="B690" s="3">
        <v>2.9</v>
      </c>
    </row>
    <row r="691" spans="1:2" x14ac:dyDescent="0.2">
      <c r="A691" s="6">
        <v>43706</v>
      </c>
      <c r="B691" s="3">
        <v>2.9</v>
      </c>
    </row>
    <row r="692" spans="1:2" x14ac:dyDescent="0.2">
      <c r="A692" s="6">
        <v>43699</v>
      </c>
      <c r="B692" s="3">
        <v>2.9</v>
      </c>
    </row>
    <row r="693" spans="1:2" x14ac:dyDescent="0.2">
      <c r="A693" s="6">
        <v>43692</v>
      </c>
      <c r="B693" s="3">
        <v>2.9</v>
      </c>
    </row>
    <row r="694" spans="1:2" x14ac:dyDescent="0.2">
      <c r="A694" s="6">
        <v>43685</v>
      </c>
      <c r="B694" s="3">
        <v>2.9</v>
      </c>
    </row>
    <row r="695" spans="1:2" x14ac:dyDescent="0.2">
      <c r="A695" s="6">
        <v>43678</v>
      </c>
      <c r="B695" s="3">
        <v>2.9</v>
      </c>
    </row>
    <row r="696" spans="1:2" x14ac:dyDescent="0.2">
      <c r="A696" s="6">
        <v>43671</v>
      </c>
      <c r="B696" s="3">
        <v>2.9</v>
      </c>
    </row>
    <row r="697" spans="1:2" x14ac:dyDescent="0.2">
      <c r="A697" s="6">
        <v>43664</v>
      </c>
      <c r="B697" s="3">
        <v>2.9</v>
      </c>
    </row>
    <row r="698" spans="1:2" x14ac:dyDescent="0.2">
      <c r="A698" s="6">
        <v>43657</v>
      </c>
      <c r="B698" s="3">
        <v>2.9</v>
      </c>
    </row>
    <row r="699" spans="1:2" x14ac:dyDescent="0.2">
      <c r="A699" s="6">
        <v>43650</v>
      </c>
      <c r="B699" s="3">
        <v>2.9</v>
      </c>
    </row>
    <row r="700" spans="1:2" x14ac:dyDescent="0.2">
      <c r="A700" s="6">
        <v>43643</v>
      </c>
      <c r="B700" s="3">
        <v>2.9</v>
      </c>
    </row>
    <row r="701" spans="1:2" x14ac:dyDescent="0.2">
      <c r="A701" s="6">
        <v>43636</v>
      </c>
      <c r="B701" s="3">
        <v>2.9</v>
      </c>
    </row>
    <row r="702" spans="1:2" x14ac:dyDescent="0.2">
      <c r="A702" s="6">
        <v>43629</v>
      </c>
      <c r="B702" s="3">
        <v>2.9</v>
      </c>
    </row>
    <row r="703" spans="1:2" x14ac:dyDescent="0.2">
      <c r="A703" s="6">
        <v>43622</v>
      </c>
      <c r="B703" s="3">
        <v>2.9</v>
      </c>
    </row>
    <row r="704" spans="1:2" x14ac:dyDescent="0.2">
      <c r="A704" s="6">
        <v>43615</v>
      </c>
      <c r="B704" s="3">
        <v>2.9</v>
      </c>
    </row>
    <row r="705" spans="1:2" x14ac:dyDescent="0.2">
      <c r="A705" s="6">
        <v>43608</v>
      </c>
      <c r="B705" s="3">
        <v>2.87</v>
      </c>
    </row>
    <row r="706" spans="1:2" x14ac:dyDescent="0.2">
      <c r="A706" s="6">
        <v>43601</v>
      </c>
      <c r="B706" s="3">
        <v>2.88</v>
      </c>
    </row>
    <row r="707" spans="1:2" x14ac:dyDescent="0.2">
      <c r="A707" s="6">
        <v>43594</v>
      </c>
      <c r="B707" s="3">
        <v>2.88</v>
      </c>
    </row>
    <row r="708" spans="1:2" x14ac:dyDescent="0.2">
      <c r="A708" s="6">
        <v>43587</v>
      </c>
      <c r="B708" s="3">
        <v>2.88</v>
      </c>
    </row>
    <row r="709" spans="1:2" x14ac:dyDescent="0.2">
      <c r="A709" s="6">
        <v>43580</v>
      </c>
      <c r="B709" s="3">
        <v>2.88</v>
      </c>
    </row>
    <row r="710" spans="1:2" x14ac:dyDescent="0.2">
      <c r="A710" s="6">
        <v>43573</v>
      </c>
      <c r="B710" s="3">
        <v>2.88</v>
      </c>
    </row>
    <row r="711" spans="1:2" x14ac:dyDescent="0.2">
      <c r="A711" s="6">
        <v>43566</v>
      </c>
      <c r="B711" s="3">
        <v>2.88</v>
      </c>
    </row>
    <row r="712" spans="1:2" x14ac:dyDescent="0.2">
      <c r="A712" s="6">
        <v>43559</v>
      </c>
      <c r="B712" s="3">
        <v>2.88</v>
      </c>
    </row>
    <row r="713" spans="1:2" x14ac:dyDescent="0.2">
      <c r="A713" s="6">
        <v>43552</v>
      </c>
      <c r="B713" s="3">
        <v>2.88</v>
      </c>
    </row>
    <row r="714" spans="1:2" x14ac:dyDescent="0.2">
      <c r="A714" s="6">
        <v>43545</v>
      </c>
      <c r="B714" s="3">
        <v>2.89</v>
      </c>
    </row>
    <row r="715" spans="1:2" x14ac:dyDescent="0.2">
      <c r="A715" s="6">
        <v>43538</v>
      </c>
      <c r="B715" s="3">
        <v>2.89</v>
      </c>
    </row>
    <row r="716" spans="1:2" x14ac:dyDescent="0.2">
      <c r="A716" s="6">
        <v>43531</v>
      </c>
      <c r="B716" s="3">
        <v>2.89</v>
      </c>
    </row>
    <row r="717" spans="1:2" x14ac:dyDescent="0.2">
      <c r="A717" s="6">
        <v>43524</v>
      </c>
      <c r="B717" s="3">
        <v>2.89</v>
      </c>
    </row>
    <row r="718" spans="1:2" x14ac:dyDescent="0.2">
      <c r="A718" s="6">
        <v>43517</v>
      </c>
      <c r="B718" s="3">
        <v>2.78</v>
      </c>
    </row>
    <row r="719" spans="1:2" x14ac:dyDescent="0.2">
      <c r="A719" s="6">
        <v>43510</v>
      </c>
      <c r="B719" s="3">
        <v>2.78</v>
      </c>
    </row>
    <row r="720" spans="1:2" x14ac:dyDescent="0.2">
      <c r="A720" s="6">
        <v>43503</v>
      </c>
      <c r="B720" s="3">
        <v>2.78</v>
      </c>
    </row>
    <row r="721" spans="1:2" x14ac:dyDescent="0.2">
      <c r="A721" s="6">
        <v>43496</v>
      </c>
      <c r="B721" s="3">
        <v>2.78</v>
      </c>
    </row>
    <row r="722" spans="1:2" x14ac:dyDescent="0.2">
      <c r="A722" s="6">
        <v>43489</v>
      </c>
      <c r="B722" s="3">
        <v>2.77</v>
      </c>
    </row>
    <row r="723" spans="1:2" x14ac:dyDescent="0.2">
      <c r="A723" s="6">
        <v>43482</v>
      </c>
      <c r="B723" s="3">
        <v>2.77</v>
      </c>
    </row>
    <row r="724" spans="1:2" x14ac:dyDescent="0.2">
      <c r="A724" s="6">
        <v>43475</v>
      </c>
      <c r="B724" s="3">
        <v>2.76</v>
      </c>
    </row>
    <row r="725" spans="1:2" x14ac:dyDescent="0.2">
      <c r="A725" s="6">
        <v>43468</v>
      </c>
      <c r="B725" s="3">
        <v>2.76</v>
      </c>
    </row>
    <row r="726" spans="1:2" x14ac:dyDescent="0.2">
      <c r="A726" s="6">
        <v>43461</v>
      </c>
      <c r="B726" s="3">
        <v>2.76</v>
      </c>
    </row>
    <row r="727" spans="1:2" x14ac:dyDescent="0.2">
      <c r="A727" s="6">
        <v>43454</v>
      </c>
      <c r="B727" s="3">
        <v>2.73</v>
      </c>
    </row>
    <row r="728" spans="1:2" x14ac:dyDescent="0.2">
      <c r="A728" s="6">
        <v>43447</v>
      </c>
      <c r="B728" s="3">
        <v>2.73</v>
      </c>
    </row>
    <row r="729" spans="1:2" x14ac:dyDescent="0.2">
      <c r="A729" s="6">
        <v>43440</v>
      </c>
      <c r="B729" s="3">
        <v>2.72</v>
      </c>
    </row>
    <row r="730" spans="1:2" x14ac:dyDescent="0.2">
      <c r="A730" s="6">
        <v>43433</v>
      </c>
      <c r="B730" s="3">
        <v>2.72</v>
      </c>
    </row>
    <row r="731" spans="1:2" x14ac:dyDescent="0.2">
      <c r="A731" s="6">
        <v>43426</v>
      </c>
      <c r="B731" s="3">
        <v>2.65</v>
      </c>
    </row>
    <row r="732" spans="1:2" x14ac:dyDescent="0.2">
      <c r="A732" s="6">
        <v>43419</v>
      </c>
      <c r="B732" s="3">
        <v>2.65</v>
      </c>
    </row>
    <row r="733" spans="1:2" x14ac:dyDescent="0.2">
      <c r="A733" s="6">
        <v>43412</v>
      </c>
      <c r="B733" s="3">
        <v>2.66</v>
      </c>
    </row>
    <row r="734" spans="1:2" x14ac:dyDescent="0.2">
      <c r="A734" s="6">
        <v>43405</v>
      </c>
      <c r="B734" s="3">
        <v>2.66</v>
      </c>
    </row>
    <row r="735" spans="1:2" x14ac:dyDescent="0.2">
      <c r="A735" s="6">
        <v>43398</v>
      </c>
      <c r="B735" s="3">
        <v>2.5299999999999998</v>
      </c>
    </row>
    <row r="736" spans="1:2" x14ac:dyDescent="0.2">
      <c r="A736" s="6">
        <v>43391</v>
      </c>
      <c r="B736" s="3">
        <v>2.5299999999999998</v>
      </c>
    </row>
    <row r="737" spans="1:2" x14ac:dyDescent="0.2">
      <c r="A737" s="6">
        <v>43384</v>
      </c>
      <c r="B737" s="3">
        <v>2.5299999999999998</v>
      </c>
    </row>
    <row r="738" spans="1:2" x14ac:dyDescent="0.2">
      <c r="A738" s="6">
        <v>43377</v>
      </c>
      <c r="B738" s="3">
        <v>2.54</v>
      </c>
    </row>
    <row r="739" spans="1:2" x14ac:dyDescent="0.2">
      <c r="A739" s="6">
        <v>43370</v>
      </c>
      <c r="B739" s="3">
        <v>2.54</v>
      </c>
    </row>
    <row r="740" spans="1:2" x14ac:dyDescent="0.2">
      <c r="A740" s="6">
        <v>43363</v>
      </c>
      <c r="B740" s="3">
        <v>2.54</v>
      </c>
    </row>
    <row r="741" spans="1:2" x14ac:dyDescent="0.2">
      <c r="A741" s="6">
        <v>43356</v>
      </c>
      <c r="B741" s="3">
        <v>2.54</v>
      </c>
    </row>
    <row r="742" spans="1:2" x14ac:dyDescent="0.2">
      <c r="A742" s="6">
        <v>43349</v>
      </c>
      <c r="B742" s="3">
        <v>2.54</v>
      </c>
    </row>
    <row r="743" spans="1:2" x14ac:dyDescent="0.2">
      <c r="A743" s="6">
        <v>43342</v>
      </c>
      <c r="B743" s="3">
        <v>2.54</v>
      </c>
    </row>
    <row r="744" spans="1:2" x14ac:dyDescent="0.2">
      <c r="A744" s="6">
        <v>43335</v>
      </c>
      <c r="B744" s="3">
        <v>2.54</v>
      </c>
    </row>
    <row r="745" spans="1:2" x14ac:dyDescent="0.2">
      <c r="A745" s="6">
        <v>43328</v>
      </c>
      <c r="B745" s="3">
        <v>2.54</v>
      </c>
    </row>
    <row r="746" spans="1:2" x14ac:dyDescent="0.2">
      <c r="A746" s="6">
        <v>43321</v>
      </c>
      <c r="B746" s="3">
        <v>2.5099999999999998</v>
      </c>
    </row>
    <row r="747" spans="1:2" x14ac:dyDescent="0.2">
      <c r="A747" s="6">
        <v>43314</v>
      </c>
      <c r="B747" s="3">
        <v>2.5</v>
      </c>
    </row>
    <row r="748" spans="1:2" x14ac:dyDescent="0.2">
      <c r="A748" s="6">
        <v>43307</v>
      </c>
      <c r="B748" s="3">
        <v>2.4900000000000002</v>
      </c>
    </row>
    <row r="749" spans="1:2" x14ac:dyDescent="0.2">
      <c r="A749" s="6">
        <v>43300</v>
      </c>
      <c r="B749" s="3">
        <v>2.4900000000000002</v>
      </c>
    </row>
    <row r="750" spans="1:2" x14ac:dyDescent="0.2">
      <c r="A750" s="6">
        <v>43293</v>
      </c>
      <c r="B750" s="3">
        <v>2.38</v>
      </c>
    </row>
    <row r="751" spans="1:2" x14ac:dyDescent="0.2">
      <c r="A751" s="6">
        <v>43286</v>
      </c>
      <c r="B751" s="3">
        <v>2.35</v>
      </c>
    </row>
    <row r="752" spans="1:2" x14ac:dyDescent="0.2">
      <c r="A752" s="6">
        <v>43279</v>
      </c>
      <c r="B752" s="3">
        <v>2.35</v>
      </c>
    </row>
    <row r="753" spans="1:2" x14ac:dyDescent="0.2">
      <c r="A753" s="6">
        <v>43272</v>
      </c>
      <c r="B753" s="3">
        <v>2.35</v>
      </c>
    </row>
    <row r="754" spans="1:2" x14ac:dyDescent="0.2">
      <c r="A754" s="6">
        <v>43265</v>
      </c>
      <c r="B754" s="3">
        <v>2.36</v>
      </c>
    </row>
    <row r="755" spans="1:2" x14ac:dyDescent="0.2">
      <c r="A755" s="6">
        <v>43258</v>
      </c>
      <c r="B755" s="3">
        <v>2.35</v>
      </c>
    </row>
    <row r="756" spans="1:2" x14ac:dyDescent="0.2">
      <c r="A756" s="6">
        <v>43251</v>
      </c>
      <c r="B756" s="3">
        <v>2.36</v>
      </c>
    </row>
    <row r="757" spans="1:2" x14ac:dyDescent="0.2">
      <c r="A757" s="6">
        <v>43244</v>
      </c>
      <c r="B757" s="3">
        <v>2.36</v>
      </c>
    </row>
    <row r="758" spans="1:2" x14ac:dyDescent="0.2">
      <c r="A758" s="6">
        <v>43237</v>
      </c>
      <c r="B758" s="3">
        <v>2.36</v>
      </c>
    </row>
    <row r="759" spans="1:2" x14ac:dyDescent="0.2">
      <c r="A759" s="6">
        <v>43230</v>
      </c>
      <c r="B759" s="3">
        <v>2.36</v>
      </c>
    </row>
    <row r="760" spans="1:2" x14ac:dyDescent="0.2">
      <c r="A760" s="6">
        <v>43223</v>
      </c>
      <c r="B760" s="3">
        <v>2.35</v>
      </c>
    </row>
    <row r="761" spans="1:2" x14ac:dyDescent="0.2">
      <c r="A761" s="6">
        <v>43216</v>
      </c>
      <c r="B761" s="3">
        <v>2.35</v>
      </c>
    </row>
    <row r="762" spans="1:2" x14ac:dyDescent="0.2">
      <c r="A762" s="6">
        <v>43209</v>
      </c>
      <c r="B762" s="3">
        <v>2.35</v>
      </c>
    </row>
    <row r="763" spans="1:2" x14ac:dyDescent="0.2">
      <c r="A763" s="6">
        <v>43202</v>
      </c>
      <c r="B763" s="3">
        <v>2.36</v>
      </c>
    </row>
    <row r="764" spans="1:2" x14ac:dyDescent="0.2">
      <c r="A764" s="6">
        <v>43195</v>
      </c>
      <c r="B764" s="3">
        <v>2.36</v>
      </c>
    </row>
    <row r="765" spans="1:2" x14ac:dyDescent="0.2">
      <c r="A765" s="6">
        <v>43188</v>
      </c>
      <c r="B765" s="3">
        <v>2.36</v>
      </c>
    </row>
    <row r="766" spans="1:2" x14ac:dyDescent="0.2">
      <c r="A766" s="6">
        <v>43181</v>
      </c>
      <c r="B766" s="3">
        <v>2.36</v>
      </c>
    </row>
    <row r="767" spans="1:2" x14ac:dyDescent="0.2">
      <c r="A767" s="6">
        <v>43174</v>
      </c>
      <c r="B767" s="3">
        <v>2.36</v>
      </c>
    </row>
    <row r="768" spans="1:2" x14ac:dyDescent="0.2">
      <c r="A768" s="6">
        <v>43167</v>
      </c>
      <c r="B768" s="3">
        <v>2.36</v>
      </c>
    </row>
    <row r="769" spans="1:2" x14ac:dyDescent="0.2">
      <c r="A769" s="6">
        <v>43160</v>
      </c>
      <c r="B769" s="3">
        <v>2.36</v>
      </c>
    </row>
    <row r="770" spans="1:2" x14ac:dyDescent="0.2">
      <c r="A770" s="6">
        <v>43153</v>
      </c>
      <c r="B770" s="3">
        <v>2.37</v>
      </c>
    </row>
    <row r="771" spans="1:2" x14ac:dyDescent="0.2">
      <c r="A771" s="6">
        <v>43146</v>
      </c>
      <c r="B771" s="3">
        <v>2.39</v>
      </c>
    </row>
    <row r="772" spans="1:2" x14ac:dyDescent="0.2">
      <c r="A772" s="6">
        <v>43139</v>
      </c>
      <c r="B772" s="3">
        <v>2.4</v>
      </c>
    </row>
    <row r="773" spans="1:2" x14ac:dyDescent="0.2">
      <c r="A773" s="6">
        <v>43132</v>
      </c>
      <c r="B773" s="3">
        <v>2.42</v>
      </c>
    </row>
    <row r="774" spans="1:2" x14ac:dyDescent="0.2">
      <c r="A774" s="6">
        <v>43125</v>
      </c>
      <c r="B774" s="3">
        <v>2.4500000000000002</v>
      </c>
    </row>
    <row r="775" spans="1:2" x14ac:dyDescent="0.2">
      <c r="A775" s="6">
        <v>43118</v>
      </c>
      <c r="B775" s="3">
        <v>2.3199999999999998</v>
      </c>
    </row>
    <row r="776" spans="1:2" x14ac:dyDescent="0.2">
      <c r="A776" s="6">
        <v>43111</v>
      </c>
      <c r="B776" s="3">
        <v>2.23</v>
      </c>
    </row>
    <row r="777" spans="1:2" x14ac:dyDescent="0.2">
      <c r="A777" s="6">
        <v>43104</v>
      </c>
      <c r="B777" s="3">
        <v>2.23</v>
      </c>
    </row>
    <row r="778" spans="1:2" x14ac:dyDescent="0.2">
      <c r="A778" s="6">
        <v>43097</v>
      </c>
      <c r="B778" s="3">
        <v>2.2200000000000002</v>
      </c>
    </row>
    <row r="779" spans="1:2" x14ac:dyDescent="0.2">
      <c r="A779" s="6">
        <v>43090</v>
      </c>
      <c r="B779" s="3">
        <v>2.23</v>
      </c>
    </row>
    <row r="780" spans="1:2" x14ac:dyDescent="0.2">
      <c r="A780" s="6">
        <v>43083</v>
      </c>
      <c r="B780" s="3">
        <v>2.2200000000000002</v>
      </c>
    </row>
    <row r="781" spans="1:2" x14ac:dyDescent="0.2">
      <c r="A781" s="6">
        <v>43076</v>
      </c>
      <c r="B781" s="3">
        <v>2.2200000000000002</v>
      </c>
    </row>
    <row r="782" spans="1:2" x14ac:dyDescent="0.2">
      <c r="A782" s="6">
        <v>43069</v>
      </c>
      <c r="B782" s="3">
        <v>2.2200000000000002</v>
      </c>
    </row>
    <row r="783" spans="1:2" x14ac:dyDescent="0.2">
      <c r="A783" s="6">
        <v>43062</v>
      </c>
      <c r="B783" s="3">
        <v>2.25</v>
      </c>
    </row>
    <row r="784" spans="1:2" x14ac:dyDescent="0.2">
      <c r="A784" s="6">
        <v>43055</v>
      </c>
      <c r="B784" s="3">
        <v>2.25</v>
      </c>
    </row>
    <row r="785" spans="1:2" x14ac:dyDescent="0.2">
      <c r="A785" s="6">
        <v>43048</v>
      </c>
      <c r="B785" s="3">
        <v>2.2799999999999998</v>
      </c>
    </row>
    <row r="786" spans="1:2" x14ac:dyDescent="0.2">
      <c r="A786" s="6">
        <v>43041</v>
      </c>
      <c r="B786" s="3">
        <v>2.2799999999999998</v>
      </c>
    </row>
    <row r="787" spans="1:2" x14ac:dyDescent="0.2">
      <c r="A787" s="6">
        <v>43034</v>
      </c>
      <c r="B787" s="3">
        <v>2.2799999999999998</v>
      </c>
    </row>
    <row r="788" spans="1:2" x14ac:dyDescent="0.2">
      <c r="A788" s="6">
        <v>43027</v>
      </c>
      <c r="B788" s="3">
        <v>2.27</v>
      </c>
    </row>
    <row r="789" spans="1:2" x14ac:dyDescent="0.2">
      <c r="A789" s="6">
        <v>43020</v>
      </c>
      <c r="B789" s="3">
        <v>2.2599999999999998</v>
      </c>
    </row>
    <row r="790" spans="1:2" x14ac:dyDescent="0.2">
      <c r="A790" s="6">
        <v>43013</v>
      </c>
      <c r="B790" s="3">
        <v>2.2599999999999998</v>
      </c>
    </row>
    <row r="791" spans="1:2" x14ac:dyDescent="0.2">
      <c r="A791" s="6">
        <v>43006</v>
      </c>
      <c r="B791" s="3">
        <v>2.29</v>
      </c>
    </row>
    <row r="792" spans="1:2" x14ac:dyDescent="0.2">
      <c r="A792" s="6">
        <v>42999</v>
      </c>
      <c r="B792" s="3">
        <v>2.29</v>
      </c>
    </row>
    <row r="793" spans="1:2" x14ac:dyDescent="0.2">
      <c r="A793" s="6">
        <v>42992</v>
      </c>
      <c r="B793" s="3">
        <v>2.2999999999999998</v>
      </c>
    </row>
    <row r="794" spans="1:2" x14ac:dyDescent="0.2">
      <c r="A794" s="6">
        <v>42985</v>
      </c>
      <c r="B794" s="3">
        <v>2.1800000000000002</v>
      </c>
    </row>
    <row r="795" spans="1:2" x14ac:dyDescent="0.2">
      <c r="A795" s="6">
        <v>42978</v>
      </c>
      <c r="B795" s="3">
        <v>2.14</v>
      </c>
    </row>
    <row r="796" spans="1:2" x14ac:dyDescent="0.2">
      <c r="A796" s="6">
        <v>42971</v>
      </c>
      <c r="B796" s="3">
        <v>2.14</v>
      </c>
    </row>
    <row r="797" spans="1:2" x14ac:dyDescent="0.2">
      <c r="A797" s="6">
        <v>42964</v>
      </c>
      <c r="B797" s="3">
        <v>2.16</v>
      </c>
    </row>
    <row r="798" spans="1:2" x14ac:dyDescent="0.2">
      <c r="A798" s="6">
        <v>42957</v>
      </c>
      <c r="B798" s="3">
        <v>2.17</v>
      </c>
    </row>
    <row r="799" spans="1:2" x14ac:dyDescent="0.2">
      <c r="A799" s="6">
        <v>42950</v>
      </c>
      <c r="B799" s="3">
        <v>2.17</v>
      </c>
    </row>
    <row r="800" spans="1:2" x14ac:dyDescent="0.2">
      <c r="A800" s="6">
        <v>42943</v>
      </c>
      <c r="B800" s="3">
        <v>2.17</v>
      </c>
    </row>
    <row r="801" spans="1:2" x14ac:dyDescent="0.2">
      <c r="A801" s="6">
        <v>42936</v>
      </c>
      <c r="B801" s="3">
        <v>2.1800000000000002</v>
      </c>
    </row>
    <row r="802" spans="1:2" x14ac:dyDescent="0.2">
      <c r="A802" s="6">
        <v>42929</v>
      </c>
      <c r="B802" s="3">
        <v>2.0499999999999998</v>
      </c>
    </row>
    <row r="803" spans="1:2" x14ac:dyDescent="0.2">
      <c r="A803" s="6">
        <v>42922</v>
      </c>
      <c r="B803" s="3">
        <v>2.0099999999999998</v>
      </c>
    </row>
    <row r="804" spans="1:2" x14ac:dyDescent="0.2">
      <c r="A804" s="6">
        <v>42915</v>
      </c>
      <c r="B804" s="3">
        <v>2.0099999999999998</v>
      </c>
    </row>
    <row r="805" spans="1:2" x14ac:dyDescent="0.2">
      <c r="A805" s="6">
        <v>42908</v>
      </c>
      <c r="B805" s="3">
        <v>2.0099999999999998</v>
      </c>
    </row>
    <row r="806" spans="1:2" x14ac:dyDescent="0.2">
      <c r="A806" s="6">
        <v>42901</v>
      </c>
      <c r="B806" s="3">
        <v>2.02</v>
      </c>
    </row>
    <row r="807" spans="1:2" x14ac:dyDescent="0.2">
      <c r="A807" s="6">
        <v>42894</v>
      </c>
      <c r="B807" s="3">
        <v>2.02</v>
      </c>
    </row>
    <row r="808" spans="1:2" x14ac:dyDescent="0.2">
      <c r="A808" s="6">
        <v>42887</v>
      </c>
      <c r="B808" s="3">
        <v>2.02</v>
      </c>
    </row>
    <row r="809" spans="1:2" x14ac:dyDescent="0.2">
      <c r="A809" s="6">
        <v>42880</v>
      </c>
      <c r="B809" s="3">
        <v>2.04</v>
      </c>
    </row>
    <row r="810" spans="1:2" x14ac:dyDescent="0.2">
      <c r="A810" s="6">
        <v>42873</v>
      </c>
      <c r="B810" s="3">
        <v>2.0299999999999998</v>
      </c>
    </row>
    <row r="811" spans="1:2" x14ac:dyDescent="0.2">
      <c r="A811" s="6">
        <v>42866</v>
      </c>
      <c r="B811" s="3">
        <v>2.0299999999999998</v>
      </c>
    </row>
    <row r="812" spans="1:2" x14ac:dyDescent="0.2">
      <c r="A812" s="6">
        <v>42859</v>
      </c>
      <c r="B812" s="3">
        <v>2.0299999999999998</v>
      </c>
    </row>
    <row r="813" spans="1:2" x14ac:dyDescent="0.2">
      <c r="A813" s="6">
        <v>42852</v>
      </c>
      <c r="B813" s="3">
        <v>2.0299999999999998</v>
      </c>
    </row>
    <row r="814" spans="1:2" x14ac:dyDescent="0.2">
      <c r="A814" s="6">
        <v>42845</v>
      </c>
      <c r="B814" s="3">
        <v>2.04</v>
      </c>
    </row>
    <row r="815" spans="1:2" x14ac:dyDescent="0.2">
      <c r="A815" s="6">
        <v>42838</v>
      </c>
      <c r="B815" s="3">
        <v>2.04</v>
      </c>
    </row>
    <row r="816" spans="1:2" x14ac:dyDescent="0.2">
      <c r="A816" s="6">
        <v>42831</v>
      </c>
      <c r="B816" s="3">
        <v>2.0299999999999998</v>
      </c>
    </row>
    <row r="817" spans="1:2" x14ac:dyDescent="0.2">
      <c r="A817" s="6">
        <v>42824</v>
      </c>
      <c r="B817" s="3">
        <v>2.04</v>
      </c>
    </row>
    <row r="818" spans="1:2" x14ac:dyDescent="0.2">
      <c r="A818" s="6">
        <v>42817</v>
      </c>
      <c r="B818" s="3">
        <v>2.04</v>
      </c>
    </row>
    <row r="819" spans="1:2" x14ac:dyDescent="0.2">
      <c r="A819" s="6">
        <v>42810</v>
      </c>
      <c r="B819" s="3">
        <v>2.11</v>
      </c>
    </row>
    <row r="820" spans="1:2" x14ac:dyDescent="0.2">
      <c r="A820" s="6">
        <v>42803</v>
      </c>
      <c r="B820" s="3">
        <v>2.14</v>
      </c>
    </row>
    <row r="821" spans="1:2" x14ac:dyDescent="0.2">
      <c r="A821" s="6">
        <v>42796</v>
      </c>
      <c r="B821" s="3">
        <v>2.11</v>
      </c>
    </row>
    <row r="822" spans="1:2" x14ac:dyDescent="0.2">
      <c r="A822" s="6">
        <v>42789</v>
      </c>
      <c r="B822" s="3">
        <v>2.11</v>
      </c>
    </row>
    <row r="823" spans="1:2" x14ac:dyDescent="0.2">
      <c r="A823" s="6">
        <v>42782</v>
      </c>
      <c r="B823" s="3">
        <v>2.14</v>
      </c>
    </row>
    <row r="824" spans="1:2" x14ac:dyDescent="0.2">
      <c r="A824" s="6">
        <v>42775</v>
      </c>
      <c r="B824" s="3">
        <v>2.14</v>
      </c>
    </row>
    <row r="825" spans="1:2" x14ac:dyDescent="0.2">
      <c r="A825" s="6">
        <v>42768</v>
      </c>
      <c r="B825" s="3">
        <v>2.16</v>
      </c>
    </row>
    <row r="826" spans="1:2" x14ac:dyDescent="0.2">
      <c r="A826" s="6">
        <v>42761</v>
      </c>
      <c r="B826" s="3">
        <v>2.1800000000000002</v>
      </c>
    </row>
    <row r="827" spans="1:2" x14ac:dyDescent="0.2">
      <c r="A827" s="6">
        <v>42754</v>
      </c>
      <c r="B827" s="3">
        <v>2.19</v>
      </c>
    </row>
    <row r="828" spans="1:2" x14ac:dyDescent="0.2">
      <c r="A828" s="6">
        <v>42747</v>
      </c>
      <c r="B828" s="3">
        <v>2.19</v>
      </c>
    </row>
    <row r="829" spans="1:2" x14ac:dyDescent="0.2">
      <c r="A829" s="6">
        <v>42740</v>
      </c>
      <c r="B829" s="3">
        <v>2.19</v>
      </c>
    </row>
    <row r="830" spans="1:2" x14ac:dyDescent="0.2">
      <c r="A830" s="6">
        <v>42733</v>
      </c>
      <c r="B830" s="3">
        <v>2.19</v>
      </c>
    </row>
    <row r="831" spans="1:2" x14ac:dyDescent="0.2">
      <c r="A831" s="6">
        <v>42726</v>
      </c>
      <c r="B831" s="3">
        <v>2.19</v>
      </c>
    </row>
    <row r="832" spans="1:2" x14ac:dyDescent="0.2">
      <c r="A832" s="6">
        <v>42719</v>
      </c>
      <c r="B832" s="3">
        <v>2.19</v>
      </c>
    </row>
    <row r="833" spans="1:2" x14ac:dyDescent="0.2">
      <c r="A833" s="6">
        <v>42712</v>
      </c>
      <c r="B833" s="3">
        <v>2.19</v>
      </c>
    </row>
    <row r="834" spans="1:2" x14ac:dyDescent="0.2">
      <c r="A834" s="6">
        <v>42705</v>
      </c>
      <c r="B834" s="3">
        <v>2.19</v>
      </c>
    </row>
    <row r="835" spans="1:2" x14ac:dyDescent="0.2">
      <c r="A835" s="6">
        <v>42698</v>
      </c>
      <c r="B835" s="3">
        <v>2.19</v>
      </c>
    </row>
    <row r="836" spans="1:2" x14ac:dyDescent="0.2">
      <c r="A836" s="6">
        <v>42691</v>
      </c>
      <c r="B836" s="3">
        <v>2.19</v>
      </c>
    </row>
    <row r="837" spans="1:2" x14ac:dyDescent="0.2">
      <c r="A837" s="6">
        <v>42684</v>
      </c>
      <c r="B837" s="3">
        <v>2.19</v>
      </c>
    </row>
    <row r="838" spans="1:2" x14ac:dyDescent="0.2">
      <c r="A838" s="6">
        <v>42677</v>
      </c>
      <c r="B838" s="3">
        <v>2.19</v>
      </c>
    </row>
    <row r="839" spans="1:2" x14ac:dyDescent="0.2">
      <c r="A839" s="6">
        <v>42670</v>
      </c>
      <c r="B839" s="3">
        <v>2.19</v>
      </c>
    </row>
    <row r="840" spans="1:2" x14ac:dyDescent="0.2">
      <c r="A840" s="6">
        <v>42663</v>
      </c>
      <c r="B840" s="3">
        <v>2.19</v>
      </c>
    </row>
    <row r="841" spans="1:2" x14ac:dyDescent="0.2">
      <c r="A841" s="6">
        <v>42656</v>
      </c>
      <c r="B841" s="3">
        <v>2.19</v>
      </c>
    </row>
    <row r="842" spans="1:2" x14ac:dyDescent="0.2">
      <c r="A842" s="6">
        <v>42649</v>
      </c>
      <c r="B842" s="3">
        <v>2.19</v>
      </c>
    </row>
    <row r="843" spans="1:2" x14ac:dyDescent="0.2">
      <c r="A843" s="6">
        <v>42642</v>
      </c>
      <c r="B843" s="3">
        <v>2.19</v>
      </c>
    </row>
    <row r="844" spans="1:2" x14ac:dyDescent="0.2">
      <c r="A844" s="6">
        <v>42635</v>
      </c>
      <c r="B844" s="3">
        <v>2.19</v>
      </c>
    </row>
    <row r="845" spans="1:2" x14ac:dyDescent="0.2">
      <c r="A845" s="6">
        <v>42628</v>
      </c>
      <c r="B845" s="3">
        <v>2.19</v>
      </c>
    </row>
    <row r="846" spans="1:2" x14ac:dyDescent="0.2">
      <c r="A846" s="6">
        <v>42621</v>
      </c>
      <c r="B846" s="3">
        <v>2.19</v>
      </c>
    </row>
    <row r="847" spans="1:2" x14ac:dyDescent="0.2">
      <c r="A847" s="6">
        <v>42614</v>
      </c>
      <c r="B847" s="3">
        <v>2.19</v>
      </c>
    </row>
    <row r="848" spans="1:2" x14ac:dyDescent="0.2">
      <c r="A848" s="6">
        <v>42607</v>
      </c>
      <c r="B848" s="3">
        <v>2.19</v>
      </c>
    </row>
    <row r="849" spans="1:2" x14ac:dyDescent="0.2">
      <c r="A849" s="6">
        <v>42600</v>
      </c>
      <c r="B849" s="3">
        <v>2.19</v>
      </c>
    </row>
    <row r="850" spans="1:2" x14ac:dyDescent="0.2">
      <c r="A850" s="6">
        <v>42593</v>
      </c>
      <c r="B850" s="3">
        <v>2.19</v>
      </c>
    </row>
    <row r="851" spans="1:2" x14ac:dyDescent="0.2">
      <c r="A851" s="6">
        <v>42586</v>
      </c>
      <c r="B851" s="3">
        <v>2.19</v>
      </c>
    </row>
    <row r="852" spans="1:2" x14ac:dyDescent="0.2">
      <c r="A852" s="6">
        <v>42579</v>
      </c>
      <c r="B852" s="3">
        <v>2.19</v>
      </c>
    </row>
    <row r="853" spans="1:2" x14ac:dyDescent="0.2">
      <c r="A853" s="6">
        <v>42572</v>
      </c>
      <c r="B853" s="3">
        <v>2.19</v>
      </c>
    </row>
    <row r="854" spans="1:2" x14ac:dyDescent="0.2">
      <c r="A854" s="6">
        <v>42565</v>
      </c>
      <c r="B854" s="3">
        <v>2.19</v>
      </c>
    </row>
    <row r="855" spans="1:2" x14ac:dyDescent="0.2">
      <c r="A855" s="6">
        <v>42558</v>
      </c>
      <c r="B855" s="3">
        <v>2.2000000000000002</v>
      </c>
    </row>
    <row r="856" spans="1:2" x14ac:dyDescent="0.2">
      <c r="A856" s="6">
        <v>42551</v>
      </c>
      <c r="B856" s="3">
        <v>2.2000000000000002</v>
      </c>
    </row>
    <row r="857" spans="1:2" x14ac:dyDescent="0.2">
      <c r="A857" s="6">
        <v>42544</v>
      </c>
      <c r="B857" s="3">
        <v>2.2000000000000002</v>
      </c>
    </row>
    <row r="858" spans="1:2" x14ac:dyDescent="0.2">
      <c r="A858" s="6">
        <v>42537</v>
      </c>
      <c r="B858" s="3">
        <v>2.2000000000000002</v>
      </c>
    </row>
    <row r="859" spans="1:2" x14ac:dyDescent="0.2">
      <c r="A859" s="6">
        <v>42530</v>
      </c>
      <c r="B859" s="3">
        <v>2.19</v>
      </c>
    </row>
    <row r="860" spans="1:2" x14ac:dyDescent="0.2">
      <c r="A860" s="6">
        <v>42523</v>
      </c>
      <c r="B860" s="3">
        <v>2.19</v>
      </c>
    </row>
    <row r="861" spans="1:2" x14ac:dyDescent="0.2">
      <c r="A861" s="6">
        <v>42516</v>
      </c>
      <c r="B861" s="3">
        <v>2.2000000000000002</v>
      </c>
    </row>
    <row r="862" spans="1:2" x14ac:dyDescent="0.2">
      <c r="A862" s="6">
        <v>42509</v>
      </c>
      <c r="B862" s="3">
        <v>2.2000000000000002</v>
      </c>
    </row>
    <row r="863" spans="1:2" x14ac:dyDescent="0.2">
      <c r="A863" s="6">
        <v>42502</v>
      </c>
      <c r="B863" s="3">
        <v>2.21</v>
      </c>
    </row>
    <row r="864" spans="1:2" x14ac:dyDescent="0.2">
      <c r="A864" s="6">
        <v>42495</v>
      </c>
      <c r="B864" s="3">
        <v>2.21</v>
      </c>
    </row>
    <row r="865" spans="1:2" x14ac:dyDescent="0.2">
      <c r="A865" s="6">
        <v>42488</v>
      </c>
      <c r="B865" s="3">
        <v>2.2400000000000002</v>
      </c>
    </row>
    <row r="866" spans="1:2" x14ac:dyDescent="0.2">
      <c r="A866" s="6">
        <v>42481</v>
      </c>
      <c r="B866" s="3">
        <v>2.2400000000000002</v>
      </c>
    </row>
    <row r="867" spans="1:2" x14ac:dyDescent="0.2">
      <c r="A867" s="6">
        <v>42474</v>
      </c>
      <c r="B867" s="3">
        <v>2.2799999999999998</v>
      </c>
    </row>
    <row r="868" spans="1:2" x14ac:dyDescent="0.2">
      <c r="A868" s="6">
        <v>42467</v>
      </c>
      <c r="B868" s="3">
        <v>2.2400000000000002</v>
      </c>
    </row>
    <row r="869" spans="1:2" x14ac:dyDescent="0.2">
      <c r="A869" s="6">
        <v>42460</v>
      </c>
      <c r="B869" s="3">
        <v>2.2400000000000002</v>
      </c>
    </row>
    <row r="870" spans="1:2" x14ac:dyDescent="0.2">
      <c r="A870" s="6">
        <v>42453</v>
      </c>
      <c r="B870" s="3">
        <v>2.2400000000000002</v>
      </c>
    </row>
    <row r="871" spans="1:2" x14ac:dyDescent="0.2">
      <c r="A871" s="6">
        <v>42446</v>
      </c>
      <c r="B871" s="3">
        <v>2.2400000000000002</v>
      </c>
    </row>
    <row r="872" spans="1:2" x14ac:dyDescent="0.2">
      <c r="A872" s="6">
        <v>42439</v>
      </c>
      <c r="B872" s="3">
        <v>2.2400000000000002</v>
      </c>
    </row>
    <row r="873" spans="1:2" x14ac:dyDescent="0.2">
      <c r="A873" s="6">
        <v>42432</v>
      </c>
      <c r="B873" s="3">
        <v>2.2400000000000002</v>
      </c>
    </row>
    <row r="874" spans="1:2" x14ac:dyDescent="0.2">
      <c r="A874" s="6">
        <v>42425</v>
      </c>
      <c r="B874" s="3">
        <v>2.2400000000000002</v>
      </c>
    </row>
    <row r="875" spans="1:2" x14ac:dyDescent="0.2">
      <c r="A875" s="6">
        <v>42418</v>
      </c>
      <c r="B875" s="3">
        <v>2.2200000000000002</v>
      </c>
    </row>
    <row r="876" spans="1:2" x14ac:dyDescent="0.2">
      <c r="A876" s="6">
        <v>42411</v>
      </c>
      <c r="B876" s="3">
        <v>2.2400000000000002</v>
      </c>
    </row>
    <row r="877" spans="1:2" x14ac:dyDescent="0.2">
      <c r="A877" s="6">
        <v>42404</v>
      </c>
      <c r="B877" s="3">
        <v>2.2200000000000002</v>
      </c>
    </row>
    <row r="878" spans="1:2" x14ac:dyDescent="0.2">
      <c r="A878" s="6">
        <v>42397</v>
      </c>
      <c r="B878" s="3">
        <v>2.2400000000000002</v>
      </c>
    </row>
    <row r="879" spans="1:2" x14ac:dyDescent="0.2">
      <c r="A879" s="6">
        <v>42390</v>
      </c>
      <c r="B879" s="3">
        <v>2.2400000000000002</v>
      </c>
    </row>
    <row r="880" spans="1:2" x14ac:dyDescent="0.2">
      <c r="A880" s="6">
        <v>42383</v>
      </c>
      <c r="B880" s="3">
        <v>2.25</v>
      </c>
    </row>
    <row r="881" spans="1:2" x14ac:dyDescent="0.2">
      <c r="A881" s="6">
        <v>42376</v>
      </c>
      <c r="B881" s="3">
        <v>2.23</v>
      </c>
    </row>
    <row r="882" spans="1:2" x14ac:dyDescent="0.2">
      <c r="A882" s="6">
        <v>42369</v>
      </c>
      <c r="B882" s="3">
        <v>2.2000000000000002</v>
      </c>
    </row>
    <row r="883" spans="1:2" x14ac:dyDescent="0.2">
      <c r="A883" s="6">
        <v>42362</v>
      </c>
      <c r="B883" s="3">
        <v>2.2000000000000002</v>
      </c>
    </row>
    <row r="884" spans="1:2" x14ac:dyDescent="0.2">
      <c r="A884" s="6">
        <v>42355</v>
      </c>
      <c r="B884" s="3">
        <v>2.16</v>
      </c>
    </row>
    <row r="885" spans="1:2" x14ac:dyDescent="0.2">
      <c r="A885" s="6">
        <v>42348</v>
      </c>
      <c r="B885" s="3">
        <v>2.14</v>
      </c>
    </row>
    <row r="886" spans="1:2" x14ac:dyDescent="0.2">
      <c r="A886" s="6">
        <v>42341</v>
      </c>
      <c r="B886" s="3">
        <v>2.14</v>
      </c>
    </row>
    <row r="887" spans="1:2" x14ac:dyDescent="0.2">
      <c r="A887" s="6">
        <v>42334</v>
      </c>
      <c r="B887" s="3">
        <v>2.11</v>
      </c>
    </row>
    <row r="888" spans="1:2" x14ac:dyDescent="0.2">
      <c r="A888" s="6">
        <v>42327</v>
      </c>
      <c r="B888" s="3">
        <v>2.09</v>
      </c>
    </row>
    <row r="889" spans="1:2" x14ac:dyDescent="0.2">
      <c r="A889" s="6">
        <v>42320</v>
      </c>
      <c r="B889" s="3">
        <v>2.09</v>
      </c>
    </row>
    <row r="890" spans="1:2" x14ac:dyDescent="0.2">
      <c r="A890" s="6">
        <v>42313</v>
      </c>
      <c r="B890" s="3">
        <v>2.04</v>
      </c>
    </row>
    <row r="891" spans="1:2" x14ac:dyDescent="0.2">
      <c r="A891" s="6">
        <v>42306</v>
      </c>
      <c r="B891" s="3">
        <v>2.04</v>
      </c>
    </row>
    <row r="892" spans="1:2" x14ac:dyDescent="0.2">
      <c r="A892" s="6">
        <v>42299</v>
      </c>
      <c r="B892" s="3">
        <v>2.0299999999999998</v>
      </c>
    </row>
    <row r="893" spans="1:2" x14ac:dyDescent="0.2">
      <c r="A893" s="6">
        <v>42292</v>
      </c>
      <c r="B893" s="3">
        <v>2.02</v>
      </c>
    </row>
    <row r="894" spans="1:2" x14ac:dyDescent="0.2">
      <c r="A894" s="6">
        <v>42285</v>
      </c>
      <c r="B894" s="3">
        <v>2.0099999999999998</v>
      </c>
    </row>
    <row r="895" spans="1:2" x14ac:dyDescent="0.2">
      <c r="A895" s="6">
        <v>42278</v>
      </c>
      <c r="B895" s="3">
        <v>2</v>
      </c>
    </row>
    <row r="896" spans="1:2" x14ac:dyDescent="0.2">
      <c r="A896" s="6">
        <v>42271</v>
      </c>
      <c r="B896" s="3">
        <v>1.99</v>
      </c>
    </row>
    <row r="897" spans="1:2" x14ac:dyDescent="0.2">
      <c r="A897" s="6">
        <v>42264</v>
      </c>
      <c r="B897" s="3">
        <v>1.99</v>
      </c>
    </row>
    <row r="898" spans="1:2" x14ac:dyDescent="0.2">
      <c r="A898" s="6">
        <v>42257</v>
      </c>
      <c r="B898" s="3">
        <v>1.99</v>
      </c>
    </row>
    <row r="899" spans="1:2" x14ac:dyDescent="0.2">
      <c r="A899" s="6">
        <v>42250</v>
      </c>
      <c r="B899" s="3">
        <v>1.99</v>
      </c>
    </row>
    <row r="900" spans="1:2" x14ac:dyDescent="0.2">
      <c r="A900" s="6">
        <v>42243</v>
      </c>
      <c r="B900" s="3">
        <v>1.99</v>
      </c>
    </row>
    <row r="901" spans="1:2" x14ac:dyDescent="0.2">
      <c r="A901" s="6">
        <v>42236</v>
      </c>
      <c r="B901" s="3">
        <v>1.98</v>
      </c>
    </row>
    <row r="902" spans="1:2" x14ac:dyDescent="0.2">
      <c r="A902" s="6">
        <v>42229</v>
      </c>
      <c r="B902" s="3">
        <v>1.98</v>
      </c>
    </row>
    <row r="903" spans="1:2" x14ac:dyDescent="0.2">
      <c r="A903" s="6">
        <v>42222</v>
      </c>
      <c r="B903" s="3">
        <v>2.04</v>
      </c>
    </row>
    <row r="904" spans="1:2" x14ac:dyDescent="0.2">
      <c r="A904" s="6">
        <v>42215</v>
      </c>
      <c r="B904" s="3">
        <v>2.04</v>
      </c>
    </row>
    <row r="905" spans="1:2" x14ac:dyDescent="0.2">
      <c r="A905" s="6">
        <v>42208</v>
      </c>
      <c r="B905" s="3">
        <v>2.0699999999999998</v>
      </c>
    </row>
    <row r="906" spans="1:2" x14ac:dyDescent="0.2">
      <c r="A906" s="6">
        <v>42201</v>
      </c>
      <c r="B906" s="3">
        <v>2.13</v>
      </c>
    </row>
    <row r="907" spans="1:2" x14ac:dyDescent="0.2">
      <c r="A907" s="6">
        <v>42194</v>
      </c>
      <c r="B907" s="3">
        <v>2.13</v>
      </c>
    </row>
    <row r="908" spans="1:2" x14ac:dyDescent="0.2">
      <c r="A908" s="6">
        <v>42187</v>
      </c>
      <c r="B908" s="3">
        <v>2.13</v>
      </c>
    </row>
    <row r="909" spans="1:2" x14ac:dyDescent="0.2">
      <c r="A909" s="6">
        <v>42180</v>
      </c>
      <c r="B909" s="3">
        <v>2.14</v>
      </c>
    </row>
    <row r="910" spans="1:2" x14ac:dyDescent="0.2">
      <c r="A910" s="6">
        <v>42173</v>
      </c>
      <c r="B910" s="3">
        <v>2.13</v>
      </c>
    </row>
    <row r="911" spans="1:2" x14ac:dyDescent="0.2">
      <c r="A911" s="6">
        <v>42166</v>
      </c>
      <c r="B911" s="3">
        <v>2.13</v>
      </c>
    </row>
    <row r="912" spans="1:2" x14ac:dyDescent="0.2">
      <c r="A912" s="6">
        <v>42159</v>
      </c>
      <c r="B912" s="3">
        <v>2.13</v>
      </c>
    </row>
    <row r="913" spans="1:2" x14ac:dyDescent="0.2">
      <c r="A913" s="6">
        <v>42152</v>
      </c>
      <c r="B913" s="3">
        <v>2.12</v>
      </c>
    </row>
    <row r="914" spans="1:2" x14ac:dyDescent="0.2">
      <c r="A914" s="6">
        <v>42145</v>
      </c>
      <c r="B914" s="3">
        <v>2.12</v>
      </c>
    </row>
    <row r="915" spans="1:2" x14ac:dyDescent="0.2">
      <c r="A915" s="6">
        <v>42138</v>
      </c>
      <c r="B915" s="3">
        <v>2.12</v>
      </c>
    </row>
    <row r="916" spans="1:2" x14ac:dyDescent="0.2">
      <c r="A916" s="6">
        <v>42131</v>
      </c>
      <c r="B916" s="3">
        <v>2.12</v>
      </c>
    </row>
    <row r="917" spans="1:2" x14ac:dyDescent="0.2">
      <c r="A917" s="6">
        <v>42124</v>
      </c>
      <c r="B917" s="3">
        <v>2.12</v>
      </c>
    </row>
    <row r="918" spans="1:2" x14ac:dyDescent="0.2">
      <c r="A918" s="6">
        <v>42117</v>
      </c>
      <c r="B918" s="3">
        <v>2.12</v>
      </c>
    </row>
    <row r="919" spans="1:2" x14ac:dyDescent="0.2">
      <c r="A919" s="6">
        <v>42110</v>
      </c>
      <c r="B919" s="3">
        <v>2.12</v>
      </c>
    </row>
    <row r="920" spans="1:2" x14ac:dyDescent="0.2">
      <c r="A920" s="6">
        <v>42103</v>
      </c>
      <c r="B920" s="3">
        <v>2.12</v>
      </c>
    </row>
    <row r="921" spans="1:2" x14ac:dyDescent="0.2">
      <c r="A921" s="6">
        <v>42096</v>
      </c>
      <c r="B921" s="3">
        <v>2.12</v>
      </c>
    </row>
    <row r="922" spans="1:2" x14ac:dyDescent="0.2">
      <c r="A922" s="6">
        <v>42089</v>
      </c>
      <c r="B922" s="3">
        <v>2.12</v>
      </c>
    </row>
    <row r="923" spans="1:2" x14ac:dyDescent="0.2">
      <c r="A923" s="6">
        <v>42082</v>
      </c>
      <c r="B923" s="3">
        <v>2.12</v>
      </c>
    </row>
    <row r="924" spans="1:2" x14ac:dyDescent="0.2">
      <c r="A924" s="6">
        <v>42075</v>
      </c>
      <c r="B924" s="3">
        <v>2.12</v>
      </c>
    </row>
    <row r="925" spans="1:2" x14ac:dyDescent="0.2">
      <c r="A925" s="6">
        <v>42068</v>
      </c>
      <c r="B925" s="3">
        <v>2.12</v>
      </c>
    </row>
    <row r="926" spans="1:2" x14ac:dyDescent="0.2">
      <c r="A926" s="6">
        <v>42061</v>
      </c>
      <c r="B926" s="3">
        <v>2.13</v>
      </c>
    </row>
    <row r="927" spans="1:2" x14ac:dyDescent="0.2">
      <c r="A927" s="6">
        <v>42054</v>
      </c>
      <c r="B927" s="3">
        <v>2.13</v>
      </c>
    </row>
    <row r="928" spans="1:2" x14ac:dyDescent="0.2">
      <c r="A928" s="6">
        <v>42047</v>
      </c>
      <c r="B928" s="3">
        <v>2.15</v>
      </c>
    </row>
    <row r="929" spans="1:2" x14ac:dyDescent="0.2">
      <c r="A929" s="6">
        <v>42040</v>
      </c>
      <c r="B929" s="3">
        <v>2.1800000000000002</v>
      </c>
    </row>
    <row r="930" spans="1:2" x14ac:dyDescent="0.2">
      <c r="A930" s="6">
        <v>42033</v>
      </c>
      <c r="B930" s="3">
        <v>2.27</v>
      </c>
    </row>
    <row r="931" spans="1:2" x14ac:dyDescent="0.2">
      <c r="A931" s="6">
        <v>42026</v>
      </c>
      <c r="B931" s="3">
        <v>2.2599999999999998</v>
      </c>
    </row>
    <row r="932" spans="1:2" x14ac:dyDescent="0.2">
      <c r="A932" s="6">
        <v>42019</v>
      </c>
      <c r="B932" s="3">
        <v>2.2999999999999998</v>
      </c>
    </row>
    <row r="933" spans="1:2" x14ac:dyDescent="0.2">
      <c r="A933" s="6">
        <v>42012</v>
      </c>
      <c r="B933" s="3">
        <v>2.2999999999999998</v>
      </c>
    </row>
    <row r="934" spans="1:2" x14ac:dyDescent="0.2">
      <c r="A934" s="6">
        <v>42005</v>
      </c>
      <c r="B934" s="3">
        <v>2.31</v>
      </c>
    </row>
    <row r="935" spans="1:2" x14ac:dyDescent="0.2">
      <c r="A935" s="6">
        <v>41998</v>
      </c>
      <c r="B935" s="3">
        <v>2.31</v>
      </c>
    </row>
    <row r="936" spans="1:2" x14ac:dyDescent="0.2">
      <c r="A936" s="6">
        <v>41991</v>
      </c>
      <c r="B936" s="3">
        <v>2.31</v>
      </c>
    </row>
    <row r="937" spans="1:2" x14ac:dyDescent="0.2">
      <c r="A937" s="6">
        <v>41984</v>
      </c>
      <c r="B937" s="3" t="s">
        <v>14</v>
      </c>
    </row>
    <row r="938" spans="1:2" x14ac:dyDescent="0.2">
      <c r="A938" s="6">
        <v>41977</v>
      </c>
      <c r="B938" s="3">
        <v>2.33</v>
      </c>
    </row>
    <row r="939" spans="1:2" x14ac:dyDescent="0.2">
      <c r="A939" s="6">
        <v>41970</v>
      </c>
      <c r="B939" s="3">
        <v>2.33</v>
      </c>
    </row>
    <row r="940" spans="1:2" x14ac:dyDescent="0.2">
      <c r="A940" s="6">
        <v>41963</v>
      </c>
      <c r="B940" s="3">
        <v>2.33</v>
      </c>
    </row>
    <row r="941" spans="1:2" x14ac:dyDescent="0.2">
      <c r="A941" s="6">
        <v>41956</v>
      </c>
      <c r="B941" s="3">
        <v>2.33</v>
      </c>
    </row>
    <row r="942" spans="1:2" x14ac:dyDescent="0.2">
      <c r="A942" s="6">
        <v>41949</v>
      </c>
      <c r="B942" s="3">
        <v>2.35</v>
      </c>
    </row>
    <row r="943" spans="1:2" x14ac:dyDescent="0.2">
      <c r="A943" s="6">
        <v>41942</v>
      </c>
      <c r="B943" s="3">
        <v>2.35</v>
      </c>
    </row>
    <row r="944" spans="1:2" x14ac:dyDescent="0.2">
      <c r="A944" s="6">
        <v>41935</v>
      </c>
      <c r="B944" s="3">
        <v>2.35</v>
      </c>
    </row>
    <row r="945" spans="1:2" x14ac:dyDescent="0.2">
      <c r="A945" s="6">
        <v>41928</v>
      </c>
      <c r="B945" s="3">
        <v>2.35</v>
      </c>
    </row>
    <row r="946" spans="1:2" x14ac:dyDescent="0.2">
      <c r="A946" s="6">
        <v>41921</v>
      </c>
      <c r="B946" s="3">
        <v>2.35</v>
      </c>
    </row>
    <row r="947" spans="1:2" x14ac:dyDescent="0.2">
      <c r="A947" s="6">
        <v>41914</v>
      </c>
      <c r="B947" s="3">
        <v>2.36</v>
      </c>
    </row>
    <row r="948" spans="1:2" x14ac:dyDescent="0.2">
      <c r="A948" s="6">
        <v>41907</v>
      </c>
      <c r="B948" s="3">
        <v>2.38</v>
      </c>
    </row>
    <row r="949" spans="1:2" x14ac:dyDescent="0.2">
      <c r="A949" s="6">
        <v>41900</v>
      </c>
      <c r="B949" s="3">
        <v>2.38</v>
      </c>
    </row>
    <row r="950" spans="1:2" x14ac:dyDescent="0.2">
      <c r="A950" s="6">
        <v>41893</v>
      </c>
      <c r="B950" s="3">
        <v>2.38</v>
      </c>
    </row>
    <row r="951" spans="1:2" x14ac:dyDescent="0.2">
      <c r="A951" s="6">
        <v>41886</v>
      </c>
      <c r="B951" s="3">
        <v>2.39</v>
      </c>
    </row>
    <row r="952" spans="1:2" x14ac:dyDescent="0.2">
      <c r="A952" s="6">
        <v>41879</v>
      </c>
      <c r="B952" s="3">
        <v>2.39</v>
      </c>
    </row>
    <row r="953" spans="1:2" x14ac:dyDescent="0.2">
      <c r="A953" s="6">
        <v>41872</v>
      </c>
      <c r="B953" s="3">
        <v>2.4</v>
      </c>
    </row>
    <row r="954" spans="1:2" x14ac:dyDescent="0.2">
      <c r="A954" s="6">
        <v>41865</v>
      </c>
      <c r="B954" s="3">
        <v>2.4</v>
      </c>
    </row>
    <row r="955" spans="1:2" x14ac:dyDescent="0.2">
      <c r="A955" s="6">
        <v>41858</v>
      </c>
      <c r="B955" s="3">
        <v>2.4</v>
      </c>
    </row>
    <row r="956" spans="1:2" x14ac:dyDescent="0.2">
      <c r="A956" s="6">
        <v>41851</v>
      </c>
      <c r="B956" s="3">
        <v>2.4</v>
      </c>
    </row>
    <row r="957" spans="1:2" x14ac:dyDescent="0.2">
      <c r="A957" s="6">
        <v>41844</v>
      </c>
      <c r="B957" s="3">
        <v>2.4</v>
      </c>
    </row>
    <row r="958" spans="1:2" x14ac:dyDescent="0.2">
      <c r="A958" s="6">
        <v>41837</v>
      </c>
      <c r="B958" s="3">
        <v>2.39</v>
      </c>
    </row>
    <row r="959" spans="1:2" x14ac:dyDescent="0.2">
      <c r="A959" s="6">
        <v>41830</v>
      </c>
      <c r="B959" s="3">
        <v>2.39</v>
      </c>
    </row>
    <row r="960" spans="1:2" x14ac:dyDescent="0.2">
      <c r="A960" s="6">
        <v>41823</v>
      </c>
      <c r="B960" s="3">
        <v>2.39</v>
      </c>
    </row>
    <row r="961" spans="1:2" x14ac:dyDescent="0.2">
      <c r="A961" s="6">
        <v>41816</v>
      </c>
      <c r="B961" s="3">
        <v>2.39</v>
      </c>
    </row>
    <row r="962" spans="1:2" x14ac:dyDescent="0.2">
      <c r="A962" s="6">
        <v>41809</v>
      </c>
      <c r="B962" s="3">
        <v>2.4</v>
      </c>
    </row>
    <row r="963" spans="1:2" x14ac:dyDescent="0.2">
      <c r="A963" s="6">
        <v>41802</v>
      </c>
      <c r="B963" s="3">
        <v>2.4</v>
      </c>
    </row>
    <row r="964" spans="1:2" x14ac:dyDescent="0.2">
      <c r="A964" s="6">
        <v>41795</v>
      </c>
      <c r="B964" s="3">
        <v>2.41</v>
      </c>
    </row>
    <row r="965" spans="1:2" x14ac:dyDescent="0.2">
      <c r="A965" s="6">
        <v>41788</v>
      </c>
      <c r="B965" s="3">
        <v>2.42</v>
      </c>
    </row>
    <row r="966" spans="1:2" x14ac:dyDescent="0.2">
      <c r="A966" s="6">
        <v>41781</v>
      </c>
      <c r="B966" s="3">
        <v>2.42</v>
      </c>
    </row>
    <row r="967" spans="1:2" x14ac:dyDescent="0.2">
      <c r="A967" s="6">
        <v>41774</v>
      </c>
      <c r="B967" s="3">
        <v>2.42</v>
      </c>
    </row>
    <row r="968" spans="1:2" x14ac:dyDescent="0.2">
      <c r="A968" s="6">
        <v>41767</v>
      </c>
      <c r="B968" s="3">
        <v>2.42</v>
      </c>
    </row>
    <row r="969" spans="1:2" x14ac:dyDescent="0.2">
      <c r="A969" s="6">
        <v>41760</v>
      </c>
      <c r="B969" s="3">
        <v>2.42</v>
      </c>
    </row>
    <row r="970" spans="1:2" x14ac:dyDescent="0.2">
      <c r="A970" s="6">
        <v>41753</v>
      </c>
      <c r="B970" s="3">
        <v>2.42</v>
      </c>
    </row>
    <row r="971" spans="1:2" x14ac:dyDescent="0.2">
      <c r="A971" s="6">
        <v>41746</v>
      </c>
      <c r="B971" s="3">
        <v>2.42</v>
      </c>
    </row>
    <row r="972" spans="1:2" x14ac:dyDescent="0.2">
      <c r="A972" s="6">
        <v>41739</v>
      </c>
      <c r="B972" s="3">
        <v>2.44</v>
      </c>
    </row>
    <row r="973" spans="1:2" x14ac:dyDescent="0.2">
      <c r="A973" s="6">
        <v>41732</v>
      </c>
      <c r="B973" s="3">
        <v>2.44</v>
      </c>
    </row>
    <row r="974" spans="1:2" x14ac:dyDescent="0.2">
      <c r="A974" s="6">
        <v>41725</v>
      </c>
      <c r="B974" s="3">
        <v>2.44</v>
      </c>
    </row>
    <row r="975" spans="1:2" x14ac:dyDescent="0.2">
      <c r="A975" s="6">
        <v>41718</v>
      </c>
      <c r="B975" s="3">
        <v>2.46</v>
      </c>
    </row>
    <row r="976" spans="1:2" x14ac:dyDescent="0.2">
      <c r="A976" s="6">
        <v>41711</v>
      </c>
      <c r="B976" s="3">
        <v>2.46</v>
      </c>
    </row>
    <row r="977" spans="1:2" x14ac:dyDescent="0.2">
      <c r="A977" s="6">
        <v>41704</v>
      </c>
      <c r="B977" s="3">
        <v>2.46</v>
      </c>
    </row>
    <row r="978" spans="1:2" x14ac:dyDescent="0.2">
      <c r="A978" s="6">
        <v>41697</v>
      </c>
      <c r="B978" s="3">
        <v>2.46</v>
      </c>
    </row>
    <row r="979" spans="1:2" x14ac:dyDescent="0.2">
      <c r="A979" s="6">
        <v>41690</v>
      </c>
      <c r="B979" s="3">
        <v>2.4700000000000002</v>
      </c>
    </row>
    <row r="980" spans="1:2" x14ac:dyDescent="0.2">
      <c r="A980" s="6">
        <v>41683</v>
      </c>
      <c r="B980" s="3">
        <v>2.4700000000000002</v>
      </c>
    </row>
    <row r="981" spans="1:2" x14ac:dyDescent="0.2">
      <c r="A981" s="6">
        <v>41676</v>
      </c>
      <c r="B981" s="3">
        <v>2.4900000000000002</v>
      </c>
    </row>
    <row r="982" spans="1:2" x14ac:dyDescent="0.2">
      <c r="A982" s="6">
        <v>41669</v>
      </c>
      <c r="B982" s="3">
        <v>2.5</v>
      </c>
    </row>
    <row r="983" spans="1:2" x14ac:dyDescent="0.2">
      <c r="A983" s="6">
        <v>41662</v>
      </c>
      <c r="B983" s="3">
        <v>2.5099999999999998</v>
      </c>
    </row>
    <row r="984" spans="1:2" x14ac:dyDescent="0.2">
      <c r="A984" s="6">
        <v>41655</v>
      </c>
      <c r="B984" s="3">
        <v>2.5099999999999998</v>
      </c>
    </row>
    <row r="985" spans="1:2" x14ac:dyDescent="0.2">
      <c r="A985" s="6">
        <v>41648</v>
      </c>
      <c r="B985" s="3">
        <v>2.5</v>
      </c>
    </row>
    <row r="986" spans="1:2" x14ac:dyDescent="0.2">
      <c r="A986" s="6">
        <v>41641</v>
      </c>
      <c r="B986" s="3">
        <v>2.5099999999999998</v>
      </c>
    </row>
    <row r="987" spans="1:2" x14ac:dyDescent="0.2">
      <c r="A987" s="6">
        <v>41634</v>
      </c>
      <c r="B987" s="3">
        <v>2.5099999999999998</v>
      </c>
    </row>
    <row r="988" spans="1:2" x14ac:dyDescent="0.2">
      <c r="A988" s="6">
        <v>41627</v>
      </c>
      <c r="B988" s="3">
        <v>2.5099999999999998</v>
      </c>
    </row>
    <row r="989" spans="1:2" x14ac:dyDescent="0.2">
      <c r="A989" s="6">
        <v>41620</v>
      </c>
      <c r="B989" s="3">
        <v>2.5099999999999998</v>
      </c>
    </row>
    <row r="990" spans="1:2" x14ac:dyDescent="0.2">
      <c r="A990" s="6">
        <v>41613</v>
      </c>
      <c r="B990" s="3">
        <v>2.5099999999999998</v>
      </c>
    </row>
    <row r="991" spans="1:2" x14ac:dyDescent="0.2">
      <c r="A991" s="6">
        <v>41606</v>
      </c>
      <c r="B991" s="3">
        <v>2.5099999999999998</v>
      </c>
    </row>
    <row r="992" spans="1:2" x14ac:dyDescent="0.2">
      <c r="A992" s="6">
        <v>41599</v>
      </c>
      <c r="B992" s="3">
        <v>2.5099999999999998</v>
      </c>
    </row>
    <row r="993" spans="1:2" x14ac:dyDescent="0.2">
      <c r="A993" s="6">
        <v>41592</v>
      </c>
      <c r="B993" s="3">
        <v>2.5</v>
      </c>
    </row>
    <row r="994" spans="1:2" x14ac:dyDescent="0.2">
      <c r="A994" s="6">
        <v>41585</v>
      </c>
      <c r="B994" s="3">
        <v>2.5099999999999998</v>
      </c>
    </row>
    <row r="995" spans="1:2" x14ac:dyDescent="0.2">
      <c r="A995" s="6">
        <v>41578</v>
      </c>
      <c r="B995" s="3">
        <v>2.5299999999999998</v>
      </c>
    </row>
    <row r="996" spans="1:2" x14ac:dyDescent="0.2">
      <c r="A996" s="6">
        <v>41571</v>
      </c>
      <c r="B996" s="3">
        <v>2.5299999999999998</v>
      </c>
    </row>
    <row r="997" spans="1:2" x14ac:dyDescent="0.2">
      <c r="A997" s="6">
        <v>41564</v>
      </c>
      <c r="B997" s="3">
        <v>2.54</v>
      </c>
    </row>
    <row r="998" spans="1:2" x14ac:dyDescent="0.2">
      <c r="A998" s="6">
        <v>41557</v>
      </c>
      <c r="B998" s="3">
        <v>2.54</v>
      </c>
    </row>
    <row r="999" spans="1:2" x14ac:dyDescent="0.2">
      <c r="A999" s="6">
        <v>41550</v>
      </c>
      <c r="B999" s="3">
        <v>2.54</v>
      </c>
    </row>
    <row r="1000" spans="1:2" x14ac:dyDescent="0.2">
      <c r="A1000" s="6">
        <v>41543</v>
      </c>
      <c r="B1000" s="3">
        <v>2.5499999999999998</v>
      </c>
    </row>
    <row r="1001" spans="1:2" x14ac:dyDescent="0.2">
      <c r="A1001" s="6">
        <v>41536</v>
      </c>
      <c r="B1001" s="3">
        <v>2.5499999999999998</v>
      </c>
    </row>
    <row r="1002" spans="1:2" x14ac:dyDescent="0.2">
      <c r="A1002" s="6">
        <v>41529</v>
      </c>
      <c r="B1002" s="3">
        <v>2.5499999999999998</v>
      </c>
    </row>
    <row r="1003" spans="1:2" x14ac:dyDescent="0.2">
      <c r="A1003" s="6">
        <v>41522</v>
      </c>
      <c r="B1003" s="3">
        <v>2.56</v>
      </c>
    </row>
    <row r="1004" spans="1:2" x14ac:dyDescent="0.2">
      <c r="A1004" s="6">
        <v>41515</v>
      </c>
      <c r="B1004" s="3">
        <v>2.5499999999999998</v>
      </c>
    </row>
    <row r="1005" spans="1:2" x14ac:dyDescent="0.2">
      <c r="A1005" s="6">
        <v>41508</v>
      </c>
      <c r="B1005" s="3">
        <v>2.5499999999999998</v>
      </c>
    </row>
    <row r="1006" spans="1:2" x14ac:dyDescent="0.2">
      <c r="A1006" s="6">
        <v>41501</v>
      </c>
      <c r="B1006" s="3">
        <v>2.5499999999999998</v>
      </c>
    </row>
    <row r="1007" spans="1:2" x14ac:dyDescent="0.2">
      <c r="A1007" s="6">
        <v>41494</v>
      </c>
      <c r="B1007" s="3">
        <v>2.5499999999999998</v>
      </c>
    </row>
    <row r="1010" spans="1:3" x14ac:dyDescent="0.2">
      <c r="A1010" t="s">
        <v>15</v>
      </c>
    </row>
    <row r="1011" spans="1:3" x14ac:dyDescent="0.2">
      <c r="A1011" t="s">
        <v>16</v>
      </c>
    </row>
    <row r="1013" spans="1:3" x14ac:dyDescent="0.2">
      <c r="A1013" t="s">
        <v>3</v>
      </c>
      <c r="B1013" t="s">
        <v>4</v>
      </c>
      <c r="C1013" t="s">
        <v>17</v>
      </c>
    </row>
    <row r="1014" spans="1:3" x14ac:dyDescent="0.2">
      <c r="A1014" t="s">
        <v>6</v>
      </c>
      <c r="B1014" s="1">
        <v>44593</v>
      </c>
      <c r="C1014">
        <v>0.5</v>
      </c>
    </row>
    <row r="1015" spans="1:3" x14ac:dyDescent="0.2">
      <c r="A1015" t="s">
        <v>7</v>
      </c>
      <c r="B1015" s="1">
        <v>44927</v>
      </c>
      <c r="C1015">
        <v>4.5</v>
      </c>
    </row>
    <row r="1016" spans="1:3" x14ac:dyDescent="0.2">
      <c r="A1016" t="s">
        <v>8</v>
      </c>
      <c r="B1016" t="s">
        <v>18</v>
      </c>
      <c r="C1016">
        <v>1.26</v>
      </c>
    </row>
    <row r="1018" spans="1:3" x14ac:dyDescent="0.2">
      <c r="A1018" s="3" t="s">
        <v>4</v>
      </c>
      <c r="B1018" s="3" t="s">
        <v>17</v>
      </c>
    </row>
    <row r="1019" spans="1:3" x14ac:dyDescent="0.2">
      <c r="A1019" s="7">
        <v>44927</v>
      </c>
      <c r="B1019" s="3">
        <v>4.5</v>
      </c>
    </row>
    <row r="1020" spans="1:3" x14ac:dyDescent="0.2">
      <c r="A1020" s="7">
        <v>44896</v>
      </c>
      <c r="B1020" s="3">
        <v>4.5</v>
      </c>
    </row>
    <row r="1021" spans="1:3" x14ac:dyDescent="0.2">
      <c r="A1021" s="7">
        <v>44866</v>
      </c>
      <c r="B1021" s="3">
        <v>4</v>
      </c>
    </row>
    <row r="1022" spans="1:3" x14ac:dyDescent="0.2">
      <c r="A1022" s="7">
        <v>44835</v>
      </c>
      <c r="B1022" s="3">
        <v>3.5</v>
      </c>
    </row>
    <row r="1023" spans="1:3" x14ac:dyDescent="0.2">
      <c r="A1023" s="7">
        <v>44805</v>
      </c>
      <c r="B1023" s="3">
        <v>3.5</v>
      </c>
    </row>
    <row r="1024" spans="1:3" x14ac:dyDescent="0.2">
      <c r="A1024" s="7">
        <v>44774</v>
      </c>
      <c r="B1024" s="3">
        <v>2.75</v>
      </c>
    </row>
    <row r="1025" spans="1:2" x14ac:dyDescent="0.2">
      <c r="A1025" s="7">
        <v>44743</v>
      </c>
      <c r="B1025" s="3">
        <v>2.75</v>
      </c>
    </row>
    <row r="1026" spans="1:2" x14ac:dyDescent="0.2">
      <c r="A1026" s="7">
        <v>44713</v>
      </c>
      <c r="B1026" s="3">
        <v>1.75</v>
      </c>
    </row>
    <row r="1027" spans="1:2" x14ac:dyDescent="0.2">
      <c r="A1027" s="7">
        <v>44682</v>
      </c>
      <c r="B1027" s="3">
        <v>1.25</v>
      </c>
    </row>
    <row r="1028" spans="1:2" x14ac:dyDescent="0.2">
      <c r="A1028" s="7">
        <v>44652</v>
      </c>
      <c r="B1028" s="3">
        <v>1.25</v>
      </c>
    </row>
    <row r="1029" spans="1:2" x14ac:dyDescent="0.2">
      <c r="A1029" s="7">
        <v>44621</v>
      </c>
      <c r="B1029" s="3">
        <v>0.75</v>
      </c>
    </row>
    <row r="1030" spans="1:2" x14ac:dyDescent="0.2">
      <c r="A1030" s="7">
        <v>44593</v>
      </c>
      <c r="B1030" s="3">
        <v>0.5</v>
      </c>
    </row>
    <row r="1031" spans="1:2" x14ac:dyDescent="0.2">
      <c r="A1031" s="7">
        <v>44562</v>
      </c>
      <c r="B1031" s="3">
        <v>0.5</v>
      </c>
    </row>
    <row r="1032" spans="1:2" x14ac:dyDescent="0.2">
      <c r="A1032" s="7">
        <v>44531</v>
      </c>
      <c r="B1032" s="3">
        <v>0.5</v>
      </c>
    </row>
    <row r="1033" spans="1:2" x14ac:dyDescent="0.2">
      <c r="A1033" s="7">
        <v>44501</v>
      </c>
      <c r="B1033" s="3">
        <v>0.5</v>
      </c>
    </row>
    <row r="1034" spans="1:2" x14ac:dyDescent="0.2">
      <c r="A1034" s="7">
        <v>44470</v>
      </c>
      <c r="B1034" s="3">
        <v>0.5</v>
      </c>
    </row>
    <row r="1035" spans="1:2" x14ac:dyDescent="0.2">
      <c r="A1035" s="7">
        <v>44440</v>
      </c>
      <c r="B1035" s="3">
        <v>0.5</v>
      </c>
    </row>
    <row r="1036" spans="1:2" x14ac:dyDescent="0.2">
      <c r="A1036" s="7">
        <v>44409</v>
      </c>
      <c r="B1036" s="3">
        <v>0.5</v>
      </c>
    </row>
    <row r="1037" spans="1:2" x14ac:dyDescent="0.2">
      <c r="A1037" s="7">
        <v>44378</v>
      </c>
      <c r="B1037" s="3">
        <v>0.5</v>
      </c>
    </row>
    <row r="1038" spans="1:2" x14ac:dyDescent="0.2">
      <c r="A1038" s="7">
        <v>44348</v>
      </c>
      <c r="B1038" s="3">
        <v>0.5</v>
      </c>
    </row>
    <row r="1039" spans="1:2" x14ac:dyDescent="0.2">
      <c r="A1039" s="7">
        <v>44317</v>
      </c>
      <c r="B1039" s="3">
        <v>0.5</v>
      </c>
    </row>
    <row r="1040" spans="1:2" x14ac:dyDescent="0.2">
      <c r="A1040" s="7">
        <v>44287</v>
      </c>
      <c r="B1040" s="3">
        <v>0.5</v>
      </c>
    </row>
    <row r="1041" spans="1:2" x14ac:dyDescent="0.2">
      <c r="A1041" s="7">
        <v>44256</v>
      </c>
      <c r="B1041" s="3">
        <v>0.5</v>
      </c>
    </row>
    <row r="1042" spans="1:2" x14ac:dyDescent="0.2">
      <c r="A1042" s="7">
        <v>44228</v>
      </c>
      <c r="B1042" s="3">
        <v>0.5</v>
      </c>
    </row>
    <row r="1043" spans="1:2" x14ac:dyDescent="0.2">
      <c r="A1043" s="7">
        <v>44197</v>
      </c>
      <c r="B1043" s="3">
        <v>0.5</v>
      </c>
    </row>
    <row r="1044" spans="1:2" x14ac:dyDescent="0.2">
      <c r="A1044" s="7">
        <v>44166</v>
      </c>
      <c r="B1044" s="3">
        <v>0.5</v>
      </c>
    </row>
    <row r="1045" spans="1:2" x14ac:dyDescent="0.2">
      <c r="A1045" s="7">
        <v>44136</v>
      </c>
      <c r="B1045" s="3">
        <v>0.5</v>
      </c>
    </row>
    <row r="1046" spans="1:2" x14ac:dyDescent="0.2">
      <c r="A1046" s="7">
        <v>44105</v>
      </c>
      <c r="B1046" s="3">
        <v>0.5</v>
      </c>
    </row>
    <row r="1047" spans="1:2" x14ac:dyDescent="0.2">
      <c r="A1047" s="7">
        <v>44075</v>
      </c>
      <c r="B1047" s="3">
        <v>0.5</v>
      </c>
    </row>
    <row r="1048" spans="1:2" x14ac:dyDescent="0.2">
      <c r="A1048" s="7">
        <v>44044</v>
      </c>
      <c r="B1048" s="3">
        <v>0.5</v>
      </c>
    </row>
    <row r="1049" spans="1:2" x14ac:dyDescent="0.2">
      <c r="A1049" s="7">
        <v>44013</v>
      </c>
      <c r="B1049" s="3">
        <v>0.5</v>
      </c>
    </row>
    <row r="1050" spans="1:2" x14ac:dyDescent="0.2">
      <c r="A1050" s="7">
        <v>43983</v>
      </c>
      <c r="B1050" s="3">
        <v>0.5</v>
      </c>
    </row>
    <row r="1051" spans="1:2" x14ac:dyDescent="0.2">
      <c r="A1051" s="7">
        <v>43952</v>
      </c>
      <c r="B1051" s="3">
        <v>0.5</v>
      </c>
    </row>
    <row r="1052" spans="1:2" x14ac:dyDescent="0.2">
      <c r="A1052" s="7">
        <v>43922</v>
      </c>
      <c r="B1052" s="3">
        <v>0.5</v>
      </c>
    </row>
    <row r="1053" spans="1:2" x14ac:dyDescent="0.2">
      <c r="A1053" s="7">
        <v>43891</v>
      </c>
      <c r="B1053" s="3">
        <v>1</v>
      </c>
    </row>
    <row r="1054" spans="1:2" x14ac:dyDescent="0.2">
      <c r="A1054" s="7">
        <v>43862</v>
      </c>
      <c r="B1054" s="3">
        <v>2</v>
      </c>
    </row>
    <row r="1055" spans="1:2" x14ac:dyDescent="0.2">
      <c r="A1055" s="7">
        <v>43831</v>
      </c>
      <c r="B1055" s="3">
        <v>2</v>
      </c>
    </row>
    <row r="1056" spans="1:2" x14ac:dyDescent="0.2">
      <c r="A1056" s="7">
        <v>43800</v>
      </c>
      <c r="B1056" s="3">
        <v>2</v>
      </c>
    </row>
    <row r="1057" spans="1:2" x14ac:dyDescent="0.2">
      <c r="A1057" s="7">
        <v>43770</v>
      </c>
      <c r="B1057" s="3">
        <v>2</v>
      </c>
    </row>
    <row r="1058" spans="1:2" x14ac:dyDescent="0.2">
      <c r="A1058" s="7">
        <v>43739</v>
      </c>
      <c r="B1058" s="3">
        <v>2</v>
      </c>
    </row>
    <row r="1059" spans="1:2" x14ac:dyDescent="0.2">
      <c r="A1059" s="7">
        <v>43709</v>
      </c>
      <c r="B1059" s="3">
        <v>2</v>
      </c>
    </row>
    <row r="1060" spans="1:2" x14ac:dyDescent="0.2">
      <c r="A1060" s="7">
        <v>43678</v>
      </c>
      <c r="B1060" s="3">
        <v>2</v>
      </c>
    </row>
    <row r="1061" spans="1:2" x14ac:dyDescent="0.2">
      <c r="A1061" s="7">
        <v>43647</v>
      </c>
      <c r="B1061" s="3">
        <v>2</v>
      </c>
    </row>
    <row r="1062" spans="1:2" x14ac:dyDescent="0.2">
      <c r="A1062" s="7">
        <v>43617</v>
      </c>
      <c r="B1062" s="3">
        <v>2</v>
      </c>
    </row>
    <row r="1063" spans="1:2" x14ac:dyDescent="0.2">
      <c r="A1063" s="7">
        <v>43586</v>
      </c>
      <c r="B1063" s="3">
        <v>2</v>
      </c>
    </row>
    <row r="1064" spans="1:2" x14ac:dyDescent="0.2">
      <c r="A1064" s="7">
        <v>43556</v>
      </c>
      <c r="B1064" s="3">
        <v>2</v>
      </c>
    </row>
    <row r="1065" spans="1:2" x14ac:dyDescent="0.2">
      <c r="A1065" s="7">
        <v>43525</v>
      </c>
      <c r="B1065" s="3">
        <v>2</v>
      </c>
    </row>
    <row r="1066" spans="1:2" x14ac:dyDescent="0.2">
      <c r="A1066" s="7">
        <v>43497</v>
      </c>
      <c r="B1066" s="3">
        <v>2</v>
      </c>
    </row>
    <row r="1067" spans="1:2" x14ac:dyDescent="0.2">
      <c r="A1067" s="7">
        <v>43466</v>
      </c>
      <c r="B1067" s="3">
        <v>2</v>
      </c>
    </row>
    <row r="1068" spans="1:2" x14ac:dyDescent="0.2">
      <c r="A1068" s="7">
        <v>43435</v>
      </c>
      <c r="B1068" s="3">
        <v>2</v>
      </c>
    </row>
    <row r="1069" spans="1:2" x14ac:dyDescent="0.2">
      <c r="A1069" s="7">
        <v>43405</v>
      </c>
      <c r="B1069" s="3">
        <v>2</v>
      </c>
    </row>
    <row r="1070" spans="1:2" x14ac:dyDescent="0.2">
      <c r="A1070" s="7">
        <v>43374</v>
      </c>
      <c r="B1070" s="3">
        <v>2</v>
      </c>
    </row>
    <row r="1071" spans="1:2" x14ac:dyDescent="0.2">
      <c r="A1071" s="7">
        <v>43344</v>
      </c>
      <c r="B1071" s="3">
        <v>1.75</v>
      </c>
    </row>
    <row r="1072" spans="1:2" x14ac:dyDescent="0.2">
      <c r="A1072" s="7">
        <v>43313</v>
      </c>
      <c r="B1072" s="3">
        <v>1.75</v>
      </c>
    </row>
    <row r="1073" spans="1:2" x14ac:dyDescent="0.2">
      <c r="A1073" s="7">
        <v>43282</v>
      </c>
      <c r="B1073" s="3">
        <v>1.75</v>
      </c>
    </row>
    <row r="1074" spans="1:2" x14ac:dyDescent="0.2">
      <c r="A1074" s="7">
        <v>43252</v>
      </c>
      <c r="B1074" s="3">
        <v>1.5</v>
      </c>
    </row>
    <row r="1075" spans="1:2" x14ac:dyDescent="0.2">
      <c r="A1075" s="7">
        <v>43221</v>
      </c>
      <c r="B1075" s="3">
        <v>1.5</v>
      </c>
    </row>
    <row r="1076" spans="1:2" x14ac:dyDescent="0.2">
      <c r="A1076" s="7">
        <v>43191</v>
      </c>
      <c r="B1076" s="3">
        <v>1.5</v>
      </c>
    </row>
    <row r="1077" spans="1:2" x14ac:dyDescent="0.2">
      <c r="A1077" s="7">
        <v>43160</v>
      </c>
      <c r="B1077" s="3">
        <v>1.5</v>
      </c>
    </row>
    <row r="1078" spans="1:2" x14ac:dyDescent="0.2">
      <c r="A1078" s="7">
        <v>43132</v>
      </c>
      <c r="B1078" s="3">
        <v>1.5</v>
      </c>
    </row>
    <row r="1079" spans="1:2" x14ac:dyDescent="0.2">
      <c r="A1079" s="7">
        <v>43101</v>
      </c>
      <c r="B1079" s="3">
        <v>1.5</v>
      </c>
    </row>
    <row r="1080" spans="1:2" x14ac:dyDescent="0.2">
      <c r="A1080" s="7">
        <v>43070</v>
      </c>
      <c r="B1080" s="3">
        <v>1.25</v>
      </c>
    </row>
    <row r="1081" spans="1:2" x14ac:dyDescent="0.2">
      <c r="A1081" s="7">
        <v>43040</v>
      </c>
      <c r="B1081" s="3">
        <v>1.25</v>
      </c>
    </row>
    <row r="1082" spans="1:2" x14ac:dyDescent="0.2">
      <c r="A1082" s="7">
        <v>43009</v>
      </c>
      <c r="B1082" s="3">
        <v>1.25</v>
      </c>
    </row>
    <row r="1083" spans="1:2" x14ac:dyDescent="0.2">
      <c r="A1083" s="7">
        <v>42979</v>
      </c>
      <c r="B1083" s="3">
        <v>1.25</v>
      </c>
    </row>
    <row r="1084" spans="1:2" x14ac:dyDescent="0.2">
      <c r="A1084" s="7">
        <v>42948</v>
      </c>
      <c r="B1084" s="3">
        <v>1</v>
      </c>
    </row>
    <row r="1085" spans="1:2" x14ac:dyDescent="0.2">
      <c r="A1085" s="7">
        <v>42917</v>
      </c>
      <c r="B1085" s="3">
        <v>1</v>
      </c>
    </row>
    <row r="1086" spans="1:2" x14ac:dyDescent="0.2">
      <c r="A1086" s="7">
        <v>42887</v>
      </c>
      <c r="B1086" s="3">
        <v>0.75</v>
      </c>
    </row>
    <row r="1087" spans="1:2" x14ac:dyDescent="0.2">
      <c r="A1087" s="7">
        <v>42856</v>
      </c>
      <c r="B1087" s="3">
        <v>0.75</v>
      </c>
    </row>
    <row r="1088" spans="1:2" x14ac:dyDescent="0.2">
      <c r="A1088" s="7">
        <v>42826</v>
      </c>
      <c r="B1088" s="3">
        <v>0.75</v>
      </c>
    </row>
    <row r="1089" spans="1:2" x14ac:dyDescent="0.2">
      <c r="A1089" s="7">
        <v>42795</v>
      </c>
      <c r="B1089" s="3">
        <v>0.75</v>
      </c>
    </row>
    <row r="1090" spans="1:2" x14ac:dyDescent="0.2">
      <c r="A1090" s="7">
        <v>42767</v>
      </c>
      <c r="B1090" s="3">
        <v>0.75</v>
      </c>
    </row>
    <row r="1091" spans="1:2" x14ac:dyDescent="0.2">
      <c r="A1091" s="7">
        <v>42736</v>
      </c>
      <c r="B1091" s="3">
        <v>0.75</v>
      </c>
    </row>
    <row r="1092" spans="1:2" x14ac:dyDescent="0.2">
      <c r="A1092" s="7">
        <v>42705</v>
      </c>
      <c r="B1092" s="3">
        <v>0.75</v>
      </c>
    </row>
    <row r="1093" spans="1:2" x14ac:dyDescent="0.2">
      <c r="A1093" s="7">
        <v>42675</v>
      </c>
      <c r="B1093" s="3">
        <v>0.75</v>
      </c>
    </row>
    <row r="1094" spans="1:2" x14ac:dyDescent="0.2">
      <c r="A1094" s="7">
        <v>42644</v>
      </c>
      <c r="B1094" s="3">
        <v>0.75</v>
      </c>
    </row>
    <row r="1095" spans="1:2" x14ac:dyDescent="0.2">
      <c r="A1095" s="7">
        <v>42614</v>
      </c>
      <c r="B1095" s="3">
        <v>0.75</v>
      </c>
    </row>
    <row r="1096" spans="1:2" x14ac:dyDescent="0.2">
      <c r="A1096" s="7">
        <v>42583</v>
      </c>
      <c r="B1096" s="3">
        <v>0.75</v>
      </c>
    </row>
    <row r="1097" spans="1:2" x14ac:dyDescent="0.2">
      <c r="A1097" s="7">
        <v>42552</v>
      </c>
      <c r="B1097" s="3">
        <v>0.75</v>
      </c>
    </row>
    <row r="1098" spans="1:2" x14ac:dyDescent="0.2">
      <c r="A1098" s="7">
        <v>42522</v>
      </c>
      <c r="B1098" s="3">
        <v>0.75</v>
      </c>
    </row>
    <row r="1099" spans="1:2" x14ac:dyDescent="0.2">
      <c r="A1099" s="7">
        <v>42491</v>
      </c>
      <c r="B1099" s="3">
        <v>0.75</v>
      </c>
    </row>
    <row r="1100" spans="1:2" x14ac:dyDescent="0.2">
      <c r="A1100" s="7">
        <v>42461</v>
      </c>
      <c r="B1100" s="3">
        <v>0.75</v>
      </c>
    </row>
    <row r="1101" spans="1:2" x14ac:dyDescent="0.2">
      <c r="A1101" s="7">
        <v>42430</v>
      </c>
      <c r="B1101" s="3">
        <v>0.75</v>
      </c>
    </row>
    <row r="1102" spans="1:2" x14ac:dyDescent="0.2">
      <c r="A1102" s="7">
        <v>42401</v>
      </c>
      <c r="B1102" s="3">
        <v>0.75</v>
      </c>
    </row>
    <row r="1103" spans="1:2" x14ac:dyDescent="0.2">
      <c r="A1103" s="7">
        <v>42370</v>
      </c>
      <c r="B1103" s="3">
        <v>0.75</v>
      </c>
    </row>
    <row r="1104" spans="1:2" x14ac:dyDescent="0.2">
      <c r="A1104" s="7">
        <v>42339</v>
      </c>
      <c r="B1104" s="3">
        <v>0.75</v>
      </c>
    </row>
    <row r="1105" spans="1:2" x14ac:dyDescent="0.2">
      <c r="A1105" s="7">
        <v>42309</v>
      </c>
      <c r="B1105" s="3">
        <v>0.75</v>
      </c>
    </row>
    <row r="1106" spans="1:2" x14ac:dyDescent="0.2">
      <c r="A1106" s="7">
        <v>42278</v>
      </c>
      <c r="B1106" s="3">
        <v>0.75</v>
      </c>
    </row>
    <row r="1107" spans="1:2" x14ac:dyDescent="0.2">
      <c r="A1107" s="7">
        <v>42248</v>
      </c>
      <c r="B1107" s="3">
        <v>0.75</v>
      </c>
    </row>
    <row r="1108" spans="1:2" x14ac:dyDescent="0.2">
      <c r="A1108" s="7">
        <v>42217</v>
      </c>
      <c r="B1108" s="3">
        <v>0.75</v>
      </c>
    </row>
    <row r="1109" spans="1:2" x14ac:dyDescent="0.2">
      <c r="A1109" s="7">
        <v>42186</v>
      </c>
      <c r="B1109" s="3">
        <v>0.75</v>
      </c>
    </row>
    <row r="1110" spans="1:2" x14ac:dyDescent="0.2">
      <c r="A1110" s="7">
        <v>42156</v>
      </c>
      <c r="B1110" s="3">
        <v>1</v>
      </c>
    </row>
    <row r="1111" spans="1:2" x14ac:dyDescent="0.2">
      <c r="A1111" s="7">
        <v>42125</v>
      </c>
      <c r="B1111" s="3">
        <v>1</v>
      </c>
    </row>
    <row r="1112" spans="1:2" x14ac:dyDescent="0.2">
      <c r="A1112" s="7">
        <v>42095</v>
      </c>
      <c r="B1112" s="3">
        <v>1</v>
      </c>
    </row>
    <row r="1113" spans="1:2" x14ac:dyDescent="0.2">
      <c r="A1113" s="7">
        <v>42064</v>
      </c>
      <c r="B1113" s="3">
        <v>1</v>
      </c>
    </row>
    <row r="1114" spans="1:2" x14ac:dyDescent="0.2">
      <c r="A1114" s="7">
        <v>42036</v>
      </c>
      <c r="B1114" s="3">
        <v>1</v>
      </c>
    </row>
    <row r="1115" spans="1:2" x14ac:dyDescent="0.2">
      <c r="A1115" s="7">
        <v>42005</v>
      </c>
      <c r="B1115" s="3">
        <v>1</v>
      </c>
    </row>
    <row r="1116" spans="1:2" x14ac:dyDescent="0.2">
      <c r="A1116" s="7">
        <v>41974</v>
      </c>
      <c r="B1116" s="3">
        <v>1.25</v>
      </c>
    </row>
    <row r="1117" spans="1:2" x14ac:dyDescent="0.2">
      <c r="A1117" s="7">
        <v>41944</v>
      </c>
      <c r="B1117" s="3">
        <v>1.25</v>
      </c>
    </row>
    <row r="1118" spans="1:2" x14ac:dyDescent="0.2">
      <c r="A1118" s="7">
        <v>41913</v>
      </c>
      <c r="B1118" s="3">
        <v>1.25</v>
      </c>
    </row>
    <row r="1119" spans="1:2" x14ac:dyDescent="0.2">
      <c r="A1119" s="7">
        <v>41883</v>
      </c>
      <c r="B1119" s="3">
        <v>1.25</v>
      </c>
    </row>
    <row r="1120" spans="1:2" x14ac:dyDescent="0.2">
      <c r="A1120" s="7">
        <v>41852</v>
      </c>
      <c r="B1120" s="3">
        <v>1.25</v>
      </c>
    </row>
    <row r="1121" spans="1:2" x14ac:dyDescent="0.2">
      <c r="A1121" s="7">
        <v>41821</v>
      </c>
      <c r="B1121" s="3">
        <v>1.25</v>
      </c>
    </row>
    <row r="1122" spans="1:2" x14ac:dyDescent="0.2">
      <c r="A1122" s="7">
        <v>41791</v>
      </c>
      <c r="B1122" s="3">
        <v>1.25</v>
      </c>
    </row>
    <row r="1123" spans="1:2" x14ac:dyDescent="0.2">
      <c r="A1123" s="7">
        <v>41760</v>
      </c>
      <c r="B1123" s="3">
        <v>1.25</v>
      </c>
    </row>
    <row r="1124" spans="1:2" x14ac:dyDescent="0.2">
      <c r="A1124" s="7">
        <v>41730</v>
      </c>
      <c r="B1124" s="3">
        <v>1.25</v>
      </c>
    </row>
    <row r="1125" spans="1:2" x14ac:dyDescent="0.2">
      <c r="A1125" s="7">
        <v>41699</v>
      </c>
      <c r="B1125" s="3">
        <v>1.25</v>
      </c>
    </row>
    <row r="1126" spans="1:2" x14ac:dyDescent="0.2">
      <c r="A1126" s="7">
        <v>41671</v>
      </c>
      <c r="B1126" s="3">
        <v>1.25</v>
      </c>
    </row>
    <row r="1127" spans="1:2" x14ac:dyDescent="0.2">
      <c r="A1127" s="7">
        <v>41640</v>
      </c>
      <c r="B1127" s="3">
        <v>1.25</v>
      </c>
    </row>
    <row r="1128" spans="1:2" x14ac:dyDescent="0.2">
      <c r="A1128" s="7">
        <v>41609</v>
      </c>
      <c r="B1128" s="3">
        <v>1.25</v>
      </c>
    </row>
    <row r="1129" spans="1:2" x14ac:dyDescent="0.2">
      <c r="A1129" s="7">
        <v>41579</v>
      </c>
      <c r="B1129" s="3">
        <v>1.25</v>
      </c>
    </row>
    <row r="1130" spans="1:2" x14ac:dyDescent="0.2">
      <c r="A1130" s="7">
        <v>41548</v>
      </c>
      <c r="B1130" s="3">
        <v>1.25</v>
      </c>
    </row>
    <row r="1131" spans="1:2" x14ac:dyDescent="0.2">
      <c r="A1131" s="7">
        <v>41518</v>
      </c>
      <c r="B1131" s="3">
        <v>1.25</v>
      </c>
    </row>
    <row r="1132" spans="1:2" x14ac:dyDescent="0.2">
      <c r="A1132" s="7">
        <v>41487</v>
      </c>
      <c r="B1132" s="3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I115"/>
  <sheetViews>
    <sheetView zoomScaleNormal="100" workbookViewId="0">
      <selection activeCell="I1" sqref="A1:I1"/>
    </sheetView>
  </sheetViews>
  <sheetFormatPr baseColWidth="10" defaultColWidth="11" defaultRowHeight="16" x14ac:dyDescent="0.2"/>
  <cols>
    <col min="9" max="9" width="15.83203125" customWidth="1"/>
  </cols>
  <sheetData>
    <row r="1" spans="1:9" x14ac:dyDescent="0.2">
      <c r="A1" s="8" t="s">
        <v>28</v>
      </c>
      <c r="B1" s="8" t="s">
        <v>28</v>
      </c>
      <c r="C1" s="8" t="s">
        <v>22</v>
      </c>
      <c r="D1" s="11" t="s">
        <v>21</v>
      </c>
      <c r="E1" s="11" t="s">
        <v>19</v>
      </c>
      <c r="F1" s="8" t="s">
        <v>23</v>
      </c>
      <c r="G1" s="8" t="s">
        <v>78</v>
      </c>
      <c r="H1" s="8" t="s">
        <v>24</v>
      </c>
      <c r="I1" s="8" t="s">
        <v>79</v>
      </c>
    </row>
    <row r="2" spans="1:9" x14ac:dyDescent="0.2">
      <c r="A2" s="3" t="str">
        <f>_xlfn.CONCAT(F2, "-", G2)</f>
        <v>2013-3</v>
      </c>
      <c r="B2" s="3" t="str">
        <f>_xlfn.CONCAT(F2, "-", TEXT(H2,"00"))</f>
        <v>2013-08</v>
      </c>
      <c r="C2" s="3" t="str">
        <f>_xlfn.CONCAT("brm_", TEXT(ROW(D2)-1, "000"))</f>
        <v>brm_001</v>
      </c>
      <c r="D2" s="6">
        <v>41487</v>
      </c>
      <c r="E2" s="3">
        <v>1.25</v>
      </c>
      <c r="F2" s="3">
        <f t="shared" ref="F2:F33" si="0">YEAR(D2)</f>
        <v>2013</v>
      </c>
      <c r="G2" s="3">
        <f>ROUNDUP(MONTH(D2)/3, 0)</f>
        <v>3</v>
      </c>
      <c r="H2" s="3">
        <f t="shared" ref="H2:H33" si="1">MONTH(D2)</f>
        <v>8</v>
      </c>
      <c r="I2" s="3" t="str">
        <f>VLOOKUP(A2, inflation!$A$2:$L$40, 3, 0)</f>
        <v>inf_001</v>
      </c>
    </row>
    <row r="3" spans="1:9" x14ac:dyDescent="0.2">
      <c r="A3" s="3" t="str">
        <f t="shared" ref="A3:A66" si="2">_xlfn.CONCAT(F3, "-", G3)</f>
        <v>2013-3</v>
      </c>
      <c r="B3" s="3" t="str">
        <f t="shared" ref="B3:B66" si="3">_xlfn.CONCAT(F3, "-", TEXT(H3,"00"))</f>
        <v>2013-09</v>
      </c>
      <c r="C3" s="3" t="str">
        <f t="shared" ref="C3:C66" si="4">_xlfn.CONCAT("brm_", TEXT(ROW(D3)-1, "000"))</f>
        <v>brm_002</v>
      </c>
      <c r="D3" s="6">
        <v>41518</v>
      </c>
      <c r="E3" s="3">
        <v>1.25</v>
      </c>
      <c r="F3" s="3">
        <f t="shared" si="0"/>
        <v>2013</v>
      </c>
      <c r="G3" s="3">
        <f t="shared" ref="G3:G66" si="5">ROUNDUP(MONTH(D3)/3, 0)</f>
        <v>3</v>
      </c>
      <c r="H3" s="3">
        <f t="shared" si="1"/>
        <v>9</v>
      </c>
      <c r="I3" s="3" t="str">
        <f>VLOOKUP(A3, inflation!$A$2:$L$40, 3, 0)</f>
        <v>inf_001</v>
      </c>
    </row>
    <row r="4" spans="1:9" x14ac:dyDescent="0.2">
      <c r="A4" s="3" t="str">
        <f t="shared" si="2"/>
        <v>2013-4</v>
      </c>
      <c r="B4" s="3" t="str">
        <f t="shared" si="3"/>
        <v>2013-10</v>
      </c>
      <c r="C4" s="3" t="str">
        <f t="shared" si="4"/>
        <v>brm_003</v>
      </c>
      <c r="D4" s="6">
        <v>41548</v>
      </c>
      <c r="E4" s="3">
        <v>1.25</v>
      </c>
      <c r="F4" s="3">
        <f t="shared" si="0"/>
        <v>2013</v>
      </c>
      <c r="G4" s="3">
        <f t="shared" si="5"/>
        <v>4</v>
      </c>
      <c r="H4" s="3">
        <f t="shared" si="1"/>
        <v>10</v>
      </c>
      <c r="I4" s="3" t="str">
        <f>VLOOKUP(A4, inflation!$A$2:$L$40, 3, 0)</f>
        <v>inf_002</v>
      </c>
    </row>
    <row r="5" spans="1:9" x14ac:dyDescent="0.2">
      <c r="A5" s="3" t="str">
        <f t="shared" si="2"/>
        <v>2013-4</v>
      </c>
      <c r="B5" s="3" t="str">
        <f t="shared" si="3"/>
        <v>2013-11</v>
      </c>
      <c r="C5" s="3" t="str">
        <f t="shared" si="4"/>
        <v>brm_004</v>
      </c>
      <c r="D5" s="6">
        <v>41579</v>
      </c>
      <c r="E5" s="3">
        <v>1.25</v>
      </c>
      <c r="F5" s="3">
        <f t="shared" si="0"/>
        <v>2013</v>
      </c>
      <c r="G5" s="3">
        <f t="shared" si="5"/>
        <v>4</v>
      </c>
      <c r="H5" s="3">
        <f t="shared" si="1"/>
        <v>11</v>
      </c>
      <c r="I5" s="3" t="str">
        <f>VLOOKUP(A5, inflation!$A$2:$L$40, 3, 0)</f>
        <v>inf_002</v>
      </c>
    </row>
    <row r="6" spans="1:9" x14ac:dyDescent="0.2">
      <c r="A6" s="3" t="str">
        <f t="shared" si="2"/>
        <v>2013-4</v>
      </c>
      <c r="B6" s="3" t="str">
        <f t="shared" si="3"/>
        <v>2013-12</v>
      </c>
      <c r="C6" s="3" t="str">
        <f t="shared" si="4"/>
        <v>brm_005</v>
      </c>
      <c r="D6" s="6">
        <v>41609</v>
      </c>
      <c r="E6" s="3">
        <v>1.25</v>
      </c>
      <c r="F6" s="3">
        <f t="shared" si="0"/>
        <v>2013</v>
      </c>
      <c r="G6" s="3">
        <f t="shared" si="5"/>
        <v>4</v>
      </c>
      <c r="H6" s="3">
        <f t="shared" si="1"/>
        <v>12</v>
      </c>
      <c r="I6" s="3" t="str">
        <f>VLOOKUP(A6, inflation!$A$2:$L$40, 3, 0)</f>
        <v>inf_002</v>
      </c>
    </row>
    <row r="7" spans="1:9" x14ac:dyDescent="0.2">
      <c r="A7" s="3" t="str">
        <f t="shared" si="2"/>
        <v>2014-1</v>
      </c>
      <c r="B7" s="3" t="str">
        <f t="shared" si="3"/>
        <v>2014-01</v>
      </c>
      <c r="C7" s="3" t="str">
        <f t="shared" si="4"/>
        <v>brm_006</v>
      </c>
      <c r="D7" s="6">
        <v>41640</v>
      </c>
      <c r="E7" s="3">
        <v>1.25</v>
      </c>
      <c r="F7" s="3">
        <f t="shared" si="0"/>
        <v>2014</v>
      </c>
      <c r="G7" s="3">
        <f t="shared" si="5"/>
        <v>1</v>
      </c>
      <c r="H7" s="3">
        <f t="shared" si="1"/>
        <v>1</v>
      </c>
      <c r="I7" s="3" t="str">
        <f>VLOOKUP(A7, inflation!$A$2:$L$40, 3, 0)</f>
        <v>inf_003</v>
      </c>
    </row>
    <row r="8" spans="1:9" x14ac:dyDescent="0.2">
      <c r="A8" s="3" t="str">
        <f t="shared" si="2"/>
        <v>2014-1</v>
      </c>
      <c r="B8" s="3" t="str">
        <f t="shared" si="3"/>
        <v>2014-02</v>
      </c>
      <c r="C8" s="3" t="str">
        <f t="shared" si="4"/>
        <v>brm_007</v>
      </c>
      <c r="D8" s="6">
        <v>41671</v>
      </c>
      <c r="E8" s="3">
        <v>1.25</v>
      </c>
      <c r="F8" s="3">
        <f t="shared" si="0"/>
        <v>2014</v>
      </c>
      <c r="G8" s="3">
        <f t="shared" si="5"/>
        <v>1</v>
      </c>
      <c r="H8" s="3">
        <f t="shared" si="1"/>
        <v>2</v>
      </c>
      <c r="I8" s="3" t="str">
        <f>VLOOKUP(A8, inflation!$A$2:$L$40, 3, 0)</f>
        <v>inf_003</v>
      </c>
    </row>
    <row r="9" spans="1:9" x14ac:dyDescent="0.2">
      <c r="A9" s="3" t="str">
        <f t="shared" si="2"/>
        <v>2014-1</v>
      </c>
      <c r="B9" s="3" t="str">
        <f t="shared" si="3"/>
        <v>2014-03</v>
      </c>
      <c r="C9" s="3" t="str">
        <f t="shared" si="4"/>
        <v>brm_008</v>
      </c>
      <c r="D9" s="6">
        <v>41699</v>
      </c>
      <c r="E9" s="3">
        <v>1.25</v>
      </c>
      <c r="F9" s="3">
        <f t="shared" si="0"/>
        <v>2014</v>
      </c>
      <c r="G9" s="3">
        <f t="shared" si="5"/>
        <v>1</v>
      </c>
      <c r="H9" s="3">
        <f t="shared" si="1"/>
        <v>3</v>
      </c>
      <c r="I9" s="3" t="str">
        <f>VLOOKUP(A9, inflation!$A$2:$L$40, 3, 0)</f>
        <v>inf_003</v>
      </c>
    </row>
    <row r="10" spans="1:9" x14ac:dyDescent="0.2">
      <c r="A10" s="3" t="str">
        <f t="shared" si="2"/>
        <v>2014-2</v>
      </c>
      <c r="B10" s="3" t="str">
        <f t="shared" si="3"/>
        <v>2014-04</v>
      </c>
      <c r="C10" s="3" t="str">
        <f t="shared" si="4"/>
        <v>brm_009</v>
      </c>
      <c r="D10" s="6">
        <v>41730</v>
      </c>
      <c r="E10" s="3">
        <v>1.25</v>
      </c>
      <c r="F10" s="3">
        <f t="shared" si="0"/>
        <v>2014</v>
      </c>
      <c r="G10" s="3">
        <f t="shared" si="5"/>
        <v>2</v>
      </c>
      <c r="H10" s="3">
        <f t="shared" si="1"/>
        <v>4</v>
      </c>
      <c r="I10" s="3" t="str">
        <f>VLOOKUP(A10, inflation!$A$2:$L$40, 3, 0)</f>
        <v>inf_004</v>
      </c>
    </row>
    <row r="11" spans="1:9" x14ac:dyDescent="0.2">
      <c r="A11" s="3" t="str">
        <f t="shared" si="2"/>
        <v>2014-2</v>
      </c>
      <c r="B11" s="3" t="str">
        <f t="shared" si="3"/>
        <v>2014-05</v>
      </c>
      <c r="C11" s="3" t="str">
        <f t="shared" si="4"/>
        <v>brm_010</v>
      </c>
      <c r="D11" s="6">
        <v>41760</v>
      </c>
      <c r="E11" s="3">
        <v>1.25</v>
      </c>
      <c r="F11" s="3">
        <f t="shared" si="0"/>
        <v>2014</v>
      </c>
      <c r="G11" s="3">
        <f t="shared" si="5"/>
        <v>2</v>
      </c>
      <c r="H11" s="3">
        <f t="shared" si="1"/>
        <v>5</v>
      </c>
      <c r="I11" s="3" t="str">
        <f>VLOOKUP(A11, inflation!$A$2:$L$40, 3, 0)</f>
        <v>inf_004</v>
      </c>
    </row>
    <row r="12" spans="1:9" x14ac:dyDescent="0.2">
      <c r="A12" s="3" t="str">
        <f t="shared" si="2"/>
        <v>2014-2</v>
      </c>
      <c r="B12" s="3" t="str">
        <f t="shared" si="3"/>
        <v>2014-06</v>
      </c>
      <c r="C12" s="3" t="str">
        <f t="shared" si="4"/>
        <v>brm_011</v>
      </c>
      <c r="D12" s="6">
        <v>41791</v>
      </c>
      <c r="E12" s="3">
        <v>1.25</v>
      </c>
      <c r="F12" s="3">
        <f t="shared" si="0"/>
        <v>2014</v>
      </c>
      <c r="G12" s="3">
        <f t="shared" si="5"/>
        <v>2</v>
      </c>
      <c r="H12" s="3">
        <f t="shared" si="1"/>
        <v>6</v>
      </c>
      <c r="I12" s="3" t="str">
        <f>VLOOKUP(A12, inflation!$A$2:$L$40, 3, 0)</f>
        <v>inf_004</v>
      </c>
    </row>
    <row r="13" spans="1:9" x14ac:dyDescent="0.2">
      <c r="A13" s="3" t="str">
        <f t="shared" si="2"/>
        <v>2014-3</v>
      </c>
      <c r="B13" s="3" t="str">
        <f t="shared" si="3"/>
        <v>2014-07</v>
      </c>
      <c r="C13" s="3" t="str">
        <f t="shared" si="4"/>
        <v>brm_012</v>
      </c>
      <c r="D13" s="6">
        <v>41821</v>
      </c>
      <c r="E13" s="3">
        <v>1.25</v>
      </c>
      <c r="F13" s="3">
        <f t="shared" si="0"/>
        <v>2014</v>
      </c>
      <c r="G13" s="3">
        <f t="shared" si="5"/>
        <v>3</v>
      </c>
      <c r="H13" s="3">
        <f t="shared" si="1"/>
        <v>7</v>
      </c>
      <c r="I13" s="3" t="str">
        <f>VLOOKUP(A13, inflation!$A$2:$L$40, 3, 0)</f>
        <v>inf_005</v>
      </c>
    </row>
    <row r="14" spans="1:9" x14ac:dyDescent="0.2">
      <c r="A14" s="3" t="str">
        <f t="shared" si="2"/>
        <v>2014-3</v>
      </c>
      <c r="B14" s="3" t="str">
        <f t="shared" si="3"/>
        <v>2014-08</v>
      </c>
      <c r="C14" s="3" t="str">
        <f t="shared" si="4"/>
        <v>brm_013</v>
      </c>
      <c r="D14" s="6">
        <v>41852</v>
      </c>
      <c r="E14" s="3">
        <v>1.25</v>
      </c>
      <c r="F14" s="3">
        <f t="shared" si="0"/>
        <v>2014</v>
      </c>
      <c r="G14" s="3">
        <f t="shared" si="5"/>
        <v>3</v>
      </c>
      <c r="H14" s="3">
        <f t="shared" si="1"/>
        <v>8</v>
      </c>
      <c r="I14" s="3" t="str">
        <f>VLOOKUP(A14, inflation!$A$2:$L$40, 3, 0)</f>
        <v>inf_005</v>
      </c>
    </row>
    <row r="15" spans="1:9" x14ac:dyDescent="0.2">
      <c r="A15" s="3" t="str">
        <f t="shared" si="2"/>
        <v>2014-3</v>
      </c>
      <c r="B15" s="3" t="str">
        <f t="shared" si="3"/>
        <v>2014-09</v>
      </c>
      <c r="C15" s="3" t="str">
        <f t="shared" si="4"/>
        <v>brm_014</v>
      </c>
      <c r="D15" s="6">
        <v>41883</v>
      </c>
      <c r="E15" s="3">
        <v>1.25</v>
      </c>
      <c r="F15" s="3">
        <f t="shared" si="0"/>
        <v>2014</v>
      </c>
      <c r="G15" s="3">
        <f t="shared" si="5"/>
        <v>3</v>
      </c>
      <c r="H15" s="3">
        <f t="shared" si="1"/>
        <v>9</v>
      </c>
      <c r="I15" s="3" t="str">
        <f>VLOOKUP(A15, inflation!$A$2:$L$40, 3, 0)</f>
        <v>inf_005</v>
      </c>
    </row>
    <row r="16" spans="1:9" x14ac:dyDescent="0.2">
      <c r="A16" s="3" t="str">
        <f t="shared" si="2"/>
        <v>2014-4</v>
      </c>
      <c r="B16" s="3" t="str">
        <f t="shared" si="3"/>
        <v>2014-10</v>
      </c>
      <c r="C16" s="3" t="str">
        <f t="shared" si="4"/>
        <v>brm_015</v>
      </c>
      <c r="D16" s="6">
        <v>41913</v>
      </c>
      <c r="E16" s="3">
        <v>1.25</v>
      </c>
      <c r="F16" s="3">
        <f t="shared" si="0"/>
        <v>2014</v>
      </c>
      <c r="G16" s="3">
        <f t="shared" si="5"/>
        <v>4</v>
      </c>
      <c r="H16" s="3">
        <f t="shared" si="1"/>
        <v>10</v>
      </c>
      <c r="I16" s="3" t="str">
        <f>VLOOKUP(A16, inflation!$A$2:$L$40, 3, 0)</f>
        <v>inf_006</v>
      </c>
    </row>
    <row r="17" spans="1:9" x14ac:dyDescent="0.2">
      <c r="A17" s="3" t="str">
        <f t="shared" si="2"/>
        <v>2014-4</v>
      </c>
      <c r="B17" s="3" t="str">
        <f t="shared" si="3"/>
        <v>2014-11</v>
      </c>
      <c r="C17" s="3" t="str">
        <f t="shared" si="4"/>
        <v>brm_016</v>
      </c>
      <c r="D17" s="6">
        <v>41944</v>
      </c>
      <c r="E17" s="3">
        <v>1.25</v>
      </c>
      <c r="F17" s="3">
        <f t="shared" si="0"/>
        <v>2014</v>
      </c>
      <c r="G17" s="3">
        <f t="shared" si="5"/>
        <v>4</v>
      </c>
      <c r="H17" s="3">
        <f t="shared" si="1"/>
        <v>11</v>
      </c>
      <c r="I17" s="3" t="str">
        <f>VLOOKUP(A17, inflation!$A$2:$L$40, 3, 0)</f>
        <v>inf_006</v>
      </c>
    </row>
    <row r="18" spans="1:9" x14ac:dyDescent="0.2">
      <c r="A18" s="3" t="str">
        <f t="shared" si="2"/>
        <v>2014-4</v>
      </c>
      <c r="B18" s="3" t="str">
        <f t="shared" si="3"/>
        <v>2014-12</v>
      </c>
      <c r="C18" s="3" t="str">
        <f t="shared" si="4"/>
        <v>brm_017</v>
      </c>
      <c r="D18" s="6">
        <v>41974</v>
      </c>
      <c r="E18" s="3">
        <v>1.25</v>
      </c>
      <c r="F18" s="3">
        <f t="shared" si="0"/>
        <v>2014</v>
      </c>
      <c r="G18" s="3">
        <f t="shared" si="5"/>
        <v>4</v>
      </c>
      <c r="H18" s="3">
        <f t="shared" si="1"/>
        <v>12</v>
      </c>
      <c r="I18" s="3" t="str">
        <f>VLOOKUP(A18, inflation!$A$2:$L$40, 3, 0)</f>
        <v>inf_006</v>
      </c>
    </row>
    <row r="19" spans="1:9" x14ac:dyDescent="0.2">
      <c r="A19" s="3" t="str">
        <f t="shared" si="2"/>
        <v>2015-1</v>
      </c>
      <c r="B19" s="3" t="str">
        <f t="shared" si="3"/>
        <v>2015-01</v>
      </c>
      <c r="C19" s="3" t="str">
        <f t="shared" si="4"/>
        <v>brm_018</v>
      </c>
      <c r="D19" s="6">
        <v>42005</v>
      </c>
      <c r="E19" s="3">
        <v>1</v>
      </c>
      <c r="F19" s="3">
        <f t="shared" si="0"/>
        <v>2015</v>
      </c>
      <c r="G19" s="3">
        <f t="shared" si="5"/>
        <v>1</v>
      </c>
      <c r="H19" s="3">
        <f t="shared" si="1"/>
        <v>1</v>
      </c>
      <c r="I19" s="3" t="str">
        <f>VLOOKUP(A19, inflation!$A$2:$L$40, 3, 0)</f>
        <v>inf_007</v>
      </c>
    </row>
    <row r="20" spans="1:9" x14ac:dyDescent="0.2">
      <c r="A20" s="3" t="str">
        <f t="shared" si="2"/>
        <v>2015-1</v>
      </c>
      <c r="B20" s="3" t="str">
        <f t="shared" si="3"/>
        <v>2015-02</v>
      </c>
      <c r="C20" s="3" t="str">
        <f t="shared" si="4"/>
        <v>brm_019</v>
      </c>
      <c r="D20" s="6">
        <v>42036</v>
      </c>
      <c r="E20" s="3">
        <v>1</v>
      </c>
      <c r="F20" s="3">
        <f t="shared" si="0"/>
        <v>2015</v>
      </c>
      <c r="G20" s="3">
        <f t="shared" si="5"/>
        <v>1</v>
      </c>
      <c r="H20" s="3">
        <f t="shared" si="1"/>
        <v>2</v>
      </c>
      <c r="I20" s="3" t="str">
        <f>VLOOKUP(A20, inflation!$A$2:$L$40, 3, 0)</f>
        <v>inf_007</v>
      </c>
    </row>
    <row r="21" spans="1:9" x14ac:dyDescent="0.2">
      <c r="A21" s="3" t="str">
        <f t="shared" si="2"/>
        <v>2015-1</v>
      </c>
      <c r="B21" s="3" t="str">
        <f t="shared" si="3"/>
        <v>2015-03</v>
      </c>
      <c r="C21" s="3" t="str">
        <f t="shared" si="4"/>
        <v>brm_020</v>
      </c>
      <c r="D21" s="6">
        <v>42064</v>
      </c>
      <c r="E21" s="3">
        <v>1</v>
      </c>
      <c r="F21" s="3">
        <f t="shared" si="0"/>
        <v>2015</v>
      </c>
      <c r="G21" s="3">
        <f t="shared" si="5"/>
        <v>1</v>
      </c>
      <c r="H21" s="3">
        <f t="shared" si="1"/>
        <v>3</v>
      </c>
      <c r="I21" s="3" t="str">
        <f>VLOOKUP(A21, inflation!$A$2:$L$40, 3, 0)</f>
        <v>inf_007</v>
      </c>
    </row>
    <row r="22" spans="1:9" x14ac:dyDescent="0.2">
      <c r="A22" s="3" t="str">
        <f t="shared" si="2"/>
        <v>2015-2</v>
      </c>
      <c r="B22" s="3" t="str">
        <f t="shared" si="3"/>
        <v>2015-04</v>
      </c>
      <c r="C22" s="3" t="str">
        <f t="shared" si="4"/>
        <v>brm_021</v>
      </c>
      <c r="D22" s="6">
        <v>42095</v>
      </c>
      <c r="E22" s="3">
        <v>1</v>
      </c>
      <c r="F22" s="3">
        <f t="shared" si="0"/>
        <v>2015</v>
      </c>
      <c r="G22" s="3">
        <f t="shared" si="5"/>
        <v>2</v>
      </c>
      <c r="H22" s="3">
        <f t="shared" si="1"/>
        <v>4</v>
      </c>
      <c r="I22" s="3" t="str">
        <f>VLOOKUP(A22, inflation!$A$2:$L$40, 3, 0)</f>
        <v>inf_008</v>
      </c>
    </row>
    <row r="23" spans="1:9" x14ac:dyDescent="0.2">
      <c r="A23" s="3" t="str">
        <f t="shared" si="2"/>
        <v>2015-2</v>
      </c>
      <c r="B23" s="3" t="str">
        <f t="shared" si="3"/>
        <v>2015-05</v>
      </c>
      <c r="C23" s="3" t="str">
        <f t="shared" si="4"/>
        <v>brm_022</v>
      </c>
      <c r="D23" s="6">
        <v>42125</v>
      </c>
      <c r="E23" s="3">
        <v>1</v>
      </c>
      <c r="F23" s="3">
        <f t="shared" si="0"/>
        <v>2015</v>
      </c>
      <c r="G23" s="3">
        <f t="shared" si="5"/>
        <v>2</v>
      </c>
      <c r="H23" s="3">
        <f t="shared" si="1"/>
        <v>5</v>
      </c>
      <c r="I23" s="3" t="str">
        <f>VLOOKUP(A23, inflation!$A$2:$L$40, 3, 0)</f>
        <v>inf_008</v>
      </c>
    </row>
    <row r="24" spans="1:9" x14ac:dyDescent="0.2">
      <c r="A24" s="3" t="str">
        <f t="shared" si="2"/>
        <v>2015-2</v>
      </c>
      <c r="B24" s="3" t="str">
        <f t="shared" si="3"/>
        <v>2015-06</v>
      </c>
      <c r="C24" s="3" t="str">
        <f t="shared" si="4"/>
        <v>brm_023</v>
      </c>
      <c r="D24" s="6">
        <v>42156</v>
      </c>
      <c r="E24" s="3">
        <v>1</v>
      </c>
      <c r="F24" s="3">
        <f t="shared" si="0"/>
        <v>2015</v>
      </c>
      <c r="G24" s="3">
        <f t="shared" si="5"/>
        <v>2</v>
      </c>
      <c r="H24" s="3">
        <f t="shared" si="1"/>
        <v>6</v>
      </c>
      <c r="I24" s="3" t="str">
        <f>VLOOKUP(A24, inflation!$A$2:$L$40, 3, 0)</f>
        <v>inf_008</v>
      </c>
    </row>
    <row r="25" spans="1:9" x14ac:dyDescent="0.2">
      <c r="A25" s="3" t="str">
        <f t="shared" si="2"/>
        <v>2015-3</v>
      </c>
      <c r="B25" s="3" t="str">
        <f t="shared" si="3"/>
        <v>2015-07</v>
      </c>
      <c r="C25" s="3" t="str">
        <f t="shared" si="4"/>
        <v>brm_024</v>
      </c>
      <c r="D25" s="6">
        <v>42186</v>
      </c>
      <c r="E25" s="3">
        <v>0.75</v>
      </c>
      <c r="F25" s="3">
        <f t="shared" si="0"/>
        <v>2015</v>
      </c>
      <c r="G25" s="3">
        <f t="shared" si="5"/>
        <v>3</v>
      </c>
      <c r="H25" s="3">
        <f t="shared" si="1"/>
        <v>7</v>
      </c>
      <c r="I25" s="3" t="str">
        <f>VLOOKUP(A25, inflation!$A$2:$L$40, 3, 0)</f>
        <v>inf_009</v>
      </c>
    </row>
    <row r="26" spans="1:9" x14ac:dyDescent="0.2">
      <c r="A26" s="3" t="str">
        <f t="shared" si="2"/>
        <v>2015-3</v>
      </c>
      <c r="B26" s="3" t="str">
        <f t="shared" si="3"/>
        <v>2015-08</v>
      </c>
      <c r="C26" s="3" t="str">
        <f t="shared" si="4"/>
        <v>brm_025</v>
      </c>
      <c r="D26" s="6">
        <v>42217</v>
      </c>
      <c r="E26" s="3">
        <v>0.75</v>
      </c>
      <c r="F26" s="3">
        <f t="shared" si="0"/>
        <v>2015</v>
      </c>
      <c r="G26" s="3">
        <f t="shared" si="5"/>
        <v>3</v>
      </c>
      <c r="H26" s="3">
        <f t="shared" si="1"/>
        <v>8</v>
      </c>
      <c r="I26" s="3" t="str">
        <f>VLOOKUP(A26, inflation!$A$2:$L$40, 3, 0)</f>
        <v>inf_009</v>
      </c>
    </row>
    <row r="27" spans="1:9" x14ac:dyDescent="0.2">
      <c r="A27" s="3" t="str">
        <f t="shared" si="2"/>
        <v>2015-3</v>
      </c>
      <c r="B27" s="3" t="str">
        <f t="shared" si="3"/>
        <v>2015-09</v>
      </c>
      <c r="C27" s="3" t="str">
        <f t="shared" si="4"/>
        <v>brm_026</v>
      </c>
      <c r="D27" s="6">
        <v>42248</v>
      </c>
      <c r="E27" s="3">
        <v>0.75</v>
      </c>
      <c r="F27" s="3">
        <f t="shared" si="0"/>
        <v>2015</v>
      </c>
      <c r="G27" s="3">
        <f t="shared" si="5"/>
        <v>3</v>
      </c>
      <c r="H27" s="3">
        <f t="shared" si="1"/>
        <v>9</v>
      </c>
      <c r="I27" s="3" t="str">
        <f>VLOOKUP(A27, inflation!$A$2:$L$40, 3, 0)</f>
        <v>inf_009</v>
      </c>
    </row>
    <row r="28" spans="1:9" x14ac:dyDescent="0.2">
      <c r="A28" s="3" t="str">
        <f t="shared" si="2"/>
        <v>2015-4</v>
      </c>
      <c r="B28" s="3" t="str">
        <f t="shared" si="3"/>
        <v>2015-10</v>
      </c>
      <c r="C28" s="3" t="str">
        <f t="shared" si="4"/>
        <v>brm_027</v>
      </c>
      <c r="D28" s="6">
        <v>42278</v>
      </c>
      <c r="E28" s="3">
        <v>0.75</v>
      </c>
      <c r="F28" s="3">
        <f t="shared" si="0"/>
        <v>2015</v>
      </c>
      <c r="G28" s="3">
        <f t="shared" si="5"/>
        <v>4</v>
      </c>
      <c r="H28" s="3">
        <f t="shared" si="1"/>
        <v>10</v>
      </c>
      <c r="I28" s="3" t="str">
        <f>VLOOKUP(A28, inflation!$A$2:$L$40, 3, 0)</f>
        <v>inf_010</v>
      </c>
    </row>
    <row r="29" spans="1:9" x14ac:dyDescent="0.2">
      <c r="A29" s="3" t="str">
        <f t="shared" si="2"/>
        <v>2015-4</v>
      </c>
      <c r="B29" s="3" t="str">
        <f t="shared" si="3"/>
        <v>2015-11</v>
      </c>
      <c r="C29" s="3" t="str">
        <f t="shared" si="4"/>
        <v>brm_028</v>
      </c>
      <c r="D29" s="6">
        <v>42309</v>
      </c>
      <c r="E29" s="3">
        <v>0.75</v>
      </c>
      <c r="F29" s="3">
        <f t="shared" si="0"/>
        <v>2015</v>
      </c>
      <c r="G29" s="3">
        <f t="shared" si="5"/>
        <v>4</v>
      </c>
      <c r="H29" s="3">
        <f t="shared" si="1"/>
        <v>11</v>
      </c>
      <c r="I29" s="3" t="str">
        <f>VLOOKUP(A29, inflation!$A$2:$L$40, 3, 0)</f>
        <v>inf_010</v>
      </c>
    </row>
    <row r="30" spans="1:9" x14ac:dyDescent="0.2">
      <c r="A30" s="3" t="str">
        <f t="shared" si="2"/>
        <v>2015-4</v>
      </c>
      <c r="B30" s="3" t="str">
        <f t="shared" si="3"/>
        <v>2015-12</v>
      </c>
      <c r="C30" s="3" t="str">
        <f t="shared" si="4"/>
        <v>brm_029</v>
      </c>
      <c r="D30" s="6">
        <v>42339</v>
      </c>
      <c r="E30" s="3">
        <v>0.75</v>
      </c>
      <c r="F30" s="3">
        <f t="shared" si="0"/>
        <v>2015</v>
      </c>
      <c r="G30" s="3">
        <f t="shared" si="5"/>
        <v>4</v>
      </c>
      <c r="H30" s="3">
        <f t="shared" si="1"/>
        <v>12</v>
      </c>
      <c r="I30" s="3" t="str">
        <f>VLOOKUP(A30, inflation!$A$2:$L$40, 3, 0)</f>
        <v>inf_010</v>
      </c>
    </row>
    <row r="31" spans="1:9" x14ac:dyDescent="0.2">
      <c r="A31" s="3" t="str">
        <f t="shared" si="2"/>
        <v>2016-1</v>
      </c>
      <c r="B31" s="3" t="str">
        <f t="shared" si="3"/>
        <v>2016-01</v>
      </c>
      <c r="C31" s="3" t="str">
        <f t="shared" si="4"/>
        <v>brm_030</v>
      </c>
      <c r="D31" s="6">
        <v>42370</v>
      </c>
      <c r="E31" s="3">
        <v>0.75</v>
      </c>
      <c r="F31" s="3">
        <f t="shared" si="0"/>
        <v>2016</v>
      </c>
      <c r="G31" s="3">
        <f t="shared" si="5"/>
        <v>1</v>
      </c>
      <c r="H31" s="3">
        <f t="shared" si="1"/>
        <v>1</v>
      </c>
      <c r="I31" s="3" t="str">
        <f>VLOOKUP(A31, inflation!$A$2:$L$40, 3, 0)</f>
        <v>inf_011</v>
      </c>
    </row>
    <row r="32" spans="1:9" x14ac:dyDescent="0.2">
      <c r="A32" s="3" t="str">
        <f t="shared" si="2"/>
        <v>2016-1</v>
      </c>
      <c r="B32" s="3" t="str">
        <f t="shared" si="3"/>
        <v>2016-02</v>
      </c>
      <c r="C32" s="3" t="str">
        <f t="shared" si="4"/>
        <v>brm_031</v>
      </c>
      <c r="D32" s="6">
        <v>42401</v>
      </c>
      <c r="E32" s="3">
        <v>0.75</v>
      </c>
      <c r="F32" s="3">
        <f t="shared" si="0"/>
        <v>2016</v>
      </c>
      <c r="G32" s="3">
        <f t="shared" si="5"/>
        <v>1</v>
      </c>
      <c r="H32" s="3">
        <f t="shared" si="1"/>
        <v>2</v>
      </c>
      <c r="I32" s="3" t="str">
        <f>VLOOKUP(A32, inflation!$A$2:$L$40, 3, 0)</f>
        <v>inf_011</v>
      </c>
    </row>
    <row r="33" spans="1:9" x14ac:dyDescent="0.2">
      <c r="A33" s="3" t="str">
        <f t="shared" si="2"/>
        <v>2016-1</v>
      </c>
      <c r="B33" s="3" t="str">
        <f t="shared" si="3"/>
        <v>2016-03</v>
      </c>
      <c r="C33" s="3" t="str">
        <f t="shared" si="4"/>
        <v>brm_032</v>
      </c>
      <c r="D33" s="6">
        <v>42430</v>
      </c>
      <c r="E33" s="3">
        <v>0.75</v>
      </c>
      <c r="F33" s="3">
        <f t="shared" si="0"/>
        <v>2016</v>
      </c>
      <c r="G33" s="3">
        <f t="shared" si="5"/>
        <v>1</v>
      </c>
      <c r="H33" s="3">
        <f t="shared" si="1"/>
        <v>3</v>
      </c>
      <c r="I33" s="3" t="str">
        <f>VLOOKUP(A33, inflation!$A$2:$L$40, 3, 0)</f>
        <v>inf_011</v>
      </c>
    </row>
    <row r="34" spans="1:9" x14ac:dyDescent="0.2">
      <c r="A34" s="3" t="str">
        <f t="shared" si="2"/>
        <v>2016-2</v>
      </c>
      <c r="B34" s="3" t="str">
        <f t="shared" si="3"/>
        <v>2016-04</v>
      </c>
      <c r="C34" s="3" t="str">
        <f t="shared" si="4"/>
        <v>brm_033</v>
      </c>
      <c r="D34" s="6">
        <v>42461</v>
      </c>
      <c r="E34" s="3">
        <v>0.75</v>
      </c>
      <c r="F34" s="3">
        <f t="shared" ref="F34:F65" si="6">YEAR(D34)</f>
        <v>2016</v>
      </c>
      <c r="G34" s="3">
        <f t="shared" si="5"/>
        <v>2</v>
      </c>
      <c r="H34" s="3">
        <f t="shared" ref="H34:H65" si="7">MONTH(D34)</f>
        <v>4</v>
      </c>
      <c r="I34" s="3" t="str">
        <f>VLOOKUP(A34, inflation!$A$2:$L$40, 3, 0)</f>
        <v>inf_012</v>
      </c>
    </row>
    <row r="35" spans="1:9" x14ac:dyDescent="0.2">
      <c r="A35" s="3" t="str">
        <f t="shared" si="2"/>
        <v>2016-2</v>
      </c>
      <c r="B35" s="3" t="str">
        <f t="shared" si="3"/>
        <v>2016-05</v>
      </c>
      <c r="C35" s="3" t="str">
        <f t="shared" si="4"/>
        <v>brm_034</v>
      </c>
      <c r="D35" s="6">
        <v>42491</v>
      </c>
      <c r="E35" s="3">
        <v>0.75</v>
      </c>
      <c r="F35" s="3">
        <f t="shared" si="6"/>
        <v>2016</v>
      </c>
      <c r="G35" s="3">
        <f t="shared" si="5"/>
        <v>2</v>
      </c>
      <c r="H35" s="3">
        <f t="shared" si="7"/>
        <v>5</v>
      </c>
      <c r="I35" s="3" t="str">
        <f>VLOOKUP(A35, inflation!$A$2:$L$40, 3, 0)</f>
        <v>inf_012</v>
      </c>
    </row>
    <row r="36" spans="1:9" x14ac:dyDescent="0.2">
      <c r="A36" s="3" t="str">
        <f t="shared" si="2"/>
        <v>2016-2</v>
      </c>
      <c r="B36" s="3" t="str">
        <f t="shared" si="3"/>
        <v>2016-06</v>
      </c>
      <c r="C36" s="3" t="str">
        <f t="shared" si="4"/>
        <v>brm_035</v>
      </c>
      <c r="D36" s="6">
        <v>42522</v>
      </c>
      <c r="E36" s="3">
        <v>0.75</v>
      </c>
      <c r="F36" s="3">
        <f t="shared" si="6"/>
        <v>2016</v>
      </c>
      <c r="G36" s="3">
        <f t="shared" si="5"/>
        <v>2</v>
      </c>
      <c r="H36" s="3">
        <f t="shared" si="7"/>
        <v>6</v>
      </c>
      <c r="I36" s="3" t="str">
        <f>VLOOKUP(A36, inflation!$A$2:$L$40, 3, 0)</f>
        <v>inf_012</v>
      </c>
    </row>
    <row r="37" spans="1:9" x14ac:dyDescent="0.2">
      <c r="A37" s="3" t="str">
        <f t="shared" si="2"/>
        <v>2016-3</v>
      </c>
      <c r="B37" s="3" t="str">
        <f t="shared" si="3"/>
        <v>2016-07</v>
      </c>
      <c r="C37" s="3" t="str">
        <f t="shared" si="4"/>
        <v>brm_036</v>
      </c>
      <c r="D37" s="6">
        <v>42552</v>
      </c>
      <c r="E37" s="3">
        <v>0.75</v>
      </c>
      <c r="F37" s="3">
        <f t="shared" si="6"/>
        <v>2016</v>
      </c>
      <c r="G37" s="3">
        <f t="shared" si="5"/>
        <v>3</v>
      </c>
      <c r="H37" s="3">
        <f t="shared" si="7"/>
        <v>7</v>
      </c>
      <c r="I37" s="3" t="str">
        <f>VLOOKUP(A37, inflation!$A$2:$L$40, 3, 0)</f>
        <v>inf_013</v>
      </c>
    </row>
    <row r="38" spans="1:9" x14ac:dyDescent="0.2">
      <c r="A38" s="3" t="str">
        <f t="shared" si="2"/>
        <v>2016-3</v>
      </c>
      <c r="B38" s="3" t="str">
        <f t="shared" si="3"/>
        <v>2016-08</v>
      </c>
      <c r="C38" s="3" t="str">
        <f t="shared" si="4"/>
        <v>brm_037</v>
      </c>
      <c r="D38" s="6">
        <v>42583</v>
      </c>
      <c r="E38" s="3">
        <v>0.75</v>
      </c>
      <c r="F38" s="3">
        <f t="shared" si="6"/>
        <v>2016</v>
      </c>
      <c r="G38" s="3">
        <f t="shared" si="5"/>
        <v>3</v>
      </c>
      <c r="H38" s="3">
        <f t="shared" si="7"/>
        <v>8</v>
      </c>
      <c r="I38" s="3" t="str">
        <f>VLOOKUP(A38, inflation!$A$2:$L$40, 3, 0)</f>
        <v>inf_013</v>
      </c>
    </row>
    <row r="39" spans="1:9" x14ac:dyDescent="0.2">
      <c r="A39" s="3" t="str">
        <f t="shared" si="2"/>
        <v>2016-3</v>
      </c>
      <c r="B39" s="3" t="str">
        <f t="shared" si="3"/>
        <v>2016-09</v>
      </c>
      <c r="C39" s="3" t="str">
        <f t="shared" si="4"/>
        <v>brm_038</v>
      </c>
      <c r="D39" s="6">
        <v>42614</v>
      </c>
      <c r="E39" s="3">
        <v>0.75</v>
      </c>
      <c r="F39" s="3">
        <f t="shared" si="6"/>
        <v>2016</v>
      </c>
      <c r="G39" s="3">
        <f t="shared" si="5"/>
        <v>3</v>
      </c>
      <c r="H39" s="3">
        <f t="shared" si="7"/>
        <v>9</v>
      </c>
      <c r="I39" s="3" t="str">
        <f>VLOOKUP(A39, inflation!$A$2:$L$40, 3, 0)</f>
        <v>inf_013</v>
      </c>
    </row>
    <row r="40" spans="1:9" x14ac:dyDescent="0.2">
      <c r="A40" s="3" t="str">
        <f t="shared" si="2"/>
        <v>2016-4</v>
      </c>
      <c r="B40" s="3" t="str">
        <f t="shared" si="3"/>
        <v>2016-10</v>
      </c>
      <c r="C40" s="3" t="str">
        <f t="shared" si="4"/>
        <v>brm_039</v>
      </c>
      <c r="D40" s="6">
        <v>42644</v>
      </c>
      <c r="E40" s="3">
        <v>0.75</v>
      </c>
      <c r="F40" s="3">
        <f t="shared" si="6"/>
        <v>2016</v>
      </c>
      <c r="G40" s="3">
        <f t="shared" si="5"/>
        <v>4</v>
      </c>
      <c r="H40" s="3">
        <f t="shared" si="7"/>
        <v>10</v>
      </c>
      <c r="I40" s="3" t="str">
        <f>VLOOKUP(A40, inflation!$A$2:$L$40, 3, 0)</f>
        <v>inf_014</v>
      </c>
    </row>
    <row r="41" spans="1:9" x14ac:dyDescent="0.2">
      <c r="A41" s="3" t="str">
        <f t="shared" si="2"/>
        <v>2016-4</v>
      </c>
      <c r="B41" s="3" t="str">
        <f t="shared" si="3"/>
        <v>2016-11</v>
      </c>
      <c r="C41" s="3" t="str">
        <f t="shared" si="4"/>
        <v>brm_040</v>
      </c>
      <c r="D41" s="6">
        <v>42675</v>
      </c>
      <c r="E41" s="3">
        <v>0.75</v>
      </c>
      <c r="F41" s="3">
        <f t="shared" si="6"/>
        <v>2016</v>
      </c>
      <c r="G41" s="3">
        <f t="shared" si="5"/>
        <v>4</v>
      </c>
      <c r="H41" s="3">
        <f t="shared" si="7"/>
        <v>11</v>
      </c>
      <c r="I41" s="3" t="str">
        <f>VLOOKUP(A41, inflation!$A$2:$L$40, 3, 0)</f>
        <v>inf_014</v>
      </c>
    </row>
    <row r="42" spans="1:9" x14ac:dyDescent="0.2">
      <c r="A42" s="3" t="str">
        <f t="shared" si="2"/>
        <v>2016-4</v>
      </c>
      <c r="B42" s="3" t="str">
        <f t="shared" si="3"/>
        <v>2016-12</v>
      </c>
      <c r="C42" s="3" t="str">
        <f t="shared" si="4"/>
        <v>brm_041</v>
      </c>
      <c r="D42" s="6">
        <v>42705</v>
      </c>
      <c r="E42" s="3">
        <v>0.75</v>
      </c>
      <c r="F42" s="3">
        <f t="shared" si="6"/>
        <v>2016</v>
      </c>
      <c r="G42" s="3">
        <f t="shared" si="5"/>
        <v>4</v>
      </c>
      <c r="H42" s="3">
        <f t="shared" si="7"/>
        <v>12</v>
      </c>
      <c r="I42" s="3" t="str">
        <f>VLOOKUP(A42, inflation!$A$2:$L$40, 3, 0)</f>
        <v>inf_014</v>
      </c>
    </row>
    <row r="43" spans="1:9" x14ac:dyDescent="0.2">
      <c r="A43" s="3" t="str">
        <f t="shared" si="2"/>
        <v>2017-1</v>
      </c>
      <c r="B43" s="3" t="str">
        <f t="shared" si="3"/>
        <v>2017-01</v>
      </c>
      <c r="C43" s="3" t="str">
        <f t="shared" si="4"/>
        <v>brm_042</v>
      </c>
      <c r="D43" s="6">
        <v>42736</v>
      </c>
      <c r="E43" s="3">
        <v>0.75</v>
      </c>
      <c r="F43" s="3">
        <f t="shared" si="6"/>
        <v>2017</v>
      </c>
      <c r="G43" s="3">
        <f t="shared" si="5"/>
        <v>1</v>
      </c>
      <c r="H43" s="3">
        <f t="shared" si="7"/>
        <v>1</v>
      </c>
      <c r="I43" s="3" t="str">
        <f>VLOOKUP(A43, inflation!$A$2:$L$40, 3, 0)</f>
        <v>inf_015</v>
      </c>
    </row>
    <row r="44" spans="1:9" x14ac:dyDescent="0.2">
      <c r="A44" s="3" t="str">
        <f t="shared" si="2"/>
        <v>2017-1</v>
      </c>
      <c r="B44" s="3" t="str">
        <f t="shared" si="3"/>
        <v>2017-02</v>
      </c>
      <c r="C44" s="3" t="str">
        <f t="shared" si="4"/>
        <v>brm_043</v>
      </c>
      <c r="D44" s="6">
        <v>42767</v>
      </c>
      <c r="E44" s="3">
        <v>0.75</v>
      </c>
      <c r="F44" s="3">
        <f t="shared" si="6"/>
        <v>2017</v>
      </c>
      <c r="G44" s="3">
        <f t="shared" si="5"/>
        <v>1</v>
      </c>
      <c r="H44" s="3">
        <f t="shared" si="7"/>
        <v>2</v>
      </c>
      <c r="I44" s="3" t="str">
        <f>VLOOKUP(A44, inflation!$A$2:$L$40, 3, 0)</f>
        <v>inf_015</v>
      </c>
    </row>
    <row r="45" spans="1:9" x14ac:dyDescent="0.2">
      <c r="A45" s="3" t="str">
        <f t="shared" si="2"/>
        <v>2017-1</v>
      </c>
      <c r="B45" s="3" t="str">
        <f t="shared" si="3"/>
        <v>2017-03</v>
      </c>
      <c r="C45" s="3" t="str">
        <f t="shared" si="4"/>
        <v>brm_044</v>
      </c>
      <c r="D45" s="6">
        <v>42795</v>
      </c>
      <c r="E45" s="3">
        <v>0.75</v>
      </c>
      <c r="F45" s="3">
        <f t="shared" si="6"/>
        <v>2017</v>
      </c>
      <c r="G45" s="3">
        <f t="shared" si="5"/>
        <v>1</v>
      </c>
      <c r="H45" s="3">
        <f t="shared" si="7"/>
        <v>3</v>
      </c>
      <c r="I45" s="3" t="str">
        <f>VLOOKUP(A45, inflation!$A$2:$L$40, 3, 0)</f>
        <v>inf_015</v>
      </c>
    </row>
    <row r="46" spans="1:9" x14ac:dyDescent="0.2">
      <c r="A46" s="3" t="str">
        <f t="shared" si="2"/>
        <v>2017-2</v>
      </c>
      <c r="B46" s="3" t="str">
        <f t="shared" si="3"/>
        <v>2017-04</v>
      </c>
      <c r="C46" s="3" t="str">
        <f t="shared" si="4"/>
        <v>brm_045</v>
      </c>
      <c r="D46" s="6">
        <v>42826</v>
      </c>
      <c r="E46" s="3">
        <v>0.75</v>
      </c>
      <c r="F46" s="3">
        <f t="shared" si="6"/>
        <v>2017</v>
      </c>
      <c r="G46" s="3">
        <f t="shared" si="5"/>
        <v>2</v>
      </c>
      <c r="H46" s="3">
        <f t="shared" si="7"/>
        <v>4</v>
      </c>
      <c r="I46" s="3" t="str">
        <f>VLOOKUP(A46, inflation!$A$2:$L$40, 3, 0)</f>
        <v>inf_016</v>
      </c>
    </row>
    <row r="47" spans="1:9" x14ac:dyDescent="0.2">
      <c r="A47" s="3" t="str">
        <f t="shared" si="2"/>
        <v>2017-2</v>
      </c>
      <c r="B47" s="3" t="str">
        <f t="shared" si="3"/>
        <v>2017-05</v>
      </c>
      <c r="C47" s="3" t="str">
        <f t="shared" si="4"/>
        <v>brm_046</v>
      </c>
      <c r="D47" s="6">
        <v>42856</v>
      </c>
      <c r="E47" s="3">
        <v>0.75</v>
      </c>
      <c r="F47" s="3">
        <f t="shared" si="6"/>
        <v>2017</v>
      </c>
      <c r="G47" s="3">
        <f t="shared" si="5"/>
        <v>2</v>
      </c>
      <c r="H47" s="3">
        <f t="shared" si="7"/>
        <v>5</v>
      </c>
      <c r="I47" s="3" t="str">
        <f>VLOOKUP(A47, inflation!$A$2:$L$40, 3, 0)</f>
        <v>inf_016</v>
      </c>
    </row>
    <row r="48" spans="1:9" x14ac:dyDescent="0.2">
      <c r="A48" s="3" t="str">
        <f t="shared" si="2"/>
        <v>2017-2</v>
      </c>
      <c r="B48" s="3" t="str">
        <f t="shared" si="3"/>
        <v>2017-06</v>
      </c>
      <c r="C48" s="3" t="str">
        <f t="shared" si="4"/>
        <v>brm_047</v>
      </c>
      <c r="D48" s="6">
        <v>42887</v>
      </c>
      <c r="E48" s="3">
        <v>0.75</v>
      </c>
      <c r="F48" s="3">
        <f t="shared" si="6"/>
        <v>2017</v>
      </c>
      <c r="G48" s="3">
        <f t="shared" si="5"/>
        <v>2</v>
      </c>
      <c r="H48" s="3">
        <f t="shared" si="7"/>
        <v>6</v>
      </c>
      <c r="I48" s="3" t="str">
        <f>VLOOKUP(A48, inflation!$A$2:$L$40, 3, 0)</f>
        <v>inf_016</v>
      </c>
    </row>
    <row r="49" spans="1:9" x14ac:dyDescent="0.2">
      <c r="A49" s="3" t="str">
        <f t="shared" si="2"/>
        <v>2017-3</v>
      </c>
      <c r="B49" s="3" t="str">
        <f t="shared" si="3"/>
        <v>2017-07</v>
      </c>
      <c r="C49" s="3" t="str">
        <f t="shared" si="4"/>
        <v>brm_048</v>
      </c>
      <c r="D49" s="6">
        <v>42917</v>
      </c>
      <c r="E49" s="3">
        <v>1</v>
      </c>
      <c r="F49" s="3">
        <f t="shared" si="6"/>
        <v>2017</v>
      </c>
      <c r="G49" s="3">
        <f t="shared" si="5"/>
        <v>3</v>
      </c>
      <c r="H49" s="3">
        <f t="shared" si="7"/>
        <v>7</v>
      </c>
      <c r="I49" s="3" t="str">
        <f>VLOOKUP(A49, inflation!$A$2:$L$40, 3, 0)</f>
        <v>inf_017</v>
      </c>
    </row>
    <row r="50" spans="1:9" x14ac:dyDescent="0.2">
      <c r="A50" s="3" t="str">
        <f t="shared" si="2"/>
        <v>2017-3</v>
      </c>
      <c r="B50" s="3" t="str">
        <f t="shared" si="3"/>
        <v>2017-08</v>
      </c>
      <c r="C50" s="3" t="str">
        <f t="shared" si="4"/>
        <v>brm_049</v>
      </c>
      <c r="D50" s="6">
        <v>42948</v>
      </c>
      <c r="E50" s="3">
        <v>1</v>
      </c>
      <c r="F50" s="3">
        <f t="shared" si="6"/>
        <v>2017</v>
      </c>
      <c r="G50" s="3">
        <f t="shared" si="5"/>
        <v>3</v>
      </c>
      <c r="H50" s="3">
        <f t="shared" si="7"/>
        <v>8</v>
      </c>
      <c r="I50" s="3" t="str">
        <f>VLOOKUP(A50, inflation!$A$2:$L$40, 3, 0)</f>
        <v>inf_017</v>
      </c>
    </row>
    <row r="51" spans="1:9" x14ac:dyDescent="0.2">
      <c r="A51" s="3" t="str">
        <f t="shared" si="2"/>
        <v>2017-3</v>
      </c>
      <c r="B51" s="3" t="str">
        <f t="shared" si="3"/>
        <v>2017-09</v>
      </c>
      <c r="C51" s="3" t="str">
        <f t="shared" si="4"/>
        <v>brm_050</v>
      </c>
      <c r="D51" s="6">
        <v>42979</v>
      </c>
      <c r="E51" s="3">
        <v>1.25</v>
      </c>
      <c r="F51" s="3">
        <f t="shared" si="6"/>
        <v>2017</v>
      </c>
      <c r="G51" s="3">
        <f t="shared" si="5"/>
        <v>3</v>
      </c>
      <c r="H51" s="3">
        <f t="shared" si="7"/>
        <v>9</v>
      </c>
      <c r="I51" s="3" t="str">
        <f>VLOOKUP(A51, inflation!$A$2:$L$40, 3, 0)</f>
        <v>inf_017</v>
      </c>
    </row>
    <row r="52" spans="1:9" x14ac:dyDescent="0.2">
      <c r="A52" s="3" t="str">
        <f t="shared" si="2"/>
        <v>2017-4</v>
      </c>
      <c r="B52" s="3" t="str">
        <f t="shared" si="3"/>
        <v>2017-10</v>
      </c>
      <c r="C52" s="3" t="str">
        <f t="shared" si="4"/>
        <v>brm_051</v>
      </c>
      <c r="D52" s="6">
        <v>43009</v>
      </c>
      <c r="E52" s="3">
        <v>1.25</v>
      </c>
      <c r="F52" s="3">
        <f t="shared" si="6"/>
        <v>2017</v>
      </c>
      <c r="G52" s="3">
        <f t="shared" si="5"/>
        <v>4</v>
      </c>
      <c r="H52" s="3">
        <f t="shared" si="7"/>
        <v>10</v>
      </c>
      <c r="I52" s="3" t="str">
        <f>VLOOKUP(A52, inflation!$A$2:$L$40, 3, 0)</f>
        <v>inf_018</v>
      </c>
    </row>
    <row r="53" spans="1:9" x14ac:dyDescent="0.2">
      <c r="A53" s="3" t="str">
        <f t="shared" si="2"/>
        <v>2017-4</v>
      </c>
      <c r="B53" s="3" t="str">
        <f t="shared" si="3"/>
        <v>2017-11</v>
      </c>
      <c r="C53" s="3" t="str">
        <f t="shared" si="4"/>
        <v>brm_052</v>
      </c>
      <c r="D53" s="6">
        <v>43040</v>
      </c>
      <c r="E53" s="3">
        <v>1.25</v>
      </c>
      <c r="F53" s="3">
        <f t="shared" si="6"/>
        <v>2017</v>
      </c>
      <c r="G53" s="3">
        <f t="shared" si="5"/>
        <v>4</v>
      </c>
      <c r="H53" s="3">
        <f t="shared" si="7"/>
        <v>11</v>
      </c>
      <c r="I53" s="3" t="str">
        <f>VLOOKUP(A53, inflation!$A$2:$L$40, 3, 0)</f>
        <v>inf_018</v>
      </c>
    </row>
    <row r="54" spans="1:9" x14ac:dyDescent="0.2">
      <c r="A54" s="3" t="str">
        <f t="shared" si="2"/>
        <v>2017-4</v>
      </c>
      <c r="B54" s="3" t="str">
        <f t="shared" si="3"/>
        <v>2017-12</v>
      </c>
      <c r="C54" s="3" t="str">
        <f t="shared" si="4"/>
        <v>brm_053</v>
      </c>
      <c r="D54" s="6">
        <v>43070</v>
      </c>
      <c r="E54" s="3">
        <v>1.25</v>
      </c>
      <c r="F54" s="3">
        <f t="shared" si="6"/>
        <v>2017</v>
      </c>
      <c r="G54" s="3">
        <f t="shared" si="5"/>
        <v>4</v>
      </c>
      <c r="H54" s="3">
        <f t="shared" si="7"/>
        <v>12</v>
      </c>
      <c r="I54" s="3" t="str">
        <f>VLOOKUP(A54, inflation!$A$2:$L$40, 3, 0)</f>
        <v>inf_018</v>
      </c>
    </row>
    <row r="55" spans="1:9" x14ac:dyDescent="0.2">
      <c r="A55" s="3" t="str">
        <f t="shared" si="2"/>
        <v>2018-1</v>
      </c>
      <c r="B55" s="3" t="str">
        <f t="shared" si="3"/>
        <v>2018-01</v>
      </c>
      <c r="C55" s="3" t="str">
        <f t="shared" si="4"/>
        <v>brm_054</v>
      </c>
      <c r="D55" s="6">
        <v>43101</v>
      </c>
      <c r="E55" s="3">
        <v>1.5</v>
      </c>
      <c r="F55" s="3">
        <f t="shared" si="6"/>
        <v>2018</v>
      </c>
      <c r="G55" s="3">
        <f t="shared" si="5"/>
        <v>1</v>
      </c>
      <c r="H55" s="3">
        <f t="shared" si="7"/>
        <v>1</v>
      </c>
      <c r="I55" s="3" t="str">
        <f>VLOOKUP(A55, inflation!$A$2:$L$40, 3, 0)</f>
        <v>inf_019</v>
      </c>
    </row>
    <row r="56" spans="1:9" x14ac:dyDescent="0.2">
      <c r="A56" s="3" t="str">
        <f t="shared" si="2"/>
        <v>2018-1</v>
      </c>
      <c r="B56" s="3" t="str">
        <f t="shared" si="3"/>
        <v>2018-02</v>
      </c>
      <c r="C56" s="3" t="str">
        <f t="shared" si="4"/>
        <v>brm_055</v>
      </c>
      <c r="D56" s="6">
        <v>43132</v>
      </c>
      <c r="E56" s="3">
        <v>1.5</v>
      </c>
      <c r="F56" s="3">
        <f t="shared" si="6"/>
        <v>2018</v>
      </c>
      <c r="G56" s="3">
        <f t="shared" si="5"/>
        <v>1</v>
      </c>
      <c r="H56" s="3">
        <f t="shared" si="7"/>
        <v>2</v>
      </c>
      <c r="I56" s="3" t="str">
        <f>VLOOKUP(A56, inflation!$A$2:$L$40, 3, 0)</f>
        <v>inf_019</v>
      </c>
    </row>
    <row r="57" spans="1:9" x14ac:dyDescent="0.2">
      <c r="A57" s="3" t="str">
        <f t="shared" si="2"/>
        <v>2018-1</v>
      </c>
      <c r="B57" s="3" t="str">
        <f t="shared" si="3"/>
        <v>2018-03</v>
      </c>
      <c r="C57" s="3" t="str">
        <f t="shared" si="4"/>
        <v>brm_056</v>
      </c>
      <c r="D57" s="6">
        <v>43160</v>
      </c>
      <c r="E57" s="3">
        <v>1.5</v>
      </c>
      <c r="F57" s="3">
        <f t="shared" si="6"/>
        <v>2018</v>
      </c>
      <c r="G57" s="3">
        <f t="shared" si="5"/>
        <v>1</v>
      </c>
      <c r="H57" s="3">
        <f t="shared" si="7"/>
        <v>3</v>
      </c>
      <c r="I57" s="3" t="str">
        <f>VLOOKUP(A57, inflation!$A$2:$L$40, 3, 0)</f>
        <v>inf_019</v>
      </c>
    </row>
    <row r="58" spans="1:9" x14ac:dyDescent="0.2">
      <c r="A58" s="3" t="str">
        <f t="shared" si="2"/>
        <v>2018-2</v>
      </c>
      <c r="B58" s="3" t="str">
        <f t="shared" si="3"/>
        <v>2018-04</v>
      </c>
      <c r="C58" s="3" t="str">
        <f t="shared" si="4"/>
        <v>brm_057</v>
      </c>
      <c r="D58" s="6">
        <v>43191</v>
      </c>
      <c r="E58" s="3">
        <v>1.5</v>
      </c>
      <c r="F58" s="3">
        <f t="shared" si="6"/>
        <v>2018</v>
      </c>
      <c r="G58" s="3">
        <f t="shared" si="5"/>
        <v>2</v>
      </c>
      <c r="H58" s="3">
        <f t="shared" si="7"/>
        <v>4</v>
      </c>
      <c r="I58" s="3" t="str">
        <f>VLOOKUP(A58, inflation!$A$2:$L$40, 3, 0)</f>
        <v>inf_020</v>
      </c>
    </row>
    <row r="59" spans="1:9" x14ac:dyDescent="0.2">
      <c r="A59" s="3" t="str">
        <f t="shared" si="2"/>
        <v>2018-2</v>
      </c>
      <c r="B59" s="3" t="str">
        <f t="shared" si="3"/>
        <v>2018-05</v>
      </c>
      <c r="C59" s="3" t="str">
        <f t="shared" si="4"/>
        <v>brm_058</v>
      </c>
      <c r="D59" s="6">
        <v>43221</v>
      </c>
      <c r="E59" s="3">
        <v>1.5</v>
      </c>
      <c r="F59" s="3">
        <f t="shared" si="6"/>
        <v>2018</v>
      </c>
      <c r="G59" s="3">
        <f t="shared" si="5"/>
        <v>2</v>
      </c>
      <c r="H59" s="3">
        <f t="shared" si="7"/>
        <v>5</v>
      </c>
      <c r="I59" s="3" t="str">
        <f>VLOOKUP(A59, inflation!$A$2:$L$40, 3, 0)</f>
        <v>inf_020</v>
      </c>
    </row>
    <row r="60" spans="1:9" x14ac:dyDescent="0.2">
      <c r="A60" s="3" t="str">
        <f t="shared" si="2"/>
        <v>2018-2</v>
      </c>
      <c r="B60" s="3" t="str">
        <f t="shared" si="3"/>
        <v>2018-06</v>
      </c>
      <c r="C60" s="3" t="str">
        <f t="shared" si="4"/>
        <v>brm_059</v>
      </c>
      <c r="D60" s="6">
        <v>43252</v>
      </c>
      <c r="E60" s="3">
        <v>1.5</v>
      </c>
      <c r="F60" s="3">
        <f t="shared" si="6"/>
        <v>2018</v>
      </c>
      <c r="G60" s="3">
        <f t="shared" si="5"/>
        <v>2</v>
      </c>
      <c r="H60" s="3">
        <f t="shared" si="7"/>
        <v>6</v>
      </c>
      <c r="I60" s="3" t="str">
        <f>VLOOKUP(A60, inflation!$A$2:$L$40, 3, 0)</f>
        <v>inf_020</v>
      </c>
    </row>
    <row r="61" spans="1:9" x14ac:dyDescent="0.2">
      <c r="A61" s="3" t="str">
        <f t="shared" si="2"/>
        <v>2018-3</v>
      </c>
      <c r="B61" s="3" t="str">
        <f t="shared" si="3"/>
        <v>2018-07</v>
      </c>
      <c r="C61" s="3" t="str">
        <f t="shared" si="4"/>
        <v>brm_060</v>
      </c>
      <c r="D61" s="6">
        <v>43282</v>
      </c>
      <c r="E61" s="3">
        <v>1.75</v>
      </c>
      <c r="F61" s="3">
        <f t="shared" si="6"/>
        <v>2018</v>
      </c>
      <c r="G61" s="3">
        <f t="shared" si="5"/>
        <v>3</v>
      </c>
      <c r="H61" s="3">
        <f t="shared" si="7"/>
        <v>7</v>
      </c>
      <c r="I61" s="3" t="str">
        <f>VLOOKUP(A61, inflation!$A$2:$L$40, 3, 0)</f>
        <v>inf_021</v>
      </c>
    </row>
    <row r="62" spans="1:9" x14ac:dyDescent="0.2">
      <c r="A62" s="3" t="str">
        <f t="shared" si="2"/>
        <v>2018-3</v>
      </c>
      <c r="B62" s="3" t="str">
        <f t="shared" si="3"/>
        <v>2018-08</v>
      </c>
      <c r="C62" s="3" t="str">
        <f t="shared" si="4"/>
        <v>brm_061</v>
      </c>
      <c r="D62" s="6">
        <v>43313</v>
      </c>
      <c r="E62" s="3">
        <v>1.75</v>
      </c>
      <c r="F62" s="3">
        <f t="shared" si="6"/>
        <v>2018</v>
      </c>
      <c r="G62" s="3">
        <f t="shared" si="5"/>
        <v>3</v>
      </c>
      <c r="H62" s="3">
        <f t="shared" si="7"/>
        <v>8</v>
      </c>
      <c r="I62" s="3" t="str">
        <f>VLOOKUP(A62, inflation!$A$2:$L$40, 3, 0)</f>
        <v>inf_021</v>
      </c>
    </row>
    <row r="63" spans="1:9" x14ac:dyDescent="0.2">
      <c r="A63" s="3" t="str">
        <f t="shared" si="2"/>
        <v>2018-3</v>
      </c>
      <c r="B63" s="3" t="str">
        <f t="shared" si="3"/>
        <v>2018-09</v>
      </c>
      <c r="C63" s="3" t="str">
        <f t="shared" si="4"/>
        <v>brm_062</v>
      </c>
      <c r="D63" s="6">
        <v>43344</v>
      </c>
      <c r="E63" s="3">
        <v>1.75</v>
      </c>
      <c r="F63" s="3">
        <f t="shared" si="6"/>
        <v>2018</v>
      </c>
      <c r="G63" s="3">
        <f t="shared" si="5"/>
        <v>3</v>
      </c>
      <c r="H63" s="3">
        <f t="shared" si="7"/>
        <v>9</v>
      </c>
      <c r="I63" s="3" t="str">
        <f>VLOOKUP(A63, inflation!$A$2:$L$40, 3, 0)</f>
        <v>inf_021</v>
      </c>
    </row>
    <row r="64" spans="1:9" x14ac:dyDescent="0.2">
      <c r="A64" s="3" t="str">
        <f t="shared" si="2"/>
        <v>2018-4</v>
      </c>
      <c r="B64" s="3" t="str">
        <f t="shared" si="3"/>
        <v>2018-10</v>
      </c>
      <c r="C64" s="3" t="str">
        <f t="shared" si="4"/>
        <v>brm_063</v>
      </c>
      <c r="D64" s="6">
        <v>43374</v>
      </c>
      <c r="E64" s="3">
        <v>2</v>
      </c>
      <c r="F64" s="3">
        <f t="shared" si="6"/>
        <v>2018</v>
      </c>
      <c r="G64" s="3">
        <f t="shared" si="5"/>
        <v>4</v>
      </c>
      <c r="H64" s="3">
        <f t="shared" si="7"/>
        <v>10</v>
      </c>
      <c r="I64" s="3" t="str">
        <f>VLOOKUP(A64, inflation!$A$2:$L$40, 3, 0)</f>
        <v>inf_022</v>
      </c>
    </row>
    <row r="65" spans="1:9" x14ac:dyDescent="0.2">
      <c r="A65" s="3" t="str">
        <f t="shared" si="2"/>
        <v>2018-4</v>
      </c>
      <c r="B65" s="3" t="str">
        <f t="shared" si="3"/>
        <v>2018-11</v>
      </c>
      <c r="C65" s="3" t="str">
        <f t="shared" si="4"/>
        <v>brm_064</v>
      </c>
      <c r="D65" s="6">
        <v>43405</v>
      </c>
      <c r="E65" s="3">
        <v>2</v>
      </c>
      <c r="F65" s="3">
        <f t="shared" si="6"/>
        <v>2018</v>
      </c>
      <c r="G65" s="3">
        <f t="shared" si="5"/>
        <v>4</v>
      </c>
      <c r="H65" s="3">
        <f t="shared" si="7"/>
        <v>11</v>
      </c>
      <c r="I65" s="3" t="str">
        <f>VLOOKUP(A65, inflation!$A$2:$L$40, 3, 0)</f>
        <v>inf_022</v>
      </c>
    </row>
    <row r="66" spans="1:9" x14ac:dyDescent="0.2">
      <c r="A66" s="3" t="str">
        <f t="shared" si="2"/>
        <v>2018-4</v>
      </c>
      <c r="B66" s="3" t="str">
        <f t="shared" si="3"/>
        <v>2018-12</v>
      </c>
      <c r="C66" s="3" t="str">
        <f t="shared" si="4"/>
        <v>brm_065</v>
      </c>
      <c r="D66" s="6">
        <v>43435</v>
      </c>
      <c r="E66" s="3">
        <v>2</v>
      </c>
      <c r="F66" s="3">
        <f t="shared" ref="F66:F97" si="8">YEAR(D66)</f>
        <v>2018</v>
      </c>
      <c r="G66" s="3">
        <f t="shared" si="5"/>
        <v>4</v>
      </c>
      <c r="H66" s="3">
        <f t="shared" ref="H66:H97" si="9">MONTH(D66)</f>
        <v>12</v>
      </c>
      <c r="I66" s="3" t="str">
        <f>VLOOKUP(A66, inflation!$A$2:$L$40, 3, 0)</f>
        <v>inf_022</v>
      </c>
    </row>
    <row r="67" spans="1:9" x14ac:dyDescent="0.2">
      <c r="A67" s="3" t="str">
        <f t="shared" ref="A67:A115" si="10">_xlfn.CONCAT(F67, "-", G67)</f>
        <v>2019-1</v>
      </c>
      <c r="B67" s="3" t="str">
        <f t="shared" ref="B67:B115" si="11">_xlfn.CONCAT(F67, "-", TEXT(H67,"00"))</f>
        <v>2019-01</v>
      </c>
      <c r="C67" s="3" t="str">
        <f t="shared" ref="C67:C115" si="12">_xlfn.CONCAT("brm_", TEXT(ROW(D67)-1, "000"))</f>
        <v>brm_066</v>
      </c>
      <c r="D67" s="6">
        <v>43466</v>
      </c>
      <c r="E67" s="3">
        <v>2</v>
      </c>
      <c r="F67" s="3">
        <f t="shared" si="8"/>
        <v>2019</v>
      </c>
      <c r="G67" s="3">
        <f t="shared" ref="G67:G115" si="13">ROUNDUP(MONTH(D67)/3, 0)</f>
        <v>1</v>
      </c>
      <c r="H67" s="3">
        <f t="shared" si="9"/>
        <v>1</v>
      </c>
      <c r="I67" s="3" t="str">
        <f>VLOOKUP(A67, inflation!$A$2:$L$40, 3, 0)</f>
        <v>inf_023</v>
      </c>
    </row>
    <row r="68" spans="1:9" x14ac:dyDescent="0.2">
      <c r="A68" s="3" t="str">
        <f t="shared" si="10"/>
        <v>2019-1</v>
      </c>
      <c r="B68" s="3" t="str">
        <f t="shared" si="11"/>
        <v>2019-02</v>
      </c>
      <c r="C68" s="3" t="str">
        <f t="shared" si="12"/>
        <v>brm_067</v>
      </c>
      <c r="D68" s="6">
        <v>43497</v>
      </c>
      <c r="E68" s="3">
        <v>2</v>
      </c>
      <c r="F68" s="3">
        <f t="shared" si="8"/>
        <v>2019</v>
      </c>
      <c r="G68" s="3">
        <f t="shared" si="13"/>
        <v>1</v>
      </c>
      <c r="H68" s="3">
        <f t="shared" si="9"/>
        <v>2</v>
      </c>
      <c r="I68" s="3" t="str">
        <f>VLOOKUP(A68, inflation!$A$2:$L$40, 3, 0)</f>
        <v>inf_023</v>
      </c>
    </row>
    <row r="69" spans="1:9" x14ac:dyDescent="0.2">
      <c r="A69" s="3" t="str">
        <f t="shared" si="10"/>
        <v>2019-1</v>
      </c>
      <c r="B69" s="3" t="str">
        <f t="shared" si="11"/>
        <v>2019-03</v>
      </c>
      <c r="C69" s="3" t="str">
        <f t="shared" si="12"/>
        <v>brm_068</v>
      </c>
      <c r="D69" s="6">
        <v>43525</v>
      </c>
      <c r="E69" s="3">
        <v>2</v>
      </c>
      <c r="F69" s="3">
        <f t="shared" si="8"/>
        <v>2019</v>
      </c>
      <c r="G69" s="3">
        <f t="shared" si="13"/>
        <v>1</v>
      </c>
      <c r="H69" s="3">
        <f t="shared" si="9"/>
        <v>3</v>
      </c>
      <c r="I69" s="3" t="str">
        <f>VLOOKUP(A69, inflation!$A$2:$L$40, 3, 0)</f>
        <v>inf_023</v>
      </c>
    </row>
    <row r="70" spans="1:9" x14ac:dyDescent="0.2">
      <c r="A70" s="3" t="str">
        <f t="shared" si="10"/>
        <v>2019-2</v>
      </c>
      <c r="B70" s="3" t="str">
        <f t="shared" si="11"/>
        <v>2019-04</v>
      </c>
      <c r="C70" s="3" t="str">
        <f t="shared" si="12"/>
        <v>brm_069</v>
      </c>
      <c r="D70" s="6">
        <v>43556</v>
      </c>
      <c r="E70" s="3">
        <v>2</v>
      </c>
      <c r="F70" s="3">
        <f t="shared" si="8"/>
        <v>2019</v>
      </c>
      <c r="G70" s="3">
        <f t="shared" si="13"/>
        <v>2</v>
      </c>
      <c r="H70" s="3">
        <f t="shared" si="9"/>
        <v>4</v>
      </c>
      <c r="I70" s="3" t="str">
        <f>VLOOKUP(A70, inflation!$A$2:$L$40, 3, 0)</f>
        <v>inf_024</v>
      </c>
    </row>
    <row r="71" spans="1:9" x14ac:dyDescent="0.2">
      <c r="A71" s="3" t="str">
        <f t="shared" si="10"/>
        <v>2019-2</v>
      </c>
      <c r="B71" s="3" t="str">
        <f t="shared" si="11"/>
        <v>2019-05</v>
      </c>
      <c r="C71" s="3" t="str">
        <f t="shared" si="12"/>
        <v>brm_070</v>
      </c>
      <c r="D71" s="6">
        <v>43586</v>
      </c>
      <c r="E71" s="3">
        <v>2</v>
      </c>
      <c r="F71" s="3">
        <f t="shared" si="8"/>
        <v>2019</v>
      </c>
      <c r="G71" s="3">
        <f t="shared" si="13"/>
        <v>2</v>
      </c>
      <c r="H71" s="3">
        <f t="shared" si="9"/>
        <v>5</v>
      </c>
      <c r="I71" s="3" t="str">
        <f>VLOOKUP(A71, inflation!$A$2:$L$40, 3, 0)</f>
        <v>inf_024</v>
      </c>
    </row>
    <row r="72" spans="1:9" x14ac:dyDescent="0.2">
      <c r="A72" s="3" t="str">
        <f t="shared" si="10"/>
        <v>2019-2</v>
      </c>
      <c r="B72" s="3" t="str">
        <f t="shared" si="11"/>
        <v>2019-06</v>
      </c>
      <c r="C72" s="3" t="str">
        <f t="shared" si="12"/>
        <v>brm_071</v>
      </c>
      <c r="D72" s="6">
        <v>43617</v>
      </c>
      <c r="E72" s="3">
        <v>2</v>
      </c>
      <c r="F72" s="3">
        <f t="shared" si="8"/>
        <v>2019</v>
      </c>
      <c r="G72" s="3">
        <f t="shared" si="13"/>
        <v>2</v>
      </c>
      <c r="H72" s="3">
        <f t="shared" si="9"/>
        <v>6</v>
      </c>
      <c r="I72" s="3" t="str">
        <f>VLOOKUP(A72, inflation!$A$2:$L$40, 3, 0)</f>
        <v>inf_024</v>
      </c>
    </row>
    <row r="73" spans="1:9" x14ac:dyDescent="0.2">
      <c r="A73" s="3" t="str">
        <f t="shared" si="10"/>
        <v>2019-3</v>
      </c>
      <c r="B73" s="3" t="str">
        <f t="shared" si="11"/>
        <v>2019-07</v>
      </c>
      <c r="C73" s="3" t="str">
        <f t="shared" si="12"/>
        <v>brm_072</v>
      </c>
      <c r="D73" s="6">
        <v>43647</v>
      </c>
      <c r="E73" s="3">
        <v>2</v>
      </c>
      <c r="F73" s="3">
        <f t="shared" si="8"/>
        <v>2019</v>
      </c>
      <c r="G73" s="3">
        <f t="shared" si="13"/>
        <v>3</v>
      </c>
      <c r="H73" s="3">
        <f t="shared" si="9"/>
        <v>7</v>
      </c>
      <c r="I73" s="3" t="str">
        <f>VLOOKUP(A73, inflation!$A$2:$L$40, 3, 0)</f>
        <v>inf_025</v>
      </c>
    </row>
    <row r="74" spans="1:9" x14ac:dyDescent="0.2">
      <c r="A74" s="3" t="str">
        <f t="shared" si="10"/>
        <v>2019-3</v>
      </c>
      <c r="B74" s="3" t="str">
        <f t="shared" si="11"/>
        <v>2019-08</v>
      </c>
      <c r="C74" s="3" t="str">
        <f t="shared" si="12"/>
        <v>brm_073</v>
      </c>
      <c r="D74" s="6">
        <v>43678</v>
      </c>
      <c r="E74" s="3">
        <v>2</v>
      </c>
      <c r="F74" s="3">
        <f t="shared" si="8"/>
        <v>2019</v>
      </c>
      <c r="G74" s="3">
        <f t="shared" si="13"/>
        <v>3</v>
      </c>
      <c r="H74" s="3">
        <f t="shared" si="9"/>
        <v>8</v>
      </c>
      <c r="I74" s="3" t="str">
        <f>VLOOKUP(A74, inflation!$A$2:$L$40, 3, 0)</f>
        <v>inf_025</v>
      </c>
    </row>
    <row r="75" spans="1:9" x14ac:dyDescent="0.2">
      <c r="A75" s="3" t="str">
        <f t="shared" si="10"/>
        <v>2019-3</v>
      </c>
      <c r="B75" s="3" t="str">
        <f t="shared" si="11"/>
        <v>2019-09</v>
      </c>
      <c r="C75" s="3" t="str">
        <f t="shared" si="12"/>
        <v>brm_074</v>
      </c>
      <c r="D75" s="6">
        <v>43709</v>
      </c>
      <c r="E75" s="3">
        <v>2</v>
      </c>
      <c r="F75" s="3">
        <f t="shared" si="8"/>
        <v>2019</v>
      </c>
      <c r="G75" s="3">
        <f t="shared" si="13"/>
        <v>3</v>
      </c>
      <c r="H75" s="3">
        <f t="shared" si="9"/>
        <v>9</v>
      </c>
      <c r="I75" s="3" t="str">
        <f>VLOOKUP(A75, inflation!$A$2:$L$40, 3, 0)</f>
        <v>inf_025</v>
      </c>
    </row>
    <row r="76" spans="1:9" x14ac:dyDescent="0.2">
      <c r="A76" s="3" t="str">
        <f t="shared" si="10"/>
        <v>2019-4</v>
      </c>
      <c r="B76" s="3" t="str">
        <f t="shared" si="11"/>
        <v>2019-10</v>
      </c>
      <c r="C76" s="3" t="str">
        <f t="shared" si="12"/>
        <v>brm_075</v>
      </c>
      <c r="D76" s="6">
        <v>43739</v>
      </c>
      <c r="E76" s="3">
        <v>2</v>
      </c>
      <c r="F76" s="3">
        <f t="shared" si="8"/>
        <v>2019</v>
      </c>
      <c r="G76" s="3">
        <f t="shared" si="13"/>
        <v>4</v>
      </c>
      <c r="H76" s="3">
        <f t="shared" si="9"/>
        <v>10</v>
      </c>
      <c r="I76" s="3" t="str">
        <f>VLOOKUP(A76, inflation!$A$2:$L$40, 3, 0)</f>
        <v>inf_026</v>
      </c>
    </row>
    <row r="77" spans="1:9" x14ac:dyDescent="0.2">
      <c r="A77" s="3" t="str">
        <f t="shared" si="10"/>
        <v>2019-4</v>
      </c>
      <c r="B77" s="3" t="str">
        <f t="shared" si="11"/>
        <v>2019-11</v>
      </c>
      <c r="C77" s="3" t="str">
        <f t="shared" si="12"/>
        <v>brm_076</v>
      </c>
      <c r="D77" s="6">
        <v>43770</v>
      </c>
      <c r="E77" s="3">
        <v>2</v>
      </c>
      <c r="F77" s="3">
        <f t="shared" si="8"/>
        <v>2019</v>
      </c>
      <c r="G77" s="3">
        <f t="shared" si="13"/>
        <v>4</v>
      </c>
      <c r="H77" s="3">
        <f t="shared" si="9"/>
        <v>11</v>
      </c>
      <c r="I77" s="3" t="str">
        <f>VLOOKUP(A77, inflation!$A$2:$L$40, 3, 0)</f>
        <v>inf_026</v>
      </c>
    </row>
    <row r="78" spans="1:9" x14ac:dyDescent="0.2">
      <c r="A78" s="3" t="str">
        <f t="shared" si="10"/>
        <v>2019-4</v>
      </c>
      <c r="B78" s="3" t="str">
        <f t="shared" si="11"/>
        <v>2019-12</v>
      </c>
      <c r="C78" s="3" t="str">
        <f t="shared" si="12"/>
        <v>brm_077</v>
      </c>
      <c r="D78" s="6">
        <v>43800</v>
      </c>
      <c r="E78" s="3">
        <v>2</v>
      </c>
      <c r="F78" s="3">
        <f t="shared" si="8"/>
        <v>2019</v>
      </c>
      <c r="G78" s="3">
        <f t="shared" si="13"/>
        <v>4</v>
      </c>
      <c r="H78" s="3">
        <f t="shared" si="9"/>
        <v>12</v>
      </c>
      <c r="I78" s="3" t="str">
        <f>VLOOKUP(A78, inflation!$A$2:$L$40, 3, 0)</f>
        <v>inf_026</v>
      </c>
    </row>
    <row r="79" spans="1:9" x14ac:dyDescent="0.2">
      <c r="A79" s="3" t="str">
        <f t="shared" si="10"/>
        <v>2020-1</v>
      </c>
      <c r="B79" s="3" t="str">
        <f t="shared" si="11"/>
        <v>2020-01</v>
      </c>
      <c r="C79" s="3" t="str">
        <f t="shared" si="12"/>
        <v>brm_078</v>
      </c>
      <c r="D79" s="6">
        <v>43831</v>
      </c>
      <c r="E79" s="3">
        <v>2</v>
      </c>
      <c r="F79" s="3">
        <f t="shared" si="8"/>
        <v>2020</v>
      </c>
      <c r="G79" s="3">
        <f t="shared" si="13"/>
        <v>1</v>
      </c>
      <c r="H79" s="3">
        <f t="shared" si="9"/>
        <v>1</v>
      </c>
      <c r="I79" s="3" t="str">
        <f>VLOOKUP(A79, inflation!$A$2:$L$40, 3, 0)</f>
        <v>inf_027</v>
      </c>
    </row>
    <row r="80" spans="1:9" x14ac:dyDescent="0.2">
      <c r="A80" s="3" t="str">
        <f t="shared" si="10"/>
        <v>2020-1</v>
      </c>
      <c r="B80" s="3" t="str">
        <f t="shared" si="11"/>
        <v>2020-02</v>
      </c>
      <c r="C80" s="3" t="str">
        <f t="shared" si="12"/>
        <v>brm_079</v>
      </c>
      <c r="D80" s="6">
        <v>43862</v>
      </c>
      <c r="E80" s="3">
        <v>2</v>
      </c>
      <c r="F80" s="3">
        <f t="shared" si="8"/>
        <v>2020</v>
      </c>
      <c r="G80" s="3">
        <f t="shared" si="13"/>
        <v>1</v>
      </c>
      <c r="H80" s="3">
        <f t="shared" si="9"/>
        <v>2</v>
      </c>
      <c r="I80" s="3" t="str">
        <f>VLOOKUP(A80, inflation!$A$2:$L$40, 3, 0)</f>
        <v>inf_027</v>
      </c>
    </row>
    <row r="81" spans="1:9" x14ac:dyDescent="0.2">
      <c r="A81" s="3" t="str">
        <f t="shared" si="10"/>
        <v>2020-1</v>
      </c>
      <c r="B81" s="3" t="str">
        <f t="shared" si="11"/>
        <v>2020-03</v>
      </c>
      <c r="C81" s="3" t="str">
        <f t="shared" si="12"/>
        <v>brm_080</v>
      </c>
      <c r="D81" s="6">
        <v>43891</v>
      </c>
      <c r="E81" s="3">
        <v>1</v>
      </c>
      <c r="F81" s="3">
        <f t="shared" si="8"/>
        <v>2020</v>
      </c>
      <c r="G81" s="3">
        <f t="shared" si="13"/>
        <v>1</v>
      </c>
      <c r="H81" s="3">
        <f t="shared" si="9"/>
        <v>3</v>
      </c>
      <c r="I81" s="3" t="str">
        <f>VLOOKUP(A81, inflation!$A$2:$L$40, 3, 0)</f>
        <v>inf_027</v>
      </c>
    </row>
    <row r="82" spans="1:9" x14ac:dyDescent="0.2">
      <c r="A82" s="3" t="str">
        <f t="shared" si="10"/>
        <v>2020-2</v>
      </c>
      <c r="B82" s="3" t="str">
        <f t="shared" si="11"/>
        <v>2020-04</v>
      </c>
      <c r="C82" s="3" t="str">
        <f t="shared" si="12"/>
        <v>brm_081</v>
      </c>
      <c r="D82" s="6">
        <v>43922</v>
      </c>
      <c r="E82" s="3">
        <v>0.5</v>
      </c>
      <c r="F82" s="3">
        <f t="shared" si="8"/>
        <v>2020</v>
      </c>
      <c r="G82" s="3">
        <f t="shared" si="13"/>
        <v>2</v>
      </c>
      <c r="H82" s="3">
        <f t="shared" si="9"/>
        <v>4</v>
      </c>
      <c r="I82" s="3" t="str">
        <f>VLOOKUP(A82, inflation!$A$2:$L$40, 3, 0)</f>
        <v>inf_028</v>
      </c>
    </row>
    <row r="83" spans="1:9" x14ac:dyDescent="0.2">
      <c r="A83" s="3" t="str">
        <f t="shared" si="10"/>
        <v>2020-2</v>
      </c>
      <c r="B83" s="3" t="str">
        <f t="shared" si="11"/>
        <v>2020-05</v>
      </c>
      <c r="C83" s="3" t="str">
        <f t="shared" si="12"/>
        <v>brm_082</v>
      </c>
      <c r="D83" s="6">
        <v>43952</v>
      </c>
      <c r="E83" s="3">
        <v>0.5</v>
      </c>
      <c r="F83" s="3">
        <f t="shared" si="8"/>
        <v>2020</v>
      </c>
      <c r="G83" s="3">
        <f t="shared" si="13"/>
        <v>2</v>
      </c>
      <c r="H83" s="3">
        <f t="shared" si="9"/>
        <v>5</v>
      </c>
      <c r="I83" s="3" t="str">
        <f>VLOOKUP(A83, inflation!$A$2:$L$40, 3, 0)</f>
        <v>inf_028</v>
      </c>
    </row>
    <row r="84" spans="1:9" x14ac:dyDescent="0.2">
      <c r="A84" s="3" t="str">
        <f t="shared" si="10"/>
        <v>2020-2</v>
      </c>
      <c r="B84" s="3" t="str">
        <f t="shared" si="11"/>
        <v>2020-06</v>
      </c>
      <c r="C84" s="3" t="str">
        <f t="shared" si="12"/>
        <v>brm_083</v>
      </c>
      <c r="D84" s="6">
        <v>43983</v>
      </c>
      <c r="E84" s="3">
        <v>0.5</v>
      </c>
      <c r="F84" s="3">
        <f t="shared" si="8"/>
        <v>2020</v>
      </c>
      <c r="G84" s="3">
        <f t="shared" si="13"/>
        <v>2</v>
      </c>
      <c r="H84" s="3">
        <f t="shared" si="9"/>
        <v>6</v>
      </c>
      <c r="I84" s="3" t="str">
        <f>VLOOKUP(A84, inflation!$A$2:$L$40, 3, 0)</f>
        <v>inf_028</v>
      </c>
    </row>
    <row r="85" spans="1:9" x14ac:dyDescent="0.2">
      <c r="A85" s="3" t="str">
        <f t="shared" si="10"/>
        <v>2020-3</v>
      </c>
      <c r="B85" s="3" t="str">
        <f t="shared" si="11"/>
        <v>2020-07</v>
      </c>
      <c r="C85" s="3" t="str">
        <f t="shared" si="12"/>
        <v>brm_084</v>
      </c>
      <c r="D85" s="6">
        <v>44013</v>
      </c>
      <c r="E85" s="3">
        <v>0.5</v>
      </c>
      <c r="F85" s="3">
        <f t="shared" si="8"/>
        <v>2020</v>
      </c>
      <c r="G85" s="3">
        <f t="shared" si="13"/>
        <v>3</v>
      </c>
      <c r="H85" s="3">
        <f t="shared" si="9"/>
        <v>7</v>
      </c>
      <c r="I85" s="3" t="str">
        <f>VLOOKUP(A85, inflation!$A$2:$L$40, 3, 0)</f>
        <v>inf_029</v>
      </c>
    </row>
    <row r="86" spans="1:9" x14ac:dyDescent="0.2">
      <c r="A86" s="3" t="str">
        <f t="shared" si="10"/>
        <v>2020-3</v>
      </c>
      <c r="B86" s="3" t="str">
        <f t="shared" si="11"/>
        <v>2020-08</v>
      </c>
      <c r="C86" s="3" t="str">
        <f t="shared" si="12"/>
        <v>brm_085</v>
      </c>
      <c r="D86" s="6">
        <v>44044</v>
      </c>
      <c r="E86" s="3">
        <v>0.5</v>
      </c>
      <c r="F86" s="3">
        <f t="shared" si="8"/>
        <v>2020</v>
      </c>
      <c r="G86" s="3">
        <f t="shared" si="13"/>
        <v>3</v>
      </c>
      <c r="H86" s="3">
        <f t="shared" si="9"/>
        <v>8</v>
      </c>
      <c r="I86" s="3" t="str">
        <f>VLOOKUP(A86, inflation!$A$2:$L$40, 3, 0)</f>
        <v>inf_029</v>
      </c>
    </row>
    <row r="87" spans="1:9" x14ac:dyDescent="0.2">
      <c r="A87" s="3" t="str">
        <f t="shared" si="10"/>
        <v>2020-3</v>
      </c>
      <c r="B87" s="3" t="str">
        <f t="shared" si="11"/>
        <v>2020-09</v>
      </c>
      <c r="C87" s="3" t="str">
        <f t="shared" si="12"/>
        <v>brm_086</v>
      </c>
      <c r="D87" s="6">
        <v>44075</v>
      </c>
      <c r="E87" s="3">
        <v>0.5</v>
      </c>
      <c r="F87" s="3">
        <f t="shared" si="8"/>
        <v>2020</v>
      </c>
      <c r="G87" s="3">
        <f t="shared" si="13"/>
        <v>3</v>
      </c>
      <c r="H87" s="3">
        <f t="shared" si="9"/>
        <v>9</v>
      </c>
      <c r="I87" s="3" t="str">
        <f>VLOOKUP(A87, inflation!$A$2:$L$40, 3, 0)</f>
        <v>inf_029</v>
      </c>
    </row>
    <row r="88" spans="1:9" x14ac:dyDescent="0.2">
      <c r="A88" s="3" t="str">
        <f t="shared" si="10"/>
        <v>2020-4</v>
      </c>
      <c r="B88" s="3" t="str">
        <f t="shared" si="11"/>
        <v>2020-10</v>
      </c>
      <c r="C88" s="3" t="str">
        <f t="shared" si="12"/>
        <v>brm_087</v>
      </c>
      <c r="D88" s="6">
        <v>44105</v>
      </c>
      <c r="E88" s="3">
        <v>0.5</v>
      </c>
      <c r="F88" s="3">
        <f t="shared" si="8"/>
        <v>2020</v>
      </c>
      <c r="G88" s="3">
        <f t="shared" si="13"/>
        <v>4</v>
      </c>
      <c r="H88" s="3">
        <f t="shared" si="9"/>
        <v>10</v>
      </c>
      <c r="I88" s="3" t="str">
        <f>VLOOKUP(A88, inflation!$A$2:$L$40, 3, 0)</f>
        <v>inf_030</v>
      </c>
    </row>
    <row r="89" spans="1:9" x14ac:dyDescent="0.2">
      <c r="A89" s="3" t="str">
        <f t="shared" si="10"/>
        <v>2020-4</v>
      </c>
      <c r="B89" s="3" t="str">
        <f t="shared" si="11"/>
        <v>2020-11</v>
      </c>
      <c r="C89" s="3" t="str">
        <f t="shared" si="12"/>
        <v>brm_088</v>
      </c>
      <c r="D89" s="6">
        <v>44136</v>
      </c>
      <c r="E89" s="3">
        <v>0.5</v>
      </c>
      <c r="F89" s="3">
        <f t="shared" si="8"/>
        <v>2020</v>
      </c>
      <c r="G89" s="3">
        <f t="shared" si="13"/>
        <v>4</v>
      </c>
      <c r="H89" s="3">
        <f t="shared" si="9"/>
        <v>11</v>
      </c>
      <c r="I89" s="3" t="str">
        <f>VLOOKUP(A89, inflation!$A$2:$L$40, 3, 0)</f>
        <v>inf_030</v>
      </c>
    </row>
    <row r="90" spans="1:9" x14ac:dyDescent="0.2">
      <c r="A90" s="3" t="str">
        <f t="shared" si="10"/>
        <v>2020-4</v>
      </c>
      <c r="B90" s="3" t="str">
        <f t="shared" si="11"/>
        <v>2020-12</v>
      </c>
      <c r="C90" s="3" t="str">
        <f t="shared" si="12"/>
        <v>brm_089</v>
      </c>
      <c r="D90" s="6">
        <v>44166</v>
      </c>
      <c r="E90" s="3">
        <v>0.5</v>
      </c>
      <c r="F90" s="3">
        <f t="shared" si="8"/>
        <v>2020</v>
      </c>
      <c r="G90" s="3">
        <f t="shared" si="13"/>
        <v>4</v>
      </c>
      <c r="H90" s="3">
        <f t="shared" si="9"/>
        <v>12</v>
      </c>
      <c r="I90" s="3" t="str">
        <f>VLOOKUP(A90, inflation!$A$2:$L$40, 3, 0)</f>
        <v>inf_030</v>
      </c>
    </row>
    <row r="91" spans="1:9" x14ac:dyDescent="0.2">
      <c r="A91" s="3" t="str">
        <f t="shared" si="10"/>
        <v>2021-1</v>
      </c>
      <c r="B91" s="3" t="str">
        <f t="shared" si="11"/>
        <v>2021-01</v>
      </c>
      <c r="C91" s="3" t="str">
        <f t="shared" si="12"/>
        <v>brm_090</v>
      </c>
      <c r="D91" s="6">
        <v>44197</v>
      </c>
      <c r="E91" s="3">
        <v>0.5</v>
      </c>
      <c r="F91" s="3">
        <f t="shared" si="8"/>
        <v>2021</v>
      </c>
      <c r="G91" s="3">
        <f t="shared" si="13"/>
        <v>1</v>
      </c>
      <c r="H91" s="3">
        <f t="shared" si="9"/>
        <v>1</v>
      </c>
      <c r="I91" s="3" t="str">
        <f>VLOOKUP(A91, inflation!$A$2:$L$40, 3, 0)</f>
        <v>inf_031</v>
      </c>
    </row>
    <row r="92" spans="1:9" x14ac:dyDescent="0.2">
      <c r="A92" s="3" t="str">
        <f t="shared" si="10"/>
        <v>2021-1</v>
      </c>
      <c r="B92" s="3" t="str">
        <f t="shared" si="11"/>
        <v>2021-02</v>
      </c>
      <c r="C92" s="3" t="str">
        <f t="shared" si="12"/>
        <v>brm_091</v>
      </c>
      <c r="D92" s="6">
        <v>44228</v>
      </c>
      <c r="E92" s="3">
        <v>0.5</v>
      </c>
      <c r="F92" s="3">
        <f t="shared" si="8"/>
        <v>2021</v>
      </c>
      <c r="G92" s="3">
        <f t="shared" si="13"/>
        <v>1</v>
      </c>
      <c r="H92" s="3">
        <f t="shared" si="9"/>
        <v>2</v>
      </c>
      <c r="I92" s="3" t="str">
        <f>VLOOKUP(A92, inflation!$A$2:$L$40, 3, 0)</f>
        <v>inf_031</v>
      </c>
    </row>
    <row r="93" spans="1:9" x14ac:dyDescent="0.2">
      <c r="A93" s="3" t="str">
        <f t="shared" si="10"/>
        <v>2021-1</v>
      </c>
      <c r="B93" s="3" t="str">
        <f t="shared" si="11"/>
        <v>2021-03</v>
      </c>
      <c r="C93" s="3" t="str">
        <f t="shared" si="12"/>
        <v>brm_092</v>
      </c>
      <c r="D93" s="6">
        <v>44256</v>
      </c>
      <c r="E93" s="3">
        <v>0.5</v>
      </c>
      <c r="F93" s="3">
        <f t="shared" si="8"/>
        <v>2021</v>
      </c>
      <c r="G93" s="3">
        <f t="shared" si="13"/>
        <v>1</v>
      </c>
      <c r="H93" s="3">
        <f t="shared" si="9"/>
        <v>3</v>
      </c>
      <c r="I93" s="3" t="str">
        <f>VLOOKUP(A93, inflation!$A$2:$L$40, 3, 0)</f>
        <v>inf_031</v>
      </c>
    </row>
    <row r="94" spans="1:9" x14ac:dyDescent="0.2">
      <c r="A94" s="3" t="str">
        <f t="shared" si="10"/>
        <v>2021-2</v>
      </c>
      <c r="B94" s="3" t="str">
        <f t="shared" si="11"/>
        <v>2021-04</v>
      </c>
      <c r="C94" s="3" t="str">
        <f t="shared" si="12"/>
        <v>brm_093</v>
      </c>
      <c r="D94" s="6">
        <v>44287</v>
      </c>
      <c r="E94" s="3">
        <v>0.5</v>
      </c>
      <c r="F94" s="3">
        <f t="shared" si="8"/>
        <v>2021</v>
      </c>
      <c r="G94" s="3">
        <f t="shared" si="13"/>
        <v>2</v>
      </c>
      <c r="H94" s="3">
        <f t="shared" si="9"/>
        <v>4</v>
      </c>
      <c r="I94" s="3" t="str">
        <f>VLOOKUP(A94, inflation!$A$2:$L$40, 3, 0)</f>
        <v>inf_032</v>
      </c>
    </row>
    <row r="95" spans="1:9" x14ac:dyDescent="0.2">
      <c r="A95" s="3" t="str">
        <f t="shared" si="10"/>
        <v>2021-2</v>
      </c>
      <c r="B95" s="3" t="str">
        <f t="shared" si="11"/>
        <v>2021-05</v>
      </c>
      <c r="C95" s="3" t="str">
        <f t="shared" si="12"/>
        <v>brm_094</v>
      </c>
      <c r="D95" s="6">
        <v>44317</v>
      </c>
      <c r="E95" s="3">
        <v>0.5</v>
      </c>
      <c r="F95" s="3">
        <f t="shared" si="8"/>
        <v>2021</v>
      </c>
      <c r="G95" s="3">
        <f t="shared" si="13"/>
        <v>2</v>
      </c>
      <c r="H95" s="3">
        <f t="shared" si="9"/>
        <v>5</v>
      </c>
      <c r="I95" s="3" t="str">
        <f>VLOOKUP(A95, inflation!$A$2:$L$40, 3, 0)</f>
        <v>inf_032</v>
      </c>
    </row>
    <row r="96" spans="1:9" x14ac:dyDescent="0.2">
      <c r="A96" s="3" t="str">
        <f t="shared" si="10"/>
        <v>2021-2</v>
      </c>
      <c r="B96" s="3" t="str">
        <f t="shared" si="11"/>
        <v>2021-06</v>
      </c>
      <c r="C96" s="3" t="str">
        <f t="shared" si="12"/>
        <v>brm_095</v>
      </c>
      <c r="D96" s="6">
        <v>44348</v>
      </c>
      <c r="E96" s="3">
        <v>0.5</v>
      </c>
      <c r="F96" s="3">
        <f t="shared" si="8"/>
        <v>2021</v>
      </c>
      <c r="G96" s="3">
        <f t="shared" si="13"/>
        <v>2</v>
      </c>
      <c r="H96" s="3">
        <f t="shared" si="9"/>
        <v>6</v>
      </c>
      <c r="I96" s="3" t="str">
        <f>VLOOKUP(A96, inflation!$A$2:$L$40, 3, 0)</f>
        <v>inf_032</v>
      </c>
    </row>
    <row r="97" spans="1:9" x14ac:dyDescent="0.2">
      <c r="A97" s="3" t="str">
        <f t="shared" si="10"/>
        <v>2021-3</v>
      </c>
      <c r="B97" s="3" t="str">
        <f t="shared" si="11"/>
        <v>2021-07</v>
      </c>
      <c r="C97" s="3" t="str">
        <f t="shared" si="12"/>
        <v>brm_096</v>
      </c>
      <c r="D97" s="6">
        <v>44378</v>
      </c>
      <c r="E97" s="3">
        <v>0.5</v>
      </c>
      <c r="F97" s="3">
        <f t="shared" si="8"/>
        <v>2021</v>
      </c>
      <c r="G97" s="3">
        <f t="shared" si="13"/>
        <v>3</v>
      </c>
      <c r="H97" s="3">
        <f t="shared" si="9"/>
        <v>7</v>
      </c>
      <c r="I97" s="3" t="str">
        <f>VLOOKUP(A97, inflation!$A$2:$L$40, 3, 0)</f>
        <v>inf_033</v>
      </c>
    </row>
    <row r="98" spans="1:9" x14ac:dyDescent="0.2">
      <c r="A98" s="3" t="str">
        <f t="shared" si="10"/>
        <v>2021-3</v>
      </c>
      <c r="B98" s="3" t="str">
        <f t="shared" si="11"/>
        <v>2021-08</v>
      </c>
      <c r="C98" s="3" t="str">
        <f t="shared" si="12"/>
        <v>brm_097</v>
      </c>
      <c r="D98" s="6">
        <v>44409</v>
      </c>
      <c r="E98" s="3">
        <v>0.5</v>
      </c>
      <c r="F98" s="3">
        <f t="shared" ref="F98:F115" si="14">YEAR(D98)</f>
        <v>2021</v>
      </c>
      <c r="G98" s="3">
        <f t="shared" si="13"/>
        <v>3</v>
      </c>
      <c r="H98" s="3">
        <f t="shared" ref="H98:H115" si="15">MONTH(D98)</f>
        <v>8</v>
      </c>
      <c r="I98" s="3" t="str">
        <f>VLOOKUP(A98, inflation!$A$2:$L$40, 3, 0)</f>
        <v>inf_033</v>
      </c>
    </row>
    <row r="99" spans="1:9" x14ac:dyDescent="0.2">
      <c r="A99" s="3" t="str">
        <f t="shared" si="10"/>
        <v>2021-3</v>
      </c>
      <c r="B99" s="3" t="str">
        <f t="shared" si="11"/>
        <v>2021-09</v>
      </c>
      <c r="C99" s="3" t="str">
        <f t="shared" si="12"/>
        <v>brm_098</v>
      </c>
      <c r="D99" s="6">
        <v>44440</v>
      </c>
      <c r="E99" s="3">
        <v>0.5</v>
      </c>
      <c r="F99" s="3">
        <f t="shared" si="14"/>
        <v>2021</v>
      </c>
      <c r="G99" s="3">
        <f t="shared" si="13"/>
        <v>3</v>
      </c>
      <c r="H99" s="3">
        <f t="shared" si="15"/>
        <v>9</v>
      </c>
      <c r="I99" s="3" t="str">
        <f>VLOOKUP(A99, inflation!$A$2:$L$40, 3, 0)</f>
        <v>inf_033</v>
      </c>
    </row>
    <row r="100" spans="1:9" x14ac:dyDescent="0.2">
      <c r="A100" s="3" t="str">
        <f t="shared" si="10"/>
        <v>2021-4</v>
      </c>
      <c r="B100" s="3" t="str">
        <f t="shared" si="11"/>
        <v>2021-10</v>
      </c>
      <c r="C100" s="3" t="str">
        <f t="shared" si="12"/>
        <v>brm_099</v>
      </c>
      <c r="D100" s="6">
        <v>44470</v>
      </c>
      <c r="E100" s="3">
        <v>0.5</v>
      </c>
      <c r="F100" s="3">
        <f t="shared" si="14"/>
        <v>2021</v>
      </c>
      <c r="G100" s="3">
        <f t="shared" si="13"/>
        <v>4</v>
      </c>
      <c r="H100" s="3">
        <f t="shared" si="15"/>
        <v>10</v>
      </c>
      <c r="I100" s="3" t="str">
        <f>VLOOKUP(A100, inflation!$A$2:$L$40, 3, 0)</f>
        <v>inf_034</v>
      </c>
    </row>
    <row r="101" spans="1:9" x14ac:dyDescent="0.2">
      <c r="A101" s="3" t="str">
        <f t="shared" si="10"/>
        <v>2021-4</v>
      </c>
      <c r="B101" s="3" t="str">
        <f t="shared" si="11"/>
        <v>2021-11</v>
      </c>
      <c r="C101" s="3" t="str">
        <f t="shared" si="12"/>
        <v>brm_100</v>
      </c>
      <c r="D101" s="6">
        <v>44501</v>
      </c>
      <c r="E101" s="3">
        <v>0.5</v>
      </c>
      <c r="F101" s="3">
        <f t="shared" si="14"/>
        <v>2021</v>
      </c>
      <c r="G101" s="3">
        <f t="shared" si="13"/>
        <v>4</v>
      </c>
      <c r="H101" s="3">
        <f t="shared" si="15"/>
        <v>11</v>
      </c>
      <c r="I101" s="3" t="str">
        <f>VLOOKUP(A101, inflation!$A$2:$L$40, 3, 0)</f>
        <v>inf_034</v>
      </c>
    </row>
    <row r="102" spans="1:9" x14ac:dyDescent="0.2">
      <c r="A102" s="3" t="str">
        <f t="shared" si="10"/>
        <v>2021-4</v>
      </c>
      <c r="B102" s="3" t="str">
        <f t="shared" si="11"/>
        <v>2021-12</v>
      </c>
      <c r="C102" s="3" t="str">
        <f t="shared" si="12"/>
        <v>brm_101</v>
      </c>
      <c r="D102" s="6">
        <v>44531</v>
      </c>
      <c r="E102" s="3">
        <v>0.5</v>
      </c>
      <c r="F102" s="3">
        <f t="shared" si="14"/>
        <v>2021</v>
      </c>
      <c r="G102" s="3">
        <f t="shared" si="13"/>
        <v>4</v>
      </c>
      <c r="H102" s="3">
        <f t="shared" si="15"/>
        <v>12</v>
      </c>
      <c r="I102" s="3" t="str">
        <f>VLOOKUP(A102, inflation!$A$2:$L$40, 3, 0)</f>
        <v>inf_034</v>
      </c>
    </row>
    <row r="103" spans="1:9" x14ac:dyDescent="0.2">
      <c r="A103" s="3" t="str">
        <f t="shared" si="10"/>
        <v>2022-1</v>
      </c>
      <c r="B103" s="3" t="str">
        <f t="shared" si="11"/>
        <v>2022-01</v>
      </c>
      <c r="C103" s="3" t="str">
        <f t="shared" si="12"/>
        <v>brm_102</v>
      </c>
      <c r="D103" s="6">
        <v>44562</v>
      </c>
      <c r="E103" s="3">
        <v>0.5</v>
      </c>
      <c r="F103" s="3">
        <f t="shared" si="14"/>
        <v>2022</v>
      </c>
      <c r="G103" s="3">
        <f t="shared" si="13"/>
        <v>1</v>
      </c>
      <c r="H103" s="3">
        <f t="shared" si="15"/>
        <v>1</v>
      </c>
      <c r="I103" s="3" t="str">
        <f>VLOOKUP(A103, inflation!$A$2:$L$40, 3, 0)</f>
        <v>inf_035</v>
      </c>
    </row>
    <row r="104" spans="1:9" x14ac:dyDescent="0.2">
      <c r="A104" s="3" t="str">
        <f t="shared" si="10"/>
        <v>2022-1</v>
      </c>
      <c r="B104" s="3" t="str">
        <f t="shared" si="11"/>
        <v>2022-02</v>
      </c>
      <c r="C104" s="3" t="str">
        <f t="shared" si="12"/>
        <v>brm_103</v>
      </c>
      <c r="D104" s="6">
        <v>44593</v>
      </c>
      <c r="E104" s="3">
        <v>0.5</v>
      </c>
      <c r="F104" s="3">
        <f t="shared" si="14"/>
        <v>2022</v>
      </c>
      <c r="G104" s="3">
        <f t="shared" si="13"/>
        <v>1</v>
      </c>
      <c r="H104" s="3">
        <f t="shared" si="15"/>
        <v>2</v>
      </c>
      <c r="I104" s="3" t="str">
        <f>VLOOKUP(A104, inflation!$A$2:$L$40, 3, 0)</f>
        <v>inf_035</v>
      </c>
    </row>
    <row r="105" spans="1:9" x14ac:dyDescent="0.2">
      <c r="A105" s="3" t="str">
        <f t="shared" si="10"/>
        <v>2022-1</v>
      </c>
      <c r="B105" s="3" t="str">
        <f t="shared" si="11"/>
        <v>2022-03</v>
      </c>
      <c r="C105" s="3" t="str">
        <f t="shared" si="12"/>
        <v>brm_104</v>
      </c>
      <c r="D105" s="6">
        <v>44621</v>
      </c>
      <c r="E105" s="3">
        <v>0.75</v>
      </c>
      <c r="F105" s="3">
        <f t="shared" si="14"/>
        <v>2022</v>
      </c>
      <c r="G105" s="3">
        <f t="shared" si="13"/>
        <v>1</v>
      </c>
      <c r="H105" s="3">
        <f t="shared" si="15"/>
        <v>3</v>
      </c>
      <c r="I105" s="3" t="str">
        <f>VLOOKUP(A105, inflation!$A$2:$L$40, 3, 0)</f>
        <v>inf_035</v>
      </c>
    </row>
    <row r="106" spans="1:9" x14ac:dyDescent="0.2">
      <c r="A106" s="3" t="str">
        <f t="shared" si="10"/>
        <v>2022-2</v>
      </c>
      <c r="B106" s="3" t="str">
        <f t="shared" si="11"/>
        <v>2022-04</v>
      </c>
      <c r="C106" s="3" t="str">
        <f t="shared" si="12"/>
        <v>brm_105</v>
      </c>
      <c r="D106" s="6">
        <v>44652</v>
      </c>
      <c r="E106" s="3">
        <v>1.25</v>
      </c>
      <c r="F106" s="3">
        <f t="shared" si="14"/>
        <v>2022</v>
      </c>
      <c r="G106" s="3">
        <f t="shared" si="13"/>
        <v>2</v>
      </c>
      <c r="H106" s="3">
        <f t="shared" si="15"/>
        <v>4</v>
      </c>
      <c r="I106" s="3" t="str">
        <f>VLOOKUP(A106, inflation!$A$2:$L$40, 3, 0)</f>
        <v>inf_036</v>
      </c>
    </row>
    <row r="107" spans="1:9" x14ac:dyDescent="0.2">
      <c r="A107" s="3" t="str">
        <f t="shared" si="10"/>
        <v>2022-2</v>
      </c>
      <c r="B107" s="3" t="str">
        <f t="shared" si="11"/>
        <v>2022-05</v>
      </c>
      <c r="C107" s="3" t="str">
        <f t="shared" si="12"/>
        <v>brm_106</v>
      </c>
      <c r="D107" s="6">
        <v>44682</v>
      </c>
      <c r="E107" s="3">
        <v>1.25</v>
      </c>
      <c r="F107" s="3">
        <f t="shared" si="14"/>
        <v>2022</v>
      </c>
      <c r="G107" s="3">
        <f t="shared" si="13"/>
        <v>2</v>
      </c>
      <c r="H107" s="3">
        <f t="shared" si="15"/>
        <v>5</v>
      </c>
      <c r="I107" s="3" t="str">
        <f>VLOOKUP(A107, inflation!$A$2:$L$40, 3, 0)</f>
        <v>inf_036</v>
      </c>
    </row>
    <row r="108" spans="1:9" x14ac:dyDescent="0.2">
      <c r="A108" s="3" t="str">
        <f t="shared" si="10"/>
        <v>2022-2</v>
      </c>
      <c r="B108" s="3" t="str">
        <f t="shared" si="11"/>
        <v>2022-06</v>
      </c>
      <c r="C108" s="3" t="str">
        <f t="shared" si="12"/>
        <v>brm_107</v>
      </c>
      <c r="D108" s="6">
        <v>44713</v>
      </c>
      <c r="E108" s="3">
        <v>1.75</v>
      </c>
      <c r="F108" s="3">
        <f t="shared" si="14"/>
        <v>2022</v>
      </c>
      <c r="G108" s="3">
        <f t="shared" si="13"/>
        <v>2</v>
      </c>
      <c r="H108" s="3">
        <f t="shared" si="15"/>
        <v>6</v>
      </c>
      <c r="I108" s="3" t="str">
        <f>VLOOKUP(A108, inflation!$A$2:$L$40, 3, 0)</f>
        <v>inf_036</v>
      </c>
    </row>
    <row r="109" spans="1:9" x14ac:dyDescent="0.2">
      <c r="A109" s="3" t="str">
        <f t="shared" si="10"/>
        <v>2022-3</v>
      </c>
      <c r="B109" s="3" t="str">
        <f t="shared" si="11"/>
        <v>2022-07</v>
      </c>
      <c r="C109" s="3" t="str">
        <f t="shared" si="12"/>
        <v>brm_108</v>
      </c>
      <c r="D109" s="6">
        <v>44743</v>
      </c>
      <c r="E109" s="3">
        <v>2.75</v>
      </c>
      <c r="F109" s="3">
        <f t="shared" si="14"/>
        <v>2022</v>
      </c>
      <c r="G109" s="3">
        <f t="shared" si="13"/>
        <v>3</v>
      </c>
      <c r="H109" s="3">
        <f t="shared" si="15"/>
        <v>7</v>
      </c>
      <c r="I109" s="3" t="str">
        <f>VLOOKUP(A109, inflation!$A$2:$L$40, 3, 0)</f>
        <v>inf_037</v>
      </c>
    </row>
    <row r="110" spans="1:9" x14ac:dyDescent="0.2">
      <c r="A110" s="3" t="str">
        <f t="shared" si="10"/>
        <v>2022-3</v>
      </c>
      <c r="B110" s="3" t="str">
        <f t="shared" si="11"/>
        <v>2022-08</v>
      </c>
      <c r="C110" s="3" t="str">
        <f t="shared" si="12"/>
        <v>brm_109</v>
      </c>
      <c r="D110" s="6">
        <v>44774</v>
      </c>
      <c r="E110" s="3">
        <v>2.75</v>
      </c>
      <c r="F110" s="3">
        <f t="shared" si="14"/>
        <v>2022</v>
      </c>
      <c r="G110" s="3">
        <f t="shared" si="13"/>
        <v>3</v>
      </c>
      <c r="H110" s="3">
        <f t="shared" si="15"/>
        <v>8</v>
      </c>
      <c r="I110" s="3" t="str">
        <f>VLOOKUP(A110, inflation!$A$2:$L$40, 3, 0)</f>
        <v>inf_037</v>
      </c>
    </row>
    <row r="111" spans="1:9" x14ac:dyDescent="0.2">
      <c r="A111" s="3" t="str">
        <f t="shared" si="10"/>
        <v>2022-3</v>
      </c>
      <c r="B111" s="3" t="str">
        <f t="shared" si="11"/>
        <v>2022-09</v>
      </c>
      <c r="C111" s="3" t="str">
        <f t="shared" si="12"/>
        <v>brm_110</v>
      </c>
      <c r="D111" s="6">
        <v>44805</v>
      </c>
      <c r="E111" s="3">
        <v>3.5</v>
      </c>
      <c r="F111" s="3">
        <f t="shared" si="14"/>
        <v>2022</v>
      </c>
      <c r="G111" s="3">
        <f t="shared" si="13"/>
        <v>3</v>
      </c>
      <c r="H111" s="3">
        <f t="shared" si="15"/>
        <v>9</v>
      </c>
      <c r="I111" s="3" t="str">
        <f>VLOOKUP(A111, inflation!$A$2:$L$40, 3, 0)</f>
        <v>inf_037</v>
      </c>
    </row>
    <row r="112" spans="1:9" x14ac:dyDescent="0.2">
      <c r="A112" s="3" t="str">
        <f t="shared" si="10"/>
        <v>2022-4</v>
      </c>
      <c r="B112" s="3" t="str">
        <f t="shared" si="11"/>
        <v>2022-10</v>
      </c>
      <c r="C112" s="3" t="str">
        <f t="shared" si="12"/>
        <v>brm_111</v>
      </c>
      <c r="D112" s="6">
        <v>44835</v>
      </c>
      <c r="E112" s="3">
        <v>3.5</v>
      </c>
      <c r="F112" s="3">
        <f t="shared" si="14"/>
        <v>2022</v>
      </c>
      <c r="G112" s="3">
        <f t="shared" si="13"/>
        <v>4</v>
      </c>
      <c r="H112" s="3">
        <f t="shared" si="15"/>
        <v>10</v>
      </c>
      <c r="I112" s="3" t="str">
        <f>VLOOKUP(A112, inflation!$A$2:$L$40, 3, 0)</f>
        <v>inf_038</v>
      </c>
    </row>
    <row r="113" spans="1:9" x14ac:dyDescent="0.2">
      <c r="A113" s="3" t="str">
        <f t="shared" si="10"/>
        <v>2022-4</v>
      </c>
      <c r="B113" s="3" t="str">
        <f t="shared" si="11"/>
        <v>2022-11</v>
      </c>
      <c r="C113" s="3" t="str">
        <f t="shared" si="12"/>
        <v>brm_112</v>
      </c>
      <c r="D113" s="6">
        <v>44866</v>
      </c>
      <c r="E113" s="3">
        <v>4</v>
      </c>
      <c r="F113" s="3">
        <f t="shared" si="14"/>
        <v>2022</v>
      </c>
      <c r="G113" s="3">
        <f t="shared" si="13"/>
        <v>4</v>
      </c>
      <c r="H113" s="3">
        <f t="shared" si="15"/>
        <v>11</v>
      </c>
      <c r="I113" s="3" t="str">
        <f>VLOOKUP(A113, inflation!$A$2:$L$40, 3, 0)</f>
        <v>inf_038</v>
      </c>
    </row>
    <row r="114" spans="1:9" x14ac:dyDescent="0.2">
      <c r="A114" s="3" t="str">
        <f t="shared" si="10"/>
        <v>2022-4</v>
      </c>
      <c r="B114" s="3" t="str">
        <f t="shared" si="11"/>
        <v>2022-12</v>
      </c>
      <c r="C114" s="3" t="str">
        <f t="shared" si="12"/>
        <v>brm_113</v>
      </c>
      <c r="D114" s="6">
        <v>44896</v>
      </c>
      <c r="E114" s="3">
        <v>4.5</v>
      </c>
      <c r="F114" s="3">
        <f t="shared" si="14"/>
        <v>2022</v>
      </c>
      <c r="G114" s="3">
        <f t="shared" si="13"/>
        <v>4</v>
      </c>
      <c r="H114" s="3">
        <f t="shared" si="15"/>
        <v>12</v>
      </c>
      <c r="I114" s="3" t="str">
        <f>VLOOKUP(A114, inflation!$A$2:$L$40, 3, 0)</f>
        <v>inf_038</v>
      </c>
    </row>
    <row r="115" spans="1:9" x14ac:dyDescent="0.2">
      <c r="A115" s="3" t="str">
        <f t="shared" si="10"/>
        <v>2023-1</v>
      </c>
      <c r="B115" s="3" t="str">
        <f t="shared" si="11"/>
        <v>2023-01</v>
      </c>
      <c r="C115" s="3" t="str">
        <f t="shared" si="12"/>
        <v>brm_114</v>
      </c>
      <c r="D115" s="6">
        <v>44927</v>
      </c>
      <c r="E115" s="3">
        <v>4.5</v>
      </c>
      <c r="F115" s="3">
        <f t="shared" si="14"/>
        <v>2023</v>
      </c>
      <c r="G115" s="3">
        <f t="shared" si="13"/>
        <v>1</v>
      </c>
      <c r="H115" s="3">
        <f t="shared" si="15"/>
        <v>1</v>
      </c>
      <c r="I115" s="3" t="str">
        <f>VLOOKUP(A115, inflation!$A$2:$L$40, 3, 0)</f>
        <v>inf_039</v>
      </c>
    </row>
  </sheetData>
  <sortState xmlns:xlrd2="http://schemas.microsoft.com/office/spreadsheetml/2017/richdata2" ref="D2:H115">
    <sortCondition ref="D2:D1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K493"/>
  <sheetViews>
    <sheetView workbookViewId="0">
      <selection sqref="A1:K1"/>
    </sheetView>
  </sheetViews>
  <sheetFormatPr baseColWidth="10" defaultColWidth="11" defaultRowHeight="16" x14ac:dyDescent="0.2"/>
  <cols>
    <col min="10" max="10" width="16.1640625" customWidth="1"/>
    <col min="11" max="11" width="17.33203125" customWidth="1"/>
  </cols>
  <sheetData>
    <row r="1" spans="1:11" x14ac:dyDescent="0.2">
      <c r="A1" s="8" t="s">
        <v>28</v>
      </c>
      <c r="B1" s="8" t="s">
        <v>28</v>
      </c>
      <c r="C1" s="8" t="s">
        <v>22</v>
      </c>
      <c r="D1" s="8" t="s">
        <v>21</v>
      </c>
      <c r="E1" s="8" t="s">
        <v>19</v>
      </c>
      <c r="F1" s="8" t="s">
        <v>25</v>
      </c>
      <c r="G1" s="8" t="s">
        <v>31</v>
      </c>
      <c r="H1" s="8" t="s">
        <v>26</v>
      </c>
      <c r="I1" s="8" t="s">
        <v>27</v>
      </c>
      <c r="J1" s="8" t="s">
        <v>30</v>
      </c>
      <c r="K1" s="8" t="s">
        <v>29</v>
      </c>
    </row>
    <row r="2" spans="1:11" x14ac:dyDescent="0.2">
      <c r="A2" s="3" t="str">
        <f>_xlfn.CONCAT(F2, "-", TEXT(H2,"00"))</f>
        <v>2013-08</v>
      </c>
      <c r="B2" s="3" t="str">
        <f>_xlfn.CONCAT(F2,"-",I2)</f>
        <v>2013-32</v>
      </c>
      <c r="C2" s="3" t="str">
        <f>_xlfn.CONCAT("brw_", TEXT(ROW(D2)-1, "000"))</f>
        <v>brw_001</v>
      </c>
      <c r="D2" s="6">
        <v>41493</v>
      </c>
      <c r="E2" s="3">
        <v>1.25</v>
      </c>
      <c r="F2" s="3">
        <f>YEAR(D2)</f>
        <v>2013</v>
      </c>
      <c r="G2" s="3">
        <f>ROUNDUP(MONTH(D2)/3, 0)</f>
        <v>3</v>
      </c>
      <c r="H2" s="3">
        <f>MONTH(D2)</f>
        <v>8</v>
      </c>
      <c r="I2" s="3">
        <f>WEEKNUM(D2)</f>
        <v>32</v>
      </c>
      <c r="J2" s="3" t="str">
        <f>VLOOKUP(B2, 'estimated variable mortgage'!$A$2:$H$492, 2, FALSE)</f>
        <v>vmr_001</v>
      </c>
      <c r="K2" s="3" t="str">
        <f>VLOOKUP(A2, 'bank rate monthly'!$B$2:$H$115, 2)</f>
        <v>brm_001</v>
      </c>
    </row>
    <row r="3" spans="1:11" x14ac:dyDescent="0.2">
      <c r="A3" s="3" t="str">
        <f t="shared" ref="A3:A66" si="0">_xlfn.CONCAT(F3, "-", TEXT(H3,"00"))</f>
        <v>2013-08</v>
      </c>
      <c r="B3" s="3" t="str">
        <f t="shared" ref="B3:B66" si="1">_xlfn.CONCAT(F3,"-",I3)</f>
        <v>2013-33</v>
      </c>
      <c r="C3" s="3" t="str">
        <f t="shared" ref="C3:C66" si="2">_xlfn.CONCAT("brw_", TEXT(ROW(D3)-1, "000"))</f>
        <v>brw_002</v>
      </c>
      <c r="D3" s="6">
        <v>41500</v>
      </c>
      <c r="E3" s="3">
        <v>1.25</v>
      </c>
      <c r="F3" s="3">
        <f t="shared" ref="F3:F66" si="3">YEAR(D3)</f>
        <v>2013</v>
      </c>
      <c r="G3" s="3">
        <f t="shared" ref="G3:G66" si="4">ROUNDUP(MONTH(D3)/3, 0)</f>
        <v>3</v>
      </c>
      <c r="H3" s="3">
        <f t="shared" ref="H3:H66" si="5">MONTH(D3)</f>
        <v>8</v>
      </c>
      <c r="I3" s="3">
        <f t="shared" ref="I3:I66" si="6">WEEKNUM(D3)</f>
        <v>33</v>
      </c>
      <c r="J3" s="3" t="str">
        <f>VLOOKUP(B3, 'estimated variable mortgage'!$A$2:$H$492, 2, FALSE)</f>
        <v>vmr_002</v>
      </c>
      <c r="K3" s="3" t="str">
        <f>VLOOKUP(A3, 'bank rate monthly'!$B$2:$H$115, 2)</f>
        <v>brm_001</v>
      </c>
    </row>
    <row r="4" spans="1:11" x14ac:dyDescent="0.2">
      <c r="A4" s="3" t="str">
        <f t="shared" si="0"/>
        <v>2013-08</v>
      </c>
      <c r="B4" s="3" t="str">
        <f t="shared" si="1"/>
        <v>2013-34</v>
      </c>
      <c r="C4" s="3" t="str">
        <f t="shared" si="2"/>
        <v>brw_003</v>
      </c>
      <c r="D4" s="6">
        <v>41507</v>
      </c>
      <c r="E4" s="3">
        <v>1.25</v>
      </c>
      <c r="F4" s="3">
        <f t="shared" si="3"/>
        <v>2013</v>
      </c>
      <c r="G4" s="3">
        <f t="shared" si="4"/>
        <v>3</v>
      </c>
      <c r="H4" s="3">
        <f t="shared" si="5"/>
        <v>8</v>
      </c>
      <c r="I4" s="3">
        <f t="shared" si="6"/>
        <v>34</v>
      </c>
      <c r="J4" s="3" t="str">
        <f>VLOOKUP(B4, 'estimated variable mortgage'!$A$2:$H$492, 2, FALSE)</f>
        <v>vmr_003</v>
      </c>
      <c r="K4" s="3" t="str">
        <f>VLOOKUP(A4, 'bank rate monthly'!$B$2:$H$115, 2)</f>
        <v>brm_001</v>
      </c>
    </row>
    <row r="5" spans="1:11" x14ac:dyDescent="0.2">
      <c r="A5" s="3" t="str">
        <f t="shared" si="0"/>
        <v>2013-08</v>
      </c>
      <c r="B5" s="3" t="str">
        <f t="shared" si="1"/>
        <v>2013-35</v>
      </c>
      <c r="C5" s="3" t="str">
        <f t="shared" si="2"/>
        <v>brw_004</v>
      </c>
      <c r="D5" s="6">
        <v>41514</v>
      </c>
      <c r="E5" s="3">
        <v>1.25</v>
      </c>
      <c r="F5" s="3">
        <f t="shared" si="3"/>
        <v>2013</v>
      </c>
      <c r="G5" s="3">
        <f t="shared" si="4"/>
        <v>3</v>
      </c>
      <c r="H5" s="3">
        <f t="shared" si="5"/>
        <v>8</v>
      </c>
      <c r="I5" s="3">
        <f t="shared" si="6"/>
        <v>35</v>
      </c>
      <c r="J5" s="3" t="str">
        <f>VLOOKUP(B5, 'estimated variable mortgage'!$A$2:$H$492, 2, FALSE)</f>
        <v>vmr_004</v>
      </c>
      <c r="K5" s="3" t="str">
        <f>VLOOKUP(A5, 'bank rate monthly'!$B$2:$H$115, 2)</f>
        <v>brm_001</v>
      </c>
    </row>
    <row r="6" spans="1:11" x14ac:dyDescent="0.2">
      <c r="A6" s="3" t="str">
        <f t="shared" si="0"/>
        <v>2013-09</v>
      </c>
      <c r="B6" s="3" t="str">
        <f t="shared" si="1"/>
        <v>2013-36</v>
      </c>
      <c r="C6" s="3" t="str">
        <f t="shared" si="2"/>
        <v>brw_005</v>
      </c>
      <c r="D6" s="6">
        <v>41521</v>
      </c>
      <c r="E6" s="3">
        <v>1.25</v>
      </c>
      <c r="F6" s="3">
        <f t="shared" si="3"/>
        <v>2013</v>
      </c>
      <c r="G6" s="3">
        <f t="shared" si="4"/>
        <v>3</v>
      </c>
      <c r="H6" s="3">
        <f t="shared" si="5"/>
        <v>9</v>
      </c>
      <c r="I6" s="3">
        <f t="shared" si="6"/>
        <v>36</v>
      </c>
      <c r="J6" s="3" t="str">
        <f>VLOOKUP(B6, 'estimated variable mortgage'!$A$2:$H$492, 2, FALSE)</f>
        <v>vmr_005</v>
      </c>
      <c r="K6" s="3" t="str">
        <f>VLOOKUP(A6, 'bank rate monthly'!$B$2:$H$115, 2)</f>
        <v>brm_002</v>
      </c>
    </row>
    <row r="7" spans="1:11" x14ac:dyDescent="0.2">
      <c r="A7" s="3" t="str">
        <f t="shared" si="0"/>
        <v>2013-09</v>
      </c>
      <c r="B7" s="3" t="str">
        <f t="shared" si="1"/>
        <v>2013-37</v>
      </c>
      <c r="C7" s="3" t="str">
        <f t="shared" si="2"/>
        <v>brw_006</v>
      </c>
      <c r="D7" s="6">
        <v>41528</v>
      </c>
      <c r="E7" s="3">
        <v>1.25</v>
      </c>
      <c r="F7" s="3">
        <f t="shared" si="3"/>
        <v>2013</v>
      </c>
      <c r="G7" s="3">
        <f t="shared" si="4"/>
        <v>3</v>
      </c>
      <c r="H7" s="3">
        <f t="shared" si="5"/>
        <v>9</v>
      </c>
      <c r="I7" s="3">
        <f t="shared" si="6"/>
        <v>37</v>
      </c>
      <c r="J7" s="3" t="str">
        <f>VLOOKUP(B7, 'estimated variable mortgage'!$A$2:$H$492, 2, FALSE)</f>
        <v>vmr_006</v>
      </c>
      <c r="K7" s="3" t="str">
        <f>VLOOKUP(A7, 'bank rate monthly'!$B$2:$H$115, 2)</f>
        <v>brm_002</v>
      </c>
    </row>
    <row r="8" spans="1:11" x14ac:dyDescent="0.2">
      <c r="A8" s="3" t="str">
        <f t="shared" si="0"/>
        <v>2013-09</v>
      </c>
      <c r="B8" s="3" t="str">
        <f t="shared" si="1"/>
        <v>2013-38</v>
      </c>
      <c r="C8" s="3" t="str">
        <f t="shared" si="2"/>
        <v>brw_007</v>
      </c>
      <c r="D8" s="6">
        <v>41535</v>
      </c>
      <c r="E8" s="3">
        <v>1.25</v>
      </c>
      <c r="F8" s="3">
        <f t="shared" si="3"/>
        <v>2013</v>
      </c>
      <c r="G8" s="3">
        <f t="shared" si="4"/>
        <v>3</v>
      </c>
      <c r="H8" s="3">
        <f t="shared" si="5"/>
        <v>9</v>
      </c>
      <c r="I8" s="3">
        <f t="shared" si="6"/>
        <v>38</v>
      </c>
      <c r="J8" s="3" t="str">
        <f>VLOOKUP(B8, 'estimated variable mortgage'!$A$2:$H$492, 2, FALSE)</f>
        <v>vmr_007</v>
      </c>
      <c r="K8" s="3" t="str">
        <f>VLOOKUP(A8, 'bank rate monthly'!$B$2:$H$115, 2)</f>
        <v>brm_002</v>
      </c>
    </row>
    <row r="9" spans="1:11" x14ac:dyDescent="0.2">
      <c r="A9" s="3" t="str">
        <f t="shared" si="0"/>
        <v>2013-09</v>
      </c>
      <c r="B9" s="3" t="str">
        <f t="shared" si="1"/>
        <v>2013-39</v>
      </c>
      <c r="C9" s="3" t="str">
        <f t="shared" si="2"/>
        <v>brw_008</v>
      </c>
      <c r="D9" s="6">
        <v>41542</v>
      </c>
      <c r="E9" s="3">
        <v>1.25</v>
      </c>
      <c r="F9" s="3">
        <f t="shared" si="3"/>
        <v>2013</v>
      </c>
      <c r="G9" s="3">
        <f t="shared" si="4"/>
        <v>3</v>
      </c>
      <c r="H9" s="3">
        <f t="shared" si="5"/>
        <v>9</v>
      </c>
      <c r="I9" s="3">
        <f t="shared" si="6"/>
        <v>39</v>
      </c>
      <c r="J9" s="3" t="str">
        <f>VLOOKUP(B9, 'estimated variable mortgage'!$A$2:$H$492, 2, FALSE)</f>
        <v>vmr_008</v>
      </c>
      <c r="K9" s="3" t="str">
        <f>VLOOKUP(A9, 'bank rate monthly'!$B$2:$H$115, 2)</f>
        <v>brm_002</v>
      </c>
    </row>
    <row r="10" spans="1:11" x14ac:dyDescent="0.2">
      <c r="A10" s="3" t="str">
        <f t="shared" si="0"/>
        <v>2013-10</v>
      </c>
      <c r="B10" s="3" t="str">
        <f t="shared" si="1"/>
        <v>2013-40</v>
      </c>
      <c r="C10" s="3" t="str">
        <f t="shared" si="2"/>
        <v>brw_009</v>
      </c>
      <c r="D10" s="6">
        <v>41549</v>
      </c>
      <c r="E10" s="3">
        <v>1.25</v>
      </c>
      <c r="F10" s="3">
        <f t="shared" si="3"/>
        <v>2013</v>
      </c>
      <c r="G10" s="3">
        <f t="shared" si="4"/>
        <v>4</v>
      </c>
      <c r="H10" s="3">
        <f t="shared" si="5"/>
        <v>10</v>
      </c>
      <c r="I10" s="3">
        <f t="shared" si="6"/>
        <v>40</v>
      </c>
      <c r="J10" s="3" t="str">
        <f>VLOOKUP(B10, 'estimated variable mortgage'!$A$2:$H$492, 2, FALSE)</f>
        <v>vmr_009</v>
      </c>
      <c r="K10" s="3" t="str">
        <f>VLOOKUP(A10, 'bank rate monthly'!$B$2:$H$115, 2)</f>
        <v>brm_003</v>
      </c>
    </row>
    <row r="11" spans="1:11" x14ac:dyDescent="0.2">
      <c r="A11" s="3" t="str">
        <f t="shared" si="0"/>
        <v>2013-10</v>
      </c>
      <c r="B11" s="3" t="str">
        <f t="shared" si="1"/>
        <v>2013-41</v>
      </c>
      <c r="C11" s="3" t="str">
        <f t="shared" si="2"/>
        <v>brw_010</v>
      </c>
      <c r="D11" s="6">
        <v>41556</v>
      </c>
      <c r="E11" s="3">
        <v>1.25</v>
      </c>
      <c r="F11" s="3">
        <f t="shared" si="3"/>
        <v>2013</v>
      </c>
      <c r="G11" s="3">
        <f t="shared" si="4"/>
        <v>4</v>
      </c>
      <c r="H11" s="3">
        <f t="shared" si="5"/>
        <v>10</v>
      </c>
      <c r="I11" s="3">
        <f t="shared" si="6"/>
        <v>41</v>
      </c>
      <c r="J11" s="3" t="str">
        <f>VLOOKUP(B11, 'estimated variable mortgage'!$A$2:$H$492, 2, FALSE)</f>
        <v>vmr_010</v>
      </c>
      <c r="K11" s="3" t="str">
        <f>VLOOKUP(A11, 'bank rate monthly'!$B$2:$H$115, 2)</f>
        <v>brm_003</v>
      </c>
    </row>
    <row r="12" spans="1:11" x14ac:dyDescent="0.2">
      <c r="A12" s="3" t="str">
        <f t="shared" si="0"/>
        <v>2013-10</v>
      </c>
      <c r="B12" s="3" t="str">
        <f t="shared" si="1"/>
        <v>2013-42</v>
      </c>
      <c r="C12" s="3" t="str">
        <f t="shared" si="2"/>
        <v>brw_011</v>
      </c>
      <c r="D12" s="6">
        <v>41563</v>
      </c>
      <c r="E12" s="3">
        <v>1.25</v>
      </c>
      <c r="F12" s="3">
        <f t="shared" si="3"/>
        <v>2013</v>
      </c>
      <c r="G12" s="3">
        <f t="shared" si="4"/>
        <v>4</v>
      </c>
      <c r="H12" s="3">
        <f t="shared" si="5"/>
        <v>10</v>
      </c>
      <c r="I12" s="3">
        <f t="shared" si="6"/>
        <v>42</v>
      </c>
      <c r="J12" s="3" t="str">
        <f>VLOOKUP(B12, 'estimated variable mortgage'!$A$2:$H$492, 2, FALSE)</f>
        <v>vmr_011</v>
      </c>
      <c r="K12" s="3" t="str">
        <f>VLOOKUP(A12, 'bank rate monthly'!$B$2:$H$115, 2)</f>
        <v>brm_003</v>
      </c>
    </row>
    <row r="13" spans="1:11" x14ac:dyDescent="0.2">
      <c r="A13" s="3" t="str">
        <f t="shared" si="0"/>
        <v>2013-10</v>
      </c>
      <c r="B13" s="3" t="str">
        <f t="shared" si="1"/>
        <v>2013-43</v>
      </c>
      <c r="C13" s="3" t="str">
        <f t="shared" si="2"/>
        <v>brw_012</v>
      </c>
      <c r="D13" s="6">
        <v>41570</v>
      </c>
      <c r="E13" s="3">
        <v>1.25</v>
      </c>
      <c r="F13" s="3">
        <f t="shared" si="3"/>
        <v>2013</v>
      </c>
      <c r="G13" s="3">
        <f t="shared" si="4"/>
        <v>4</v>
      </c>
      <c r="H13" s="3">
        <f t="shared" si="5"/>
        <v>10</v>
      </c>
      <c r="I13" s="3">
        <f t="shared" si="6"/>
        <v>43</v>
      </c>
      <c r="J13" s="3" t="str">
        <f>VLOOKUP(B13, 'estimated variable mortgage'!$A$2:$H$492, 2, FALSE)</f>
        <v>vmr_012</v>
      </c>
      <c r="K13" s="3" t="str">
        <f>VLOOKUP(A13, 'bank rate monthly'!$B$2:$H$115, 2)</f>
        <v>brm_003</v>
      </c>
    </row>
    <row r="14" spans="1:11" x14ac:dyDescent="0.2">
      <c r="A14" s="3" t="str">
        <f t="shared" si="0"/>
        <v>2013-10</v>
      </c>
      <c r="B14" s="3" t="str">
        <f t="shared" si="1"/>
        <v>2013-44</v>
      </c>
      <c r="C14" s="3" t="str">
        <f t="shared" si="2"/>
        <v>brw_013</v>
      </c>
      <c r="D14" s="6">
        <v>41577</v>
      </c>
      <c r="E14" s="3">
        <v>1.25</v>
      </c>
      <c r="F14" s="3">
        <f t="shared" si="3"/>
        <v>2013</v>
      </c>
      <c r="G14" s="3">
        <f t="shared" si="4"/>
        <v>4</v>
      </c>
      <c r="H14" s="3">
        <f t="shared" si="5"/>
        <v>10</v>
      </c>
      <c r="I14" s="3">
        <f t="shared" si="6"/>
        <v>44</v>
      </c>
      <c r="J14" s="3" t="str">
        <f>VLOOKUP(B14, 'estimated variable mortgage'!$A$2:$H$492, 2, FALSE)</f>
        <v>vmr_013</v>
      </c>
      <c r="K14" s="3" t="str">
        <f>VLOOKUP(A14, 'bank rate monthly'!$B$2:$H$115, 2)</f>
        <v>brm_003</v>
      </c>
    </row>
    <row r="15" spans="1:11" x14ac:dyDescent="0.2">
      <c r="A15" s="3" t="str">
        <f t="shared" si="0"/>
        <v>2013-11</v>
      </c>
      <c r="B15" s="3" t="str">
        <f t="shared" si="1"/>
        <v>2013-45</v>
      </c>
      <c r="C15" s="3" t="str">
        <f t="shared" si="2"/>
        <v>brw_014</v>
      </c>
      <c r="D15" s="6">
        <v>41584</v>
      </c>
      <c r="E15" s="3">
        <v>1.25</v>
      </c>
      <c r="F15" s="3">
        <f t="shared" si="3"/>
        <v>2013</v>
      </c>
      <c r="G15" s="3">
        <f t="shared" si="4"/>
        <v>4</v>
      </c>
      <c r="H15" s="3">
        <f t="shared" si="5"/>
        <v>11</v>
      </c>
      <c r="I15" s="3">
        <f t="shared" si="6"/>
        <v>45</v>
      </c>
      <c r="J15" s="3" t="str">
        <f>VLOOKUP(B15, 'estimated variable mortgage'!$A$2:$H$492, 2, FALSE)</f>
        <v>vmr_014</v>
      </c>
      <c r="K15" s="3" t="str">
        <f>VLOOKUP(A15, 'bank rate monthly'!$B$2:$H$115, 2)</f>
        <v>brm_004</v>
      </c>
    </row>
    <row r="16" spans="1:11" x14ac:dyDescent="0.2">
      <c r="A16" s="3" t="str">
        <f t="shared" si="0"/>
        <v>2013-11</v>
      </c>
      <c r="B16" s="3" t="str">
        <f t="shared" si="1"/>
        <v>2013-46</v>
      </c>
      <c r="C16" s="3" t="str">
        <f t="shared" si="2"/>
        <v>brw_015</v>
      </c>
      <c r="D16" s="6">
        <v>41591</v>
      </c>
      <c r="E16" s="3">
        <v>1.25</v>
      </c>
      <c r="F16" s="3">
        <f t="shared" si="3"/>
        <v>2013</v>
      </c>
      <c r="G16" s="3">
        <f t="shared" si="4"/>
        <v>4</v>
      </c>
      <c r="H16" s="3">
        <f t="shared" si="5"/>
        <v>11</v>
      </c>
      <c r="I16" s="3">
        <f t="shared" si="6"/>
        <v>46</v>
      </c>
      <c r="J16" s="3" t="str">
        <f>VLOOKUP(B16, 'estimated variable mortgage'!$A$2:$H$492, 2, FALSE)</f>
        <v>vmr_015</v>
      </c>
      <c r="K16" s="3" t="str">
        <f>VLOOKUP(A16, 'bank rate monthly'!$B$2:$H$115, 2)</f>
        <v>brm_004</v>
      </c>
    </row>
    <row r="17" spans="1:11" x14ac:dyDescent="0.2">
      <c r="A17" s="3" t="str">
        <f t="shared" si="0"/>
        <v>2013-11</v>
      </c>
      <c r="B17" s="3" t="str">
        <f t="shared" si="1"/>
        <v>2013-47</v>
      </c>
      <c r="C17" s="3" t="str">
        <f t="shared" si="2"/>
        <v>brw_016</v>
      </c>
      <c r="D17" s="6">
        <v>41598</v>
      </c>
      <c r="E17" s="3">
        <v>1.25</v>
      </c>
      <c r="F17" s="3">
        <f t="shared" si="3"/>
        <v>2013</v>
      </c>
      <c r="G17" s="3">
        <f t="shared" si="4"/>
        <v>4</v>
      </c>
      <c r="H17" s="3">
        <f t="shared" si="5"/>
        <v>11</v>
      </c>
      <c r="I17" s="3">
        <f t="shared" si="6"/>
        <v>47</v>
      </c>
      <c r="J17" s="3" t="str">
        <f>VLOOKUP(B17, 'estimated variable mortgage'!$A$2:$H$492, 2, FALSE)</f>
        <v>vmr_016</v>
      </c>
      <c r="K17" s="3" t="str">
        <f>VLOOKUP(A17, 'bank rate monthly'!$B$2:$H$115, 2)</f>
        <v>brm_004</v>
      </c>
    </row>
    <row r="18" spans="1:11" x14ac:dyDescent="0.2">
      <c r="A18" s="3" t="str">
        <f t="shared" si="0"/>
        <v>2013-11</v>
      </c>
      <c r="B18" s="3" t="str">
        <f t="shared" si="1"/>
        <v>2013-48</v>
      </c>
      <c r="C18" s="3" t="str">
        <f t="shared" si="2"/>
        <v>brw_017</v>
      </c>
      <c r="D18" s="6">
        <v>41605</v>
      </c>
      <c r="E18" s="3">
        <v>1.25</v>
      </c>
      <c r="F18" s="3">
        <f t="shared" si="3"/>
        <v>2013</v>
      </c>
      <c r="G18" s="3">
        <f t="shared" si="4"/>
        <v>4</v>
      </c>
      <c r="H18" s="3">
        <f t="shared" si="5"/>
        <v>11</v>
      </c>
      <c r="I18" s="3">
        <f t="shared" si="6"/>
        <v>48</v>
      </c>
      <c r="J18" s="3" t="str">
        <f>VLOOKUP(B18, 'estimated variable mortgage'!$A$2:$H$492, 2, FALSE)</f>
        <v>vmr_017</v>
      </c>
      <c r="K18" s="3" t="str">
        <f>VLOOKUP(A18, 'bank rate monthly'!$B$2:$H$115, 2)</f>
        <v>brm_004</v>
      </c>
    </row>
    <row r="19" spans="1:11" x14ac:dyDescent="0.2">
      <c r="A19" s="3" t="str">
        <f t="shared" si="0"/>
        <v>2013-12</v>
      </c>
      <c r="B19" s="3" t="str">
        <f t="shared" si="1"/>
        <v>2013-49</v>
      </c>
      <c r="C19" s="3" t="str">
        <f t="shared" si="2"/>
        <v>brw_018</v>
      </c>
      <c r="D19" s="6">
        <v>41612</v>
      </c>
      <c r="E19" s="3">
        <v>1.25</v>
      </c>
      <c r="F19" s="3">
        <f t="shared" si="3"/>
        <v>2013</v>
      </c>
      <c r="G19" s="3">
        <f t="shared" si="4"/>
        <v>4</v>
      </c>
      <c r="H19" s="3">
        <f t="shared" si="5"/>
        <v>12</v>
      </c>
      <c r="I19" s="3">
        <f t="shared" si="6"/>
        <v>49</v>
      </c>
      <c r="J19" s="3" t="str">
        <f>VLOOKUP(B19, 'estimated variable mortgage'!$A$2:$H$492, 2, FALSE)</f>
        <v>vmr_018</v>
      </c>
      <c r="K19" s="3" t="str">
        <f>VLOOKUP(A19, 'bank rate monthly'!$B$2:$H$115, 2)</f>
        <v>brm_005</v>
      </c>
    </row>
    <row r="20" spans="1:11" x14ac:dyDescent="0.2">
      <c r="A20" s="3" t="str">
        <f t="shared" si="0"/>
        <v>2013-12</v>
      </c>
      <c r="B20" s="3" t="str">
        <f t="shared" si="1"/>
        <v>2013-50</v>
      </c>
      <c r="C20" s="3" t="str">
        <f t="shared" si="2"/>
        <v>brw_019</v>
      </c>
      <c r="D20" s="6">
        <v>41619</v>
      </c>
      <c r="E20" s="3">
        <v>1.25</v>
      </c>
      <c r="F20" s="3">
        <f t="shared" si="3"/>
        <v>2013</v>
      </c>
      <c r="G20" s="3">
        <f t="shared" si="4"/>
        <v>4</v>
      </c>
      <c r="H20" s="3">
        <f t="shared" si="5"/>
        <v>12</v>
      </c>
      <c r="I20" s="3">
        <f t="shared" si="6"/>
        <v>50</v>
      </c>
      <c r="J20" s="3" t="str">
        <f>VLOOKUP(B20, 'estimated variable mortgage'!$A$2:$H$492, 2, FALSE)</f>
        <v>vmr_019</v>
      </c>
      <c r="K20" s="3" t="str">
        <f>VLOOKUP(A20, 'bank rate monthly'!$B$2:$H$115, 2)</f>
        <v>brm_005</v>
      </c>
    </row>
    <row r="21" spans="1:11" x14ac:dyDescent="0.2">
      <c r="A21" s="3" t="str">
        <f t="shared" si="0"/>
        <v>2013-12</v>
      </c>
      <c r="B21" s="3" t="str">
        <f t="shared" si="1"/>
        <v>2013-51</v>
      </c>
      <c r="C21" s="3" t="str">
        <f t="shared" si="2"/>
        <v>brw_020</v>
      </c>
      <c r="D21" s="6">
        <v>41626</v>
      </c>
      <c r="E21" s="3">
        <v>1.25</v>
      </c>
      <c r="F21" s="3">
        <f t="shared" si="3"/>
        <v>2013</v>
      </c>
      <c r="G21" s="3">
        <f t="shared" si="4"/>
        <v>4</v>
      </c>
      <c r="H21" s="3">
        <f t="shared" si="5"/>
        <v>12</v>
      </c>
      <c r="I21" s="3">
        <f t="shared" si="6"/>
        <v>51</v>
      </c>
      <c r="J21" s="3" t="str">
        <f>VLOOKUP(B21, 'estimated variable mortgage'!$A$2:$H$492, 2, FALSE)</f>
        <v>vmr_020</v>
      </c>
      <c r="K21" s="3" t="str">
        <f>VLOOKUP(A21, 'bank rate monthly'!$B$2:$H$115, 2)</f>
        <v>brm_005</v>
      </c>
    </row>
    <row r="22" spans="1:11" x14ac:dyDescent="0.2">
      <c r="A22" s="3" t="str">
        <f t="shared" si="0"/>
        <v>2013-12</v>
      </c>
      <c r="B22" s="3" t="str">
        <f t="shared" si="1"/>
        <v>2013-52</v>
      </c>
      <c r="C22" s="3" t="str">
        <f t="shared" si="2"/>
        <v>brw_021</v>
      </c>
      <c r="D22" s="6">
        <v>41633</v>
      </c>
      <c r="E22" s="3">
        <v>1.25</v>
      </c>
      <c r="F22" s="3">
        <f t="shared" si="3"/>
        <v>2013</v>
      </c>
      <c r="G22" s="3">
        <f t="shared" si="4"/>
        <v>4</v>
      </c>
      <c r="H22" s="3">
        <f t="shared" si="5"/>
        <v>12</v>
      </c>
      <c r="I22" s="3">
        <f t="shared" si="6"/>
        <v>52</v>
      </c>
      <c r="J22" s="3" t="str">
        <f>VLOOKUP(B22, 'estimated variable mortgage'!$A$2:$H$492, 2, FALSE)</f>
        <v>vmr_021</v>
      </c>
      <c r="K22" s="3" t="str">
        <f>VLOOKUP(A22, 'bank rate monthly'!$B$2:$H$115, 2)</f>
        <v>brm_005</v>
      </c>
    </row>
    <row r="23" spans="1:11" x14ac:dyDescent="0.2">
      <c r="A23" s="3" t="str">
        <f t="shared" si="0"/>
        <v>2014-01</v>
      </c>
      <c r="B23" s="3" t="str">
        <f t="shared" si="1"/>
        <v>2014-1</v>
      </c>
      <c r="C23" s="3" t="str">
        <f t="shared" si="2"/>
        <v>brw_022</v>
      </c>
      <c r="D23" s="6">
        <v>41640</v>
      </c>
      <c r="E23" s="3">
        <v>1.25</v>
      </c>
      <c r="F23" s="3">
        <f t="shared" si="3"/>
        <v>2014</v>
      </c>
      <c r="G23" s="3">
        <f t="shared" si="4"/>
        <v>1</v>
      </c>
      <c r="H23" s="3">
        <f t="shared" si="5"/>
        <v>1</v>
      </c>
      <c r="I23" s="3">
        <f t="shared" si="6"/>
        <v>1</v>
      </c>
      <c r="J23" s="3" t="str">
        <f>VLOOKUP(B23, 'estimated variable mortgage'!$A$2:$H$492, 2, FALSE)</f>
        <v>vmr_022</v>
      </c>
      <c r="K23" s="3" t="str">
        <f>VLOOKUP(A23, 'bank rate monthly'!$B$2:$H$115, 2)</f>
        <v>brm_006</v>
      </c>
    </row>
    <row r="24" spans="1:11" x14ac:dyDescent="0.2">
      <c r="A24" s="3" t="str">
        <f t="shared" si="0"/>
        <v>2014-01</v>
      </c>
      <c r="B24" s="3" t="str">
        <f t="shared" si="1"/>
        <v>2014-2</v>
      </c>
      <c r="C24" s="3" t="str">
        <f t="shared" si="2"/>
        <v>brw_023</v>
      </c>
      <c r="D24" s="6">
        <v>41647</v>
      </c>
      <c r="E24" s="3">
        <v>1.25</v>
      </c>
      <c r="F24" s="3">
        <f t="shared" si="3"/>
        <v>2014</v>
      </c>
      <c r="G24" s="3">
        <f t="shared" si="4"/>
        <v>1</v>
      </c>
      <c r="H24" s="3">
        <f t="shared" si="5"/>
        <v>1</v>
      </c>
      <c r="I24" s="3">
        <f t="shared" si="6"/>
        <v>2</v>
      </c>
      <c r="J24" s="3" t="str">
        <f>VLOOKUP(B24, 'estimated variable mortgage'!$A$2:$H$492, 2, FALSE)</f>
        <v>vmr_023</v>
      </c>
      <c r="K24" s="3" t="str">
        <f>VLOOKUP(A24, 'bank rate monthly'!$B$2:$H$115, 2)</f>
        <v>brm_006</v>
      </c>
    </row>
    <row r="25" spans="1:11" x14ac:dyDescent="0.2">
      <c r="A25" s="3" t="str">
        <f t="shared" si="0"/>
        <v>2014-01</v>
      </c>
      <c r="B25" s="3" t="str">
        <f t="shared" si="1"/>
        <v>2014-3</v>
      </c>
      <c r="C25" s="3" t="str">
        <f t="shared" si="2"/>
        <v>brw_024</v>
      </c>
      <c r="D25" s="6">
        <v>41654</v>
      </c>
      <c r="E25" s="3">
        <v>1.25</v>
      </c>
      <c r="F25" s="3">
        <f t="shared" si="3"/>
        <v>2014</v>
      </c>
      <c r="G25" s="3">
        <f t="shared" si="4"/>
        <v>1</v>
      </c>
      <c r="H25" s="3">
        <f t="shared" si="5"/>
        <v>1</v>
      </c>
      <c r="I25" s="3">
        <f t="shared" si="6"/>
        <v>3</v>
      </c>
      <c r="J25" s="3" t="str">
        <f>VLOOKUP(B25, 'estimated variable mortgage'!$A$2:$H$492, 2, FALSE)</f>
        <v>vmr_024</v>
      </c>
      <c r="K25" s="3" t="str">
        <f>VLOOKUP(A25, 'bank rate monthly'!$B$2:$H$115, 2)</f>
        <v>brm_006</v>
      </c>
    </row>
    <row r="26" spans="1:11" x14ac:dyDescent="0.2">
      <c r="A26" s="3" t="str">
        <f t="shared" si="0"/>
        <v>2014-01</v>
      </c>
      <c r="B26" s="3" t="str">
        <f t="shared" si="1"/>
        <v>2014-4</v>
      </c>
      <c r="C26" s="3" t="str">
        <f t="shared" si="2"/>
        <v>brw_025</v>
      </c>
      <c r="D26" s="6">
        <v>41661</v>
      </c>
      <c r="E26" s="3">
        <v>1.25</v>
      </c>
      <c r="F26" s="3">
        <f t="shared" si="3"/>
        <v>2014</v>
      </c>
      <c r="G26" s="3">
        <f t="shared" si="4"/>
        <v>1</v>
      </c>
      <c r="H26" s="3">
        <f t="shared" si="5"/>
        <v>1</v>
      </c>
      <c r="I26" s="3">
        <f t="shared" si="6"/>
        <v>4</v>
      </c>
      <c r="J26" s="3" t="str">
        <f>VLOOKUP(B26, 'estimated variable mortgage'!$A$2:$H$492, 2, FALSE)</f>
        <v>vmr_025</v>
      </c>
      <c r="K26" s="3" t="str">
        <f>VLOOKUP(A26, 'bank rate monthly'!$B$2:$H$115, 2)</f>
        <v>brm_006</v>
      </c>
    </row>
    <row r="27" spans="1:11" x14ac:dyDescent="0.2">
      <c r="A27" s="3" t="str">
        <f t="shared" si="0"/>
        <v>2014-01</v>
      </c>
      <c r="B27" s="3" t="str">
        <f t="shared" si="1"/>
        <v>2014-5</v>
      </c>
      <c r="C27" s="3" t="str">
        <f t="shared" si="2"/>
        <v>brw_026</v>
      </c>
      <c r="D27" s="6">
        <v>41668</v>
      </c>
      <c r="E27" s="3">
        <v>1.25</v>
      </c>
      <c r="F27" s="3">
        <f t="shared" si="3"/>
        <v>2014</v>
      </c>
      <c r="G27" s="3">
        <f t="shared" si="4"/>
        <v>1</v>
      </c>
      <c r="H27" s="3">
        <f t="shared" si="5"/>
        <v>1</v>
      </c>
      <c r="I27" s="3">
        <f t="shared" si="6"/>
        <v>5</v>
      </c>
      <c r="J27" s="3" t="str">
        <f>VLOOKUP(B27, 'estimated variable mortgage'!$A$2:$H$492, 2, FALSE)</f>
        <v>vmr_026</v>
      </c>
      <c r="K27" s="3" t="str">
        <f>VLOOKUP(A27, 'bank rate monthly'!$B$2:$H$115, 2)</f>
        <v>brm_006</v>
      </c>
    </row>
    <row r="28" spans="1:11" x14ac:dyDescent="0.2">
      <c r="A28" s="3" t="str">
        <f t="shared" si="0"/>
        <v>2014-02</v>
      </c>
      <c r="B28" s="3" t="str">
        <f t="shared" si="1"/>
        <v>2014-6</v>
      </c>
      <c r="C28" s="3" t="str">
        <f t="shared" si="2"/>
        <v>brw_027</v>
      </c>
      <c r="D28" s="6">
        <v>41675</v>
      </c>
      <c r="E28" s="3">
        <v>1.25</v>
      </c>
      <c r="F28" s="3">
        <f t="shared" si="3"/>
        <v>2014</v>
      </c>
      <c r="G28" s="3">
        <f t="shared" si="4"/>
        <v>1</v>
      </c>
      <c r="H28" s="3">
        <f t="shared" si="5"/>
        <v>2</v>
      </c>
      <c r="I28" s="3">
        <f t="shared" si="6"/>
        <v>6</v>
      </c>
      <c r="J28" s="3" t="str">
        <f>VLOOKUP(B28, 'estimated variable mortgage'!$A$2:$H$492, 2, FALSE)</f>
        <v>vmr_027</v>
      </c>
      <c r="K28" s="3" t="str">
        <f>VLOOKUP(A28, 'bank rate monthly'!$B$2:$H$115, 2)</f>
        <v>brm_007</v>
      </c>
    </row>
    <row r="29" spans="1:11" x14ac:dyDescent="0.2">
      <c r="A29" s="3" t="str">
        <f t="shared" si="0"/>
        <v>2014-02</v>
      </c>
      <c r="B29" s="3" t="str">
        <f t="shared" si="1"/>
        <v>2014-7</v>
      </c>
      <c r="C29" s="3" t="str">
        <f t="shared" si="2"/>
        <v>brw_028</v>
      </c>
      <c r="D29" s="6">
        <v>41682</v>
      </c>
      <c r="E29" s="3">
        <v>1.25</v>
      </c>
      <c r="F29" s="3">
        <f t="shared" si="3"/>
        <v>2014</v>
      </c>
      <c r="G29" s="3">
        <f t="shared" si="4"/>
        <v>1</v>
      </c>
      <c r="H29" s="3">
        <f t="shared" si="5"/>
        <v>2</v>
      </c>
      <c r="I29" s="3">
        <f t="shared" si="6"/>
        <v>7</v>
      </c>
      <c r="J29" s="3" t="str">
        <f>VLOOKUP(B29, 'estimated variable mortgage'!$A$2:$H$492, 2, FALSE)</f>
        <v>vmr_028</v>
      </c>
      <c r="K29" s="3" t="str">
        <f>VLOOKUP(A29, 'bank rate monthly'!$B$2:$H$115, 2)</f>
        <v>brm_007</v>
      </c>
    </row>
    <row r="30" spans="1:11" x14ac:dyDescent="0.2">
      <c r="A30" s="3" t="str">
        <f t="shared" si="0"/>
        <v>2014-02</v>
      </c>
      <c r="B30" s="3" t="str">
        <f t="shared" si="1"/>
        <v>2014-8</v>
      </c>
      <c r="C30" s="3" t="str">
        <f t="shared" si="2"/>
        <v>brw_029</v>
      </c>
      <c r="D30" s="6">
        <v>41689</v>
      </c>
      <c r="E30" s="3">
        <v>1.25</v>
      </c>
      <c r="F30" s="3">
        <f t="shared" si="3"/>
        <v>2014</v>
      </c>
      <c r="G30" s="3">
        <f t="shared" si="4"/>
        <v>1</v>
      </c>
      <c r="H30" s="3">
        <f t="shared" si="5"/>
        <v>2</v>
      </c>
      <c r="I30" s="3">
        <f t="shared" si="6"/>
        <v>8</v>
      </c>
      <c r="J30" s="3" t="str">
        <f>VLOOKUP(B30, 'estimated variable mortgage'!$A$2:$H$492, 2, FALSE)</f>
        <v>vmr_029</v>
      </c>
      <c r="K30" s="3" t="str">
        <f>VLOOKUP(A30, 'bank rate monthly'!$B$2:$H$115, 2)</f>
        <v>brm_007</v>
      </c>
    </row>
    <row r="31" spans="1:11" x14ac:dyDescent="0.2">
      <c r="A31" s="3" t="str">
        <f t="shared" si="0"/>
        <v>2014-02</v>
      </c>
      <c r="B31" s="3" t="str">
        <f t="shared" si="1"/>
        <v>2014-9</v>
      </c>
      <c r="C31" s="3" t="str">
        <f t="shared" si="2"/>
        <v>brw_030</v>
      </c>
      <c r="D31" s="6">
        <v>41696</v>
      </c>
      <c r="E31" s="3">
        <v>1.25</v>
      </c>
      <c r="F31" s="3">
        <f t="shared" si="3"/>
        <v>2014</v>
      </c>
      <c r="G31" s="3">
        <f t="shared" si="4"/>
        <v>1</v>
      </c>
      <c r="H31" s="3">
        <f t="shared" si="5"/>
        <v>2</v>
      </c>
      <c r="I31" s="3">
        <f t="shared" si="6"/>
        <v>9</v>
      </c>
      <c r="J31" s="3" t="str">
        <f>VLOOKUP(B31, 'estimated variable mortgage'!$A$2:$H$492, 2, FALSE)</f>
        <v>vmr_030</v>
      </c>
      <c r="K31" s="3" t="str">
        <f>VLOOKUP(A31, 'bank rate monthly'!$B$2:$H$115, 2)</f>
        <v>brm_007</v>
      </c>
    </row>
    <row r="32" spans="1:11" x14ac:dyDescent="0.2">
      <c r="A32" s="3" t="str">
        <f t="shared" si="0"/>
        <v>2014-03</v>
      </c>
      <c r="B32" s="3" t="str">
        <f t="shared" si="1"/>
        <v>2014-10</v>
      </c>
      <c r="C32" s="3" t="str">
        <f t="shared" si="2"/>
        <v>brw_031</v>
      </c>
      <c r="D32" s="6">
        <v>41703</v>
      </c>
      <c r="E32" s="3">
        <v>1.25</v>
      </c>
      <c r="F32" s="3">
        <f t="shared" si="3"/>
        <v>2014</v>
      </c>
      <c r="G32" s="3">
        <f t="shared" si="4"/>
        <v>1</v>
      </c>
      <c r="H32" s="3">
        <f t="shared" si="5"/>
        <v>3</v>
      </c>
      <c r="I32" s="3">
        <f t="shared" si="6"/>
        <v>10</v>
      </c>
      <c r="J32" s="3" t="str">
        <f>VLOOKUP(B32, 'estimated variable mortgage'!$A$2:$H$492, 2, FALSE)</f>
        <v>vmr_031</v>
      </c>
      <c r="K32" s="3" t="str">
        <f>VLOOKUP(A32, 'bank rate monthly'!$B$2:$H$115, 2)</f>
        <v>brm_008</v>
      </c>
    </row>
    <row r="33" spans="1:11" x14ac:dyDescent="0.2">
      <c r="A33" s="3" t="str">
        <f t="shared" si="0"/>
        <v>2014-03</v>
      </c>
      <c r="B33" s="3" t="str">
        <f t="shared" si="1"/>
        <v>2014-11</v>
      </c>
      <c r="C33" s="3" t="str">
        <f t="shared" si="2"/>
        <v>brw_032</v>
      </c>
      <c r="D33" s="6">
        <v>41710</v>
      </c>
      <c r="E33" s="3">
        <v>1.25</v>
      </c>
      <c r="F33" s="3">
        <f t="shared" si="3"/>
        <v>2014</v>
      </c>
      <c r="G33" s="3">
        <f t="shared" si="4"/>
        <v>1</v>
      </c>
      <c r="H33" s="3">
        <f t="shared" si="5"/>
        <v>3</v>
      </c>
      <c r="I33" s="3">
        <f t="shared" si="6"/>
        <v>11</v>
      </c>
      <c r="J33" s="3" t="str">
        <f>VLOOKUP(B33, 'estimated variable mortgage'!$A$2:$H$492, 2, FALSE)</f>
        <v>vmr_032</v>
      </c>
      <c r="K33" s="3" t="str">
        <f>VLOOKUP(A33, 'bank rate monthly'!$B$2:$H$115, 2)</f>
        <v>brm_008</v>
      </c>
    </row>
    <row r="34" spans="1:11" x14ac:dyDescent="0.2">
      <c r="A34" s="3" t="str">
        <f t="shared" si="0"/>
        <v>2014-03</v>
      </c>
      <c r="B34" s="3" t="str">
        <f t="shared" si="1"/>
        <v>2014-12</v>
      </c>
      <c r="C34" s="3" t="str">
        <f t="shared" si="2"/>
        <v>brw_033</v>
      </c>
      <c r="D34" s="6">
        <v>41717</v>
      </c>
      <c r="E34" s="3">
        <v>1.25</v>
      </c>
      <c r="F34" s="3">
        <f t="shared" si="3"/>
        <v>2014</v>
      </c>
      <c r="G34" s="3">
        <f t="shared" si="4"/>
        <v>1</v>
      </c>
      <c r="H34" s="3">
        <f t="shared" si="5"/>
        <v>3</v>
      </c>
      <c r="I34" s="3">
        <f t="shared" si="6"/>
        <v>12</v>
      </c>
      <c r="J34" s="3" t="str">
        <f>VLOOKUP(B34, 'estimated variable mortgage'!$A$2:$H$492, 2, FALSE)</f>
        <v>vmr_033</v>
      </c>
      <c r="K34" s="3" t="str">
        <f>VLOOKUP(A34, 'bank rate monthly'!$B$2:$H$115, 2)</f>
        <v>brm_008</v>
      </c>
    </row>
    <row r="35" spans="1:11" x14ac:dyDescent="0.2">
      <c r="A35" s="3" t="str">
        <f t="shared" si="0"/>
        <v>2014-03</v>
      </c>
      <c r="B35" s="3" t="str">
        <f t="shared" si="1"/>
        <v>2014-13</v>
      </c>
      <c r="C35" s="3" t="str">
        <f t="shared" si="2"/>
        <v>brw_034</v>
      </c>
      <c r="D35" s="6">
        <v>41724</v>
      </c>
      <c r="E35" s="3">
        <v>1.25</v>
      </c>
      <c r="F35" s="3">
        <f t="shared" si="3"/>
        <v>2014</v>
      </c>
      <c r="G35" s="3">
        <f t="shared" si="4"/>
        <v>1</v>
      </c>
      <c r="H35" s="3">
        <f t="shared" si="5"/>
        <v>3</v>
      </c>
      <c r="I35" s="3">
        <f t="shared" si="6"/>
        <v>13</v>
      </c>
      <c r="J35" s="3" t="str">
        <f>VLOOKUP(B35, 'estimated variable mortgage'!$A$2:$H$492, 2, FALSE)</f>
        <v>vmr_034</v>
      </c>
      <c r="K35" s="3" t="str">
        <f>VLOOKUP(A35, 'bank rate monthly'!$B$2:$H$115, 2)</f>
        <v>brm_008</v>
      </c>
    </row>
    <row r="36" spans="1:11" x14ac:dyDescent="0.2">
      <c r="A36" s="3" t="str">
        <f t="shared" si="0"/>
        <v>2014-04</v>
      </c>
      <c r="B36" s="3" t="str">
        <f t="shared" si="1"/>
        <v>2014-14</v>
      </c>
      <c r="C36" s="3" t="str">
        <f t="shared" si="2"/>
        <v>brw_035</v>
      </c>
      <c r="D36" s="6">
        <v>41731</v>
      </c>
      <c r="E36" s="3">
        <v>1.25</v>
      </c>
      <c r="F36" s="3">
        <f t="shared" si="3"/>
        <v>2014</v>
      </c>
      <c r="G36" s="3">
        <f t="shared" si="4"/>
        <v>2</v>
      </c>
      <c r="H36" s="3">
        <f t="shared" si="5"/>
        <v>4</v>
      </c>
      <c r="I36" s="3">
        <f t="shared" si="6"/>
        <v>14</v>
      </c>
      <c r="J36" s="3" t="str">
        <f>VLOOKUP(B36, 'estimated variable mortgage'!$A$2:$H$492, 2, FALSE)</f>
        <v>vmr_035</v>
      </c>
      <c r="K36" s="3" t="str">
        <f>VLOOKUP(A36, 'bank rate monthly'!$B$2:$H$115, 2)</f>
        <v>brm_009</v>
      </c>
    </row>
    <row r="37" spans="1:11" x14ac:dyDescent="0.2">
      <c r="A37" s="3" t="str">
        <f t="shared" si="0"/>
        <v>2014-04</v>
      </c>
      <c r="B37" s="3" t="str">
        <f t="shared" si="1"/>
        <v>2014-15</v>
      </c>
      <c r="C37" s="3" t="str">
        <f t="shared" si="2"/>
        <v>brw_036</v>
      </c>
      <c r="D37" s="6">
        <v>41738</v>
      </c>
      <c r="E37" s="3">
        <v>1.25</v>
      </c>
      <c r="F37" s="3">
        <f t="shared" si="3"/>
        <v>2014</v>
      </c>
      <c r="G37" s="3">
        <f t="shared" si="4"/>
        <v>2</v>
      </c>
      <c r="H37" s="3">
        <f t="shared" si="5"/>
        <v>4</v>
      </c>
      <c r="I37" s="3">
        <f t="shared" si="6"/>
        <v>15</v>
      </c>
      <c r="J37" s="3" t="str">
        <f>VLOOKUP(B37, 'estimated variable mortgage'!$A$2:$H$492, 2, FALSE)</f>
        <v>vmr_036</v>
      </c>
      <c r="K37" s="3" t="str">
        <f>VLOOKUP(A37, 'bank rate monthly'!$B$2:$H$115, 2)</f>
        <v>brm_009</v>
      </c>
    </row>
    <row r="38" spans="1:11" x14ac:dyDescent="0.2">
      <c r="A38" s="3" t="str">
        <f t="shared" si="0"/>
        <v>2014-04</v>
      </c>
      <c r="B38" s="3" t="str">
        <f t="shared" si="1"/>
        <v>2014-16</v>
      </c>
      <c r="C38" s="3" t="str">
        <f t="shared" si="2"/>
        <v>brw_037</v>
      </c>
      <c r="D38" s="6">
        <v>41745</v>
      </c>
      <c r="E38" s="3">
        <v>1.25</v>
      </c>
      <c r="F38" s="3">
        <f t="shared" si="3"/>
        <v>2014</v>
      </c>
      <c r="G38" s="3">
        <f t="shared" si="4"/>
        <v>2</v>
      </c>
      <c r="H38" s="3">
        <f t="shared" si="5"/>
        <v>4</v>
      </c>
      <c r="I38" s="3">
        <f t="shared" si="6"/>
        <v>16</v>
      </c>
      <c r="J38" s="3" t="str">
        <f>VLOOKUP(B38, 'estimated variable mortgage'!$A$2:$H$492, 2, FALSE)</f>
        <v>vmr_037</v>
      </c>
      <c r="K38" s="3" t="str">
        <f>VLOOKUP(A38, 'bank rate monthly'!$B$2:$H$115, 2)</f>
        <v>brm_009</v>
      </c>
    </row>
    <row r="39" spans="1:11" x14ac:dyDescent="0.2">
      <c r="A39" s="3" t="str">
        <f t="shared" si="0"/>
        <v>2014-04</v>
      </c>
      <c r="B39" s="3" t="str">
        <f t="shared" si="1"/>
        <v>2014-17</v>
      </c>
      <c r="C39" s="3" t="str">
        <f t="shared" si="2"/>
        <v>brw_038</v>
      </c>
      <c r="D39" s="6">
        <v>41752</v>
      </c>
      <c r="E39" s="3">
        <v>1.25</v>
      </c>
      <c r="F39" s="3">
        <f t="shared" si="3"/>
        <v>2014</v>
      </c>
      <c r="G39" s="3">
        <f t="shared" si="4"/>
        <v>2</v>
      </c>
      <c r="H39" s="3">
        <f t="shared" si="5"/>
        <v>4</v>
      </c>
      <c r="I39" s="3">
        <f t="shared" si="6"/>
        <v>17</v>
      </c>
      <c r="J39" s="3" t="str">
        <f>VLOOKUP(B39, 'estimated variable mortgage'!$A$2:$H$492, 2, FALSE)</f>
        <v>vmr_038</v>
      </c>
      <c r="K39" s="3" t="str">
        <f>VLOOKUP(A39, 'bank rate monthly'!$B$2:$H$115, 2)</f>
        <v>brm_009</v>
      </c>
    </row>
    <row r="40" spans="1:11" x14ac:dyDescent="0.2">
      <c r="A40" s="3" t="str">
        <f t="shared" si="0"/>
        <v>2014-04</v>
      </c>
      <c r="B40" s="3" t="str">
        <f t="shared" si="1"/>
        <v>2014-18</v>
      </c>
      <c r="C40" s="3" t="str">
        <f t="shared" si="2"/>
        <v>brw_039</v>
      </c>
      <c r="D40" s="6">
        <v>41759</v>
      </c>
      <c r="E40" s="3">
        <v>1.25</v>
      </c>
      <c r="F40" s="3">
        <f t="shared" si="3"/>
        <v>2014</v>
      </c>
      <c r="G40" s="3">
        <f t="shared" si="4"/>
        <v>2</v>
      </c>
      <c r="H40" s="3">
        <f t="shared" si="5"/>
        <v>4</v>
      </c>
      <c r="I40" s="3">
        <f t="shared" si="6"/>
        <v>18</v>
      </c>
      <c r="J40" s="3" t="str">
        <f>VLOOKUP(B40, 'estimated variable mortgage'!$A$2:$H$492, 2, FALSE)</f>
        <v>vmr_039</v>
      </c>
      <c r="K40" s="3" t="str">
        <f>VLOOKUP(A40, 'bank rate monthly'!$B$2:$H$115, 2)</f>
        <v>brm_009</v>
      </c>
    </row>
    <row r="41" spans="1:11" x14ac:dyDescent="0.2">
      <c r="A41" s="3" t="str">
        <f t="shared" si="0"/>
        <v>2014-05</v>
      </c>
      <c r="B41" s="3" t="str">
        <f t="shared" si="1"/>
        <v>2014-19</v>
      </c>
      <c r="C41" s="3" t="str">
        <f t="shared" si="2"/>
        <v>brw_040</v>
      </c>
      <c r="D41" s="6">
        <v>41766</v>
      </c>
      <c r="E41" s="3">
        <v>1.25</v>
      </c>
      <c r="F41" s="3">
        <f t="shared" si="3"/>
        <v>2014</v>
      </c>
      <c r="G41" s="3">
        <f t="shared" si="4"/>
        <v>2</v>
      </c>
      <c r="H41" s="3">
        <f t="shared" si="5"/>
        <v>5</v>
      </c>
      <c r="I41" s="3">
        <f t="shared" si="6"/>
        <v>19</v>
      </c>
      <c r="J41" s="3" t="str">
        <f>VLOOKUP(B41, 'estimated variable mortgage'!$A$2:$H$492, 2, FALSE)</f>
        <v>vmr_040</v>
      </c>
      <c r="K41" s="3" t="str">
        <f>VLOOKUP(A41, 'bank rate monthly'!$B$2:$H$115, 2)</f>
        <v>brm_010</v>
      </c>
    </row>
    <row r="42" spans="1:11" x14ac:dyDescent="0.2">
      <c r="A42" s="3" t="str">
        <f t="shared" si="0"/>
        <v>2014-05</v>
      </c>
      <c r="B42" s="3" t="str">
        <f t="shared" si="1"/>
        <v>2014-20</v>
      </c>
      <c r="C42" s="3" t="str">
        <f t="shared" si="2"/>
        <v>brw_041</v>
      </c>
      <c r="D42" s="6">
        <v>41773</v>
      </c>
      <c r="E42" s="3">
        <v>1.25</v>
      </c>
      <c r="F42" s="3">
        <f t="shared" si="3"/>
        <v>2014</v>
      </c>
      <c r="G42" s="3">
        <f t="shared" si="4"/>
        <v>2</v>
      </c>
      <c r="H42" s="3">
        <f t="shared" si="5"/>
        <v>5</v>
      </c>
      <c r="I42" s="3">
        <f t="shared" si="6"/>
        <v>20</v>
      </c>
      <c r="J42" s="3" t="str">
        <f>VLOOKUP(B42, 'estimated variable mortgage'!$A$2:$H$492, 2, FALSE)</f>
        <v>vmr_041</v>
      </c>
      <c r="K42" s="3" t="str">
        <f>VLOOKUP(A42, 'bank rate monthly'!$B$2:$H$115, 2)</f>
        <v>brm_010</v>
      </c>
    </row>
    <row r="43" spans="1:11" x14ac:dyDescent="0.2">
      <c r="A43" s="3" t="str">
        <f t="shared" si="0"/>
        <v>2014-05</v>
      </c>
      <c r="B43" s="3" t="str">
        <f t="shared" si="1"/>
        <v>2014-21</v>
      </c>
      <c r="C43" s="3" t="str">
        <f t="shared" si="2"/>
        <v>brw_042</v>
      </c>
      <c r="D43" s="6">
        <v>41780</v>
      </c>
      <c r="E43" s="3">
        <v>1.25</v>
      </c>
      <c r="F43" s="3">
        <f t="shared" si="3"/>
        <v>2014</v>
      </c>
      <c r="G43" s="3">
        <f t="shared" si="4"/>
        <v>2</v>
      </c>
      <c r="H43" s="3">
        <f t="shared" si="5"/>
        <v>5</v>
      </c>
      <c r="I43" s="3">
        <f t="shared" si="6"/>
        <v>21</v>
      </c>
      <c r="J43" s="3" t="str">
        <f>VLOOKUP(B43, 'estimated variable mortgage'!$A$2:$H$492, 2, FALSE)</f>
        <v>vmr_042</v>
      </c>
      <c r="K43" s="3" t="str">
        <f>VLOOKUP(A43, 'bank rate monthly'!$B$2:$H$115, 2)</f>
        <v>brm_010</v>
      </c>
    </row>
    <row r="44" spans="1:11" x14ac:dyDescent="0.2">
      <c r="A44" s="3" t="str">
        <f t="shared" si="0"/>
        <v>2014-05</v>
      </c>
      <c r="B44" s="3" t="str">
        <f t="shared" si="1"/>
        <v>2014-22</v>
      </c>
      <c r="C44" s="3" t="str">
        <f t="shared" si="2"/>
        <v>brw_043</v>
      </c>
      <c r="D44" s="6">
        <v>41787</v>
      </c>
      <c r="E44" s="3">
        <v>1.25</v>
      </c>
      <c r="F44" s="3">
        <f t="shared" si="3"/>
        <v>2014</v>
      </c>
      <c r="G44" s="3">
        <f t="shared" si="4"/>
        <v>2</v>
      </c>
      <c r="H44" s="3">
        <f t="shared" si="5"/>
        <v>5</v>
      </c>
      <c r="I44" s="3">
        <f t="shared" si="6"/>
        <v>22</v>
      </c>
      <c r="J44" s="3" t="str">
        <f>VLOOKUP(B44, 'estimated variable mortgage'!$A$2:$H$492, 2, FALSE)</f>
        <v>vmr_043</v>
      </c>
      <c r="K44" s="3" t="str">
        <f>VLOOKUP(A44, 'bank rate monthly'!$B$2:$H$115, 2)</f>
        <v>brm_010</v>
      </c>
    </row>
    <row r="45" spans="1:11" x14ac:dyDescent="0.2">
      <c r="A45" s="3" t="str">
        <f t="shared" si="0"/>
        <v>2014-06</v>
      </c>
      <c r="B45" s="3" t="str">
        <f t="shared" si="1"/>
        <v>2014-23</v>
      </c>
      <c r="C45" s="3" t="str">
        <f t="shared" si="2"/>
        <v>brw_044</v>
      </c>
      <c r="D45" s="6">
        <v>41794</v>
      </c>
      <c r="E45" s="3">
        <v>1.25</v>
      </c>
      <c r="F45" s="3">
        <f t="shared" si="3"/>
        <v>2014</v>
      </c>
      <c r="G45" s="3">
        <f t="shared" si="4"/>
        <v>2</v>
      </c>
      <c r="H45" s="3">
        <f t="shared" si="5"/>
        <v>6</v>
      </c>
      <c r="I45" s="3">
        <f t="shared" si="6"/>
        <v>23</v>
      </c>
      <c r="J45" s="3" t="str">
        <f>VLOOKUP(B45, 'estimated variable mortgage'!$A$2:$H$492, 2, FALSE)</f>
        <v>vmr_044</v>
      </c>
      <c r="K45" s="3" t="str">
        <f>VLOOKUP(A45, 'bank rate monthly'!$B$2:$H$115, 2)</f>
        <v>brm_011</v>
      </c>
    </row>
    <row r="46" spans="1:11" x14ac:dyDescent="0.2">
      <c r="A46" s="3" t="str">
        <f t="shared" si="0"/>
        <v>2014-06</v>
      </c>
      <c r="B46" s="3" t="str">
        <f t="shared" si="1"/>
        <v>2014-24</v>
      </c>
      <c r="C46" s="3" t="str">
        <f t="shared" si="2"/>
        <v>brw_045</v>
      </c>
      <c r="D46" s="6">
        <v>41801</v>
      </c>
      <c r="E46" s="3">
        <v>1.25</v>
      </c>
      <c r="F46" s="3">
        <f t="shared" si="3"/>
        <v>2014</v>
      </c>
      <c r="G46" s="3">
        <f t="shared" si="4"/>
        <v>2</v>
      </c>
      <c r="H46" s="3">
        <f t="shared" si="5"/>
        <v>6</v>
      </c>
      <c r="I46" s="3">
        <f t="shared" si="6"/>
        <v>24</v>
      </c>
      <c r="J46" s="3" t="str">
        <f>VLOOKUP(B46, 'estimated variable mortgage'!$A$2:$H$492, 2, FALSE)</f>
        <v>vmr_045</v>
      </c>
      <c r="K46" s="3" t="str">
        <f>VLOOKUP(A46, 'bank rate monthly'!$B$2:$H$115, 2)</f>
        <v>brm_011</v>
      </c>
    </row>
    <row r="47" spans="1:11" x14ac:dyDescent="0.2">
      <c r="A47" s="3" t="str">
        <f t="shared" si="0"/>
        <v>2014-06</v>
      </c>
      <c r="B47" s="3" t="str">
        <f t="shared" si="1"/>
        <v>2014-25</v>
      </c>
      <c r="C47" s="3" t="str">
        <f t="shared" si="2"/>
        <v>brw_046</v>
      </c>
      <c r="D47" s="6">
        <v>41808</v>
      </c>
      <c r="E47" s="3">
        <v>1.25</v>
      </c>
      <c r="F47" s="3">
        <f t="shared" si="3"/>
        <v>2014</v>
      </c>
      <c r="G47" s="3">
        <f t="shared" si="4"/>
        <v>2</v>
      </c>
      <c r="H47" s="3">
        <f t="shared" si="5"/>
        <v>6</v>
      </c>
      <c r="I47" s="3">
        <f t="shared" si="6"/>
        <v>25</v>
      </c>
      <c r="J47" s="3" t="str">
        <f>VLOOKUP(B47, 'estimated variable mortgage'!$A$2:$H$492, 2, FALSE)</f>
        <v>vmr_046</v>
      </c>
      <c r="K47" s="3" t="str">
        <f>VLOOKUP(A47, 'bank rate monthly'!$B$2:$H$115, 2)</f>
        <v>brm_011</v>
      </c>
    </row>
    <row r="48" spans="1:11" x14ac:dyDescent="0.2">
      <c r="A48" s="3" t="str">
        <f t="shared" si="0"/>
        <v>2014-06</v>
      </c>
      <c r="B48" s="3" t="str">
        <f t="shared" si="1"/>
        <v>2014-26</v>
      </c>
      <c r="C48" s="3" t="str">
        <f t="shared" si="2"/>
        <v>brw_047</v>
      </c>
      <c r="D48" s="6">
        <v>41815</v>
      </c>
      <c r="E48" s="3">
        <v>1.25</v>
      </c>
      <c r="F48" s="3">
        <f t="shared" si="3"/>
        <v>2014</v>
      </c>
      <c r="G48" s="3">
        <f t="shared" si="4"/>
        <v>2</v>
      </c>
      <c r="H48" s="3">
        <f t="shared" si="5"/>
        <v>6</v>
      </c>
      <c r="I48" s="3">
        <f t="shared" si="6"/>
        <v>26</v>
      </c>
      <c r="J48" s="3" t="str">
        <f>VLOOKUP(B48, 'estimated variable mortgage'!$A$2:$H$492, 2, FALSE)</f>
        <v>vmr_047</v>
      </c>
      <c r="K48" s="3" t="str">
        <f>VLOOKUP(A48, 'bank rate monthly'!$B$2:$H$115, 2)</f>
        <v>brm_011</v>
      </c>
    </row>
    <row r="49" spans="1:11" x14ac:dyDescent="0.2">
      <c r="A49" s="3" t="str">
        <f t="shared" si="0"/>
        <v>2014-07</v>
      </c>
      <c r="B49" s="3" t="str">
        <f t="shared" si="1"/>
        <v>2014-27</v>
      </c>
      <c r="C49" s="3" t="str">
        <f t="shared" si="2"/>
        <v>brw_048</v>
      </c>
      <c r="D49" s="6">
        <v>41822</v>
      </c>
      <c r="E49" s="3">
        <v>1.25</v>
      </c>
      <c r="F49" s="3">
        <f t="shared" si="3"/>
        <v>2014</v>
      </c>
      <c r="G49" s="3">
        <f t="shared" si="4"/>
        <v>3</v>
      </c>
      <c r="H49" s="3">
        <f t="shared" si="5"/>
        <v>7</v>
      </c>
      <c r="I49" s="3">
        <f t="shared" si="6"/>
        <v>27</v>
      </c>
      <c r="J49" s="3" t="str">
        <f>VLOOKUP(B49, 'estimated variable mortgage'!$A$2:$H$492, 2, FALSE)</f>
        <v>vmr_048</v>
      </c>
      <c r="K49" s="3" t="str">
        <f>VLOOKUP(A49, 'bank rate monthly'!$B$2:$H$115, 2)</f>
        <v>brm_012</v>
      </c>
    </row>
    <row r="50" spans="1:11" x14ac:dyDescent="0.2">
      <c r="A50" s="3" t="str">
        <f t="shared" si="0"/>
        <v>2014-07</v>
      </c>
      <c r="B50" s="3" t="str">
        <f t="shared" si="1"/>
        <v>2014-28</v>
      </c>
      <c r="C50" s="3" t="str">
        <f t="shared" si="2"/>
        <v>brw_049</v>
      </c>
      <c r="D50" s="6">
        <v>41829</v>
      </c>
      <c r="E50" s="3">
        <v>1.25</v>
      </c>
      <c r="F50" s="3">
        <f t="shared" si="3"/>
        <v>2014</v>
      </c>
      <c r="G50" s="3">
        <f t="shared" si="4"/>
        <v>3</v>
      </c>
      <c r="H50" s="3">
        <f t="shared" si="5"/>
        <v>7</v>
      </c>
      <c r="I50" s="3">
        <f t="shared" si="6"/>
        <v>28</v>
      </c>
      <c r="J50" s="3" t="str">
        <f>VLOOKUP(B50, 'estimated variable mortgage'!$A$2:$H$492, 2, FALSE)</f>
        <v>vmr_049</v>
      </c>
      <c r="K50" s="3" t="str">
        <f>VLOOKUP(A50, 'bank rate monthly'!$B$2:$H$115, 2)</f>
        <v>brm_012</v>
      </c>
    </row>
    <row r="51" spans="1:11" x14ac:dyDescent="0.2">
      <c r="A51" s="3" t="str">
        <f t="shared" si="0"/>
        <v>2014-07</v>
      </c>
      <c r="B51" s="3" t="str">
        <f t="shared" si="1"/>
        <v>2014-29</v>
      </c>
      <c r="C51" s="3" t="str">
        <f t="shared" si="2"/>
        <v>brw_050</v>
      </c>
      <c r="D51" s="6">
        <v>41836</v>
      </c>
      <c r="E51" s="3">
        <v>1.25</v>
      </c>
      <c r="F51" s="3">
        <f t="shared" si="3"/>
        <v>2014</v>
      </c>
      <c r="G51" s="3">
        <f t="shared" si="4"/>
        <v>3</v>
      </c>
      <c r="H51" s="3">
        <f t="shared" si="5"/>
        <v>7</v>
      </c>
      <c r="I51" s="3">
        <f t="shared" si="6"/>
        <v>29</v>
      </c>
      <c r="J51" s="3" t="str">
        <f>VLOOKUP(B51, 'estimated variable mortgage'!$A$2:$H$492, 2, FALSE)</f>
        <v>vmr_050</v>
      </c>
      <c r="K51" s="3" t="str">
        <f>VLOOKUP(A51, 'bank rate monthly'!$B$2:$H$115, 2)</f>
        <v>brm_012</v>
      </c>
    </row>
    <row r="52" spans="1:11" x14ac:dyDescent="0.2">
      <c r="A52" s="3" t="str">
        <f t="shared" si="0"/>
        <v>2014-07</v>
      </c>
      <c r="B52" s="3" t="str">
        <f t="shared" si="1"/>
        <v>2014-30</v>
      </c>
      <c r="C52" s="3" t="str">
        <f t="shared" si="2"/>
        <v>brw_051</v>
      </c>
      <c r="D52" s="6">
        <v>41843</v>
      </c>
      <c r="E52" s="3">
        <v>1.25</v>
      </c>
      <c r="F52" s="3">
        <f t="shared" si="3"/>
        <v>2014</v>
      </c>
      <c r="G52" s="3">
        <f t="shared" si="4"/>
        <v>3</v>
      </c>
      <c r="H52" s="3">
        <f t="shared" si="5"/>
        <v>7</v>
      </c>
      <c r="I52" s="3">
        <f t="shared" si="6"/>
        <v>30</v>
      </c>
      <c r="J52" s="3" t="str">
        <f>VLOOKUP(B52, 'estimated variable mortgage'!$A$2:$H$492, 2, FALSE)</f>
        <v>vmr_051</v>
      </c>
      <c r="K52" s="3" t="str">
        <f>VLOOKUP(A52, 'bank rate monthly'!$B$2:$H$115, 2)</f>
        <v>brm_012</v>
      </c>
    </row>
    <row r="53" spans="1:11" x14ac:dyDescent="0.2">
      <c r="A53" s="3" t="str">
        <f t="shared" si="0"/>
        <v>2014-07</v>
      </c>
      <c r="B53" s="3" t="str">
        <f t="shared" si="1"/>
        <v>2014-31</v>
      </c>
      <c r="C53" s="3" t="str">
        <f t="shared" si="2"/>
        <v>brw_052</v>
      </c>
      <c r="D53" s="6">
        <v>41850</v>
      </c>
      <c r="E53" s="3">
        <v>1.25</v>
      </c>
      <c r="F53" s="3">
        <f t="shared" si="3"/>
        <v>2014</v>
      </c>
      <c r="G53" s="3">
        <f t="shared" si="4"/>
        <v>3</v>
      </c>
      <c r="H53" s="3">
        <f t="shared" si="5"/>
        <v>7</v>
      </c>
      <c r="I53" s="3">
        <f t="shared" si="6"/>
        <v>31</v>
      </c>
      <c r="J53" s="3" t="str">
        <f>VLOOKUP(B53, 'estimated variable mortgage'!$A$2:$H$492, 2, FALSE)</f>
        <v>vmr_052</v>
      </c>
      <c r="K53" s="3" t="str">
        <f>VLOOKUP(A53, 'bank rate monthly'!$B$2:$H$115, 2)</f>
        <v>brm_012</v>
      </c>
    </row>
    <row r="54" spans="1:11" x14ac:dyDescent="0.2">
      <c r="A54" s="3" t="str">
        <f t="shared" si="0"/>
        <v>2014-08</v>
      </c>
      <c r="B54" s="3" t="str">
        <f t="shared" si="1"/>
        <v>2014-32</v>
      </c>
      <c r="C54" s="3" t="str">
        <f t="shared" si="2"/>
        <v>brw_053</v>
      </c>
      <c r="D54" s="6">
        <v>41857</v>
      </c>
      <c r="E54" s="3">
        <v>1.25</v>
      </c>
      <c r="F54" s="3">
        <f t="shared" si="3"/>
        <v>2014</v>
      </c>
      <c r="G54" s="3">
        <f t="shared" si="4"/>
        <v>3</v>
      </c>
      <c r="H54" s="3">
        <f t="shared" si="5"/>
        <v>8</v>
      </c>
      <c r="I54" s="3">
        <f t="shared" si="6"/>
        <v>32</v>
      </c>
      <c r="J54" s="3" t="str">
        <f>VLOOKUP(B54, 'estimated variable mortgage'!$A$2:$H$492, 2, FALSE)</f>
        <v>vmr_053</v>
      </c>
      <c r="K54" s="3" t="str">
        <f>VLOOKUP(A54, 'bank rate monthly'!$B$2:$H$115, 2)</f>
        <v>brm_013</v>
      </c>
    </row>
    <row r="55" spans="1:11" x14ac:dyDescent="0.2">
      <c r="A55" s="3" t="str">
        <f t="shared" si="0"/>
        <v>2014-08</v>
      </c>
      <c r="B55" s="3" t="str">
        <f t="shared" si="1"/>
        <v>2014-33</v>
      </c>
      <c r="C55" s="3" t="str">
        <f t="shared" si="2"/>
        <v>brw_054</v>
      </c>
      <c r="D55" s="6">
        <v>41864</v>
      </c>
      <c r="E55" s="3">
        <v>1.25</v>
      </c>
      <c r="F55" s="3">
        <f t="shared" si="3"/>
        <v>2014</v>
      </c>
      <c r="G55" s="3">
        <f t="shared" si="4"/>
        <v>3</v>
      </c>
      <c r="H55" s="3">
        <f t="shared" si="5"/>
        <v>8</v>
      </c>
      <c r="I55" s="3">
        <f t="shared" si="6"/>
        <v>33</v>
      </c>
      <c r="J55" s="3" t="str">
        <f>VLOOKUP(B55, 'estimated variable mortgage'!$A$2:$H$492, 2, FALSE)</f>
        <v>vmr_054</v>
      </c>
      <c r="K55" s="3" t="str">
        <f>VLOOKUP(A55, 'bank rate monthly'!$B$2:$H$115, 2)</f>
        <v>brm_013</v>
      </c>
    </row>
    <row r="56" spans="1:11" x14ac:dyDescent="0.2">
      <c r="A56" s="3" t="str">
        <f t="shared" si="0"/>
        <v>2014-08</v>
      </c>
      <c r="B56" s="3" t="str">
        <f t="shared" si="1"/>
        <v>2014-34</v>
      </c>
      <c r="C56" s="3" t="str">
        <f t="shared" si="2"/>
        <v>brw_055</v>
      </c>
      <c r="D56" s="6">
        <v>41871</v>
      </c>
      <c r="E56" s="3">
        <v>1.25</v>
      </c>
      <c r="F56" s="3">
        <f t="shared" si="3"/>
        <v>2014</v>
      </c>
      <c r="G56" s="3">
        <f t="shared" si="4"/>
        <v>3</v>
      </c>
      <c r="H56" s="3">
        <f t="shared" si="5"/>
        <v>8</v>
      </c>
      <c r="I56" s="3">
        <f t="shared" si="6"/>
        <v>34</v>
      </c>
      <c r="J56" s="3" t="str">
        <f>VLOOKUP(B56, 'estimated variable mortgage'!$A$2:$H$492, 2, FALSE)</f>
        <v>vmr_055</v>
      </c>
      <c r="K56" s="3" t="str">
        <f>VLOOKUP(A56, 'bank rate monthly'!$B$2:$H$115, 2)</f>
        <v>brm_013</v>
      </c>
    </row>
    <row r="57" spans="1:11" x14ac:dyDescent="0.2">
      <c r="A57" s="3" t="str">
        <f t="shared" si="0"/>
        <v>2014-08</v>
      </c>
      <c r="B57" s="3" t="str">
        <f t="shared" si="1"/>
        <v>2014-35</v>
      </c>
      <c r="C57" s="3" t="str">
        <f t="shared" si="2"/>
        <v>brw_056</v>
      </c>
      <c r="D57" s="6">
        <v>41878</v>
      </c>
      <c r="E57" s="3">
        <v>1.25</v>
      </c>
      <c r="F57" s="3">
        <f t="shared" si="3"/>
        <v>2014</v>
      </c>
      <c r="G57" s="3">
        <f t="shared" si="4"/>
        <v>3</v>
      </c>
      <c r="H57" s="3">
        <f t="shared" si="5"/>
        <v>8</v>
      </c>
      <c r="I57" s="3">
        <f t="shared" si="6"/>
        <v>35</v>
      </c>
      <c r="J57" s="3" t="str">
        <f>VLOOKUP(B57, 'estimated variable mortgage'!$A$2:$H$492, 2, FALSE)</f>
        <v>vmr_056</v>
      </c>
      <c r="K57" s="3" t="str">
        <f>VLOOKUP(A57, 'bank rate monthly'!$B$2:$H$115, 2)</f>
        <v>brm_013</v>
      </c>
    </row>
    <row r="58" spans="1:11" x14ac:dyDescent="0.2">
      <c r="A58" s="3" t="str">
        <f t="shared" si="0"/>
        <v>2014-09</v>
      </c>
      <c r="B58" s="3" t="str">
        <f t="shared" si="1"/>
        <v>2014-36</v>
      </c>
      <c r="C58" s="3" t="str">
        <f t="shared" si="2"/>
        <v>brw_057</v>
      </c>
      <c r="D58" s="6">
        <v>41885</v>
      </c>
      <c r="E58" s="3">
        <v>1.25</v>
      </c>
      <c r="F58" s="3">
        <f t="shared" si="3"/>
        <v>2014</v>
      </c>
      <c r="G58" s="3">
        <f t="shared" si="4"/>
        <v>3</v>
      </c>
      <c r="H58" s="3">
        <f t="shared" si="5"/>
        <v>9</v>
      </c>
      <c r="I58" s="3">
        <f t="shared" si="6"/>
        <v>36</v>
      </c>
      <c r="J58" s="3" t="str">
        <f>VLOOKUP(B58, 'estimated variable mortgage'!$A$2:$H$492, 2, FALSE)</f>
        <v>vmr_057</v>
      </c>
      <c r="K58" s="3" t="str">
        <f>VLOOKUP(A58, 'bank rate monthly'!$B$2:$H$115, 2)</f>
        <v>brm_014</v>
      </c>
    </row>
    <row r="59" spans="1:11" x14ac:dyDescent="0.2">
      <c r="A59" s="3" t="str">
        <f t="shared" si="0"/>
        <v>2014-09</v>
      </c>
      <c r="B59" s="3" t="str">
        <f t="shared" si="1"/>
        <v>2014-37</v>
      </c>
      <c r="C59" s="3" t="str">
        <f t="shared" si="2"/>
        <v>brw_058</v>
      </c>
      <c r="D59" s="6">
        <v>41892</v>
      </c>
      <c r="E59" s="3">
        <v>1.25</v>
      </c>
      <c r="F59" s="3">
        <f t="shared" si="3"/>
        <v>2014</v>
      </c>
      <c r="G59" s="3">
        <f t="shared" si="4"/>
        <v>3</v>
      </c>
      <c r="H59" s="3">
        <f t="shared" si="5"/>
        <v>9</v>
      </c>
      <c r="I59" s="3">
        <f t="shared" si="6"/>
        <v>37</v>
      </c>
      <c r="J59" s="3" t="str">
        <f>VLOOKUP(B59, 'estimated variable mortgage'!$A$2:$H$492, 2, FALSE)</f>
        <v>vmr_058</v>
      </c>
      <c r="K59" s="3" t="str">
        <f>VLOOKUP(A59, 'bank rate monthly'!$B$2:$H$115, 2)</f>
        <v>brm_014</v>
      </c>
    </row>
    <row r="60" spans="1:11" x14ac:dyDescent="0.2">
      <c r="A60" s="3" t="str">
        <f t="shared" si="0"/>
        <v>2014-09</v>
      </c>
      <c r="B60" s="3" t="str">
        <f t="shared" si="1"/>
        <v>2014-38</v>
      </c>
      <c r="C60" s="3" t="str">
        <f t="shared" si="2"/>
        <v>brw_059</v>
      </c>
      <c r="D60" s="6">
        <v>41899</v>
      </c>
      <c r="E60" s="3">
        <v>1.25</v>
      </c>
      <c r="F60" s="3">
        <f t="shared" si="3"/>
        <v>2014</v>
      </c>
      <c r="G60" s="3">
        <f t="shared" si="4"/>
        <v>3</v>
      </c>
      <c r="H60" s="3">
        <f t="shared" si="5"/>
        <v>9</v>
      </c>
      <c r="I60" s="3">
        <f t="shared" si="6"/>
        <v>38</v>
      </c>
      <c r="J60" s="3" t="str">
        <f>VLOOKUP(B60, 'estimated variable mortgage'!$A$2:$H$492, 2, FALSE)</f>
        <v>vmr_059</v>
      </c>
      <c r="K60" s="3" t="str">
        <f>VLOOKUP(A60, 'bank rate monthly'!$B$2:$H$115, 2)</f>
        <v>brm_014</v>
      </c>
    </row>
    <row r="61" spans="1:11" x14ac:dyDescent="0.2">
      <c r="A61" s="3" t="str">
        <f t="shared" si="0"/>
        <v>2014-09</v>
      </c>
      <c r="B61" s="3" t="str">
        <f t="shared" si="1"/>
        <v>2014-39</v>
      </c>
      <c r="C61" s="3" t="str">
        <f t="shared" si="2"/>
        <v>brw_060</v>
      </c>
      <c r="D61" s="6">
        <v>41906</v>
      </c>
      <c r="E61" s="3">
        <v>1.25</v>
      </c>
      <c r="F61" s="3">
        <f t="shared" si="3"/>
        <v>2014</v>
      </c>
      <c r="G61" s="3">
        <f t="shared" si="4"/>
        <v>3</v>
      </c>
      <c r="H61" s="3">
        <f t="shared" si="5"/>
        <v>9</v>
      </c>
      <c r="I61" s="3">
        <f t="shared" si="6"/>
        <v>39</v>
      </c>
      <c r="J61" s="3" t="str">
        <f>VLOOKUP(B61, 'estimated variable mortgage'!$A$2:$H$492, 2, FALSE)</f>
        <v>vmr_060</v>
      </c>
      <c r="K61" s="3" t="str">
        <f>VLOOKUP(A61, 'bank rate monthly'!$B$2:$H$115, 2)</f>
        <v>brm_014</v>
      </c>
    </row>
    <row r="62" spans="1:11" x14ac:dyDescent="0.2">
      <c r="A62" s="3" t="str">
        <f t="shared" si="0"/>
        <v>2014-10</v>
      </c>
      <c r="B62" s="3" t="str">
        <f t="shared" si="1"/>
        <v>2014-40</v>
      </c>
      <c r="C62" s="3" t="str">
        <f t="shared" si="2"/>
        <v>brw_061</v>
      </c>
      <c r="D62" s="6">
        <v>41913</v>
      </c>
      <c r="E62" s="3">
        <v>1.25</v>
      </c>
      <c r="F62" s="3">
        <f t="shared" si="3"/>
        <v>2014</v>
      </c>
      <c r="G62" s="3">
        <f t="shared" si="4"/>
        <v>4</v>
      </c>
      <c r="H62" s="3">
        <f t="shared" si="5"/>
        <v>10</v>
      </c>
      <c r="I62" s="3">
        <f t="shared" si="6"/>
        <v>40</v>
      </c>
      <c r="J62" s="3" t="str">
        <f>VLOOKUP(B62, 'estimated variable mortgage'!$A$2:$H$492, 2, FALSE)</f>
        <v>vmr_061</v>
      </c>
      <c r="K62" s="3" t="str">
        <f>VLOOKUP(A62, 'bank rate monthly'!$B$2:$H$115, 2)</f>
        <v>brm_015</v>
      </c>
    </row>
    <row r="63" spans="1:11" x14ac:dyDescent="0.2">
      <c r="A63" s="3" t="str">
        <f t="shared" si="0"/>
        <v>2014-10</v>
      </c>
      <c r="B63" s="3" t="str">
        <f t="shared" si="1"/>
        <v>2014-41</v>
      </c>
      <c r="C63" s="3" t="str">
        <f t="shared" si="2"/>
        <v>brw_062</v>
      </c>
      <c r="D63" s="6">
        <v>41920</v>
      </c>
      <c r="E63" s="3">
        <v>1.25</v>
      </c>
      <c r="F63" s="3">
        <f t="shared" si="3"/>
        <v>2014</v>
      </c>
      <c r="G63" s="3">
        <f t="shared" si="4"/>
        <v>4</v>
      </c>
      <c r="H63" s="3">
        <f t="shared" si="5"/>
        <v>10</v>
      </c>
      <c r="I63" s="3">
        <f t="shared" si="6"/>
        <v>41</v>
      </c>
      <c r="J63" s="3" t="str">
        <f>VLOOKUP(B63, 'estimated variable mortgage'!$A$2:$H$492, 2, FALSE)</f>
        <v>vmr_062</v>
      </c>
      <c r="K63" s="3" t="str">
        <f>VLOOKUP(A63, 'bank rate monthly'!$B$2:$H$115, 2)</f>
        <v>brm_015</v>
      </c>
    </row>
    <row r="64" spans="1:11" x14ac:dyDescent="0.2">
      <c r="A64" s="3" t="str">
        <f t="shared" si="0"/>
        <v>2014-10</v>
      </c>
      <c r="B64" s="3" t="str">
        <f t="shared" si="1"/>
        <v>2014-42</v>
      </c>
      <c r="C64" s="3" t="str">
        <f t="shared" si="2"/>
        <v>brw_063</v>
      </c>
      <c r="D64" s="6">
        <v>41927</v>
      </c>
      <c r="E64" s="3">
        <v>1.25</v>
      </c>
      <c r="F64" s="3">
        <f t="shared" si="3"/>
        <v>2014</v>
      </c>
      <c r="G64" s="3">
        <f t="shared" si="4"/>
        <v>4</v>
      </c>
      <c r="H64" s="3">
        <f t="shared" si="5"/>
        <v>10</v>
      </c>
      <c r="I64" s="3">
        <f t="shared" si="6"/>
        <v>42</v>
      </c>
      <c r="J64" s="3" t="str">
        <f>VLOOKUP(B64, 'estimated variable mortgage'!$A$2:$H$492, 2, FALSE)</f>
        <v>vmr_063</v>
      </c>
      <c r="K64" s="3" t="str">
        <f>VLOOKUP(A64, 'bank rate monthly'!$B$2:$H$115, 2)</f>
        <v>brm_015</v>
      </c>
    </row>
    <row r="65" spans="1:11" x14ac:dyDescent="0.2">
      <c r="A65" s="3" t="str">
        <f t="shared" si="0"/>
        <v>2014-10</v>
      </c>
      <c r="B65" s="3" t="str">
        <f t="shared" si="1"/>
        <v>2014-43</v>
      </c>
      <c r="C65" s="3" t="str">
        <f t="shared" si="2"/>
        <v>brw_064</v>
      </c>
      <c r="D65" s="6">
        <v>41934</v>
      </c>
      <c r="E65" s="3">
        <v>1.25</v>
      </c>
      <c r="F65" s="3">
        <f t="shared" si="3"/>
        <v>2014</v>
      </c>
      <c r="G65" s="3">
        <f t="shared" si="4"/>
        <v>4</v>
      </c>
      <c r="H65" s="3">
        <f t="shared" si="5"/>
        <v>10</v>
      </c>
      <c r="I65" s="3">
        <f t="shared" si="6"/>
        <v>43</v>
      </c>
      <c r="J65" s="3" t="str">
        <f>VLOOKUP(B65, 'estimated variable mortgage'!$A$2:$H$492, 2, FALSE)</f>
        <v>vmr_064</v>
      </c>
      <c r="K65" s="3" t="str">
        <f>VLOOKUP(A65, 'bank rate monthly'!$B$2:$H$115, 2)</f>
        <v>brm_015</v>
      </c>
    </row>
    <row r="66" spans="1:11" x14ac:dyDescent="0.2">
      <c r="A66" s="3" t="str">
        <f t="shared" si="0"/>
        <v>2014-10</v>
      </c>
      <c r="B66" s="3" t="str">
        <f t="shared" si="1"/>
        <v>2014-44</v>
      </c>
      <c r="C66" s="3" t="str">
        <f t="shared" si="2"/>
        <v>brw_065</v>
      </c>
      <c r="D66" s="6">
        <v>41941</v>
      </c>
      <c r="E66" s="3">
        <v>1.25</v>
      </c>
      <c r="F66" s="3">
        <f t="shared" si="3"/>
        <v>2014</v>
      </c>
      <c r="G66" s="3">
        <f t="shared" si="4"/>
        <v>4</v>
      </c>
      <c r="H66" s="3">
        <f t="shared" si="5"/>
        <v>10</v>
      </c>
      <c r="I66" s="3">
        <f t="shared" si="6"/>
        <v>44</v>
      </c>
      <c r="J66" s="3" t="str">
        <f>VLOOKUP(B66, 'estimated variable mortgage'!$A$2:$H$492, 2, FALSE)</f>
        <v>vmr_065</v>
      </c>
      <c r="K66" s="3" t="str">
        <f>VLOOKUP(A66, 'bank rate monthly'!$B$2:$H$115, 2)</f>
        <v>brm_015</v>
      </c>
    </row>
    <row r="67" spans="1:11" x14ac:dyDescent="0.2">
      <c r="A67" s="3" t="str">
        <f t="shared" ref="A67:A130" si="7">_xlfn.CONCAT(F67, "-", TEXT(H67,"00"))</f>
        <v>2014-11</v>
      </c>
      <c r="B67" s="3" t="str">
        <f t="shared" ref="B67:B130" si="8">_xlfn.CONCAT(F67,"-",I67)</f>
        <v>2014-45</v>
      </c>
      <c r="C67" s="3" t="str">
        <f t="shared" ref="C67:C130" si="9">_xlfn.CONCAT("brw_", TEXT(ROW(D67)-1, "000"))</f>
        <v>brw_066</v>
      </c>
      <c r="D67" s="6">
        <v>41948</v>
      </c>
      <c r="E67" s="3">
        <v>1.25</v>
      </c>
      <c r="F67" s="3">
        <f t="shared" ref="F67:F130" si="10">YEAR(D67)</f>
        <v>2014</v>
      </c>
      <c r="G67" s="3">
        <f t="shared" ref="G67:G130" si="11">ROUNDUP(MONTH(D67)/3, 0)</f>
        <v>4</v>
      </c>
      <c r="H67" s="3">
        <f t="shared" ref="H67:H130" si="12">MONTH(D67)</f>
        <v>11</v>
      </c>
      <c r="I67" s="3">
        <f t="shared" ref="I67:I130" si="13">WEEKNUM(D67)</f>
        <v>45</v>
      </c>
      <c r="J67" s="3" t="str">
        <f>VLOOKUP(B67, 'estimated variable mortgage'!$A$2:$H$492, 2, FALSE)</f>
        <v>vmr_066</v>
      </c>
      <c r="K67" s="3" t="str">
        <f>VLOOKUP(A67, 'bank rate monthly'!$B$2:$H$115, 2)</f>
        <v>brm_016</v>
      </c>
    </row>
    <row r="68" spans="1:11" x14ac:dyDescent="0.2">
      <c r="A68" s="3" t="str">
        <f t="shared" si="7"/>
        <v>2014-11</v>
      </c>
      <c r="B68" s="3" t="str">
        <f t="shared" si="8"/>
        <v>2014-46</v>
      </c>
      <c r="C68" s="3" t="str">
        <f t="shared" si="9"/>
        <v>brw_067</v>
      </c>
      <c r="D68" s="6">
        <v>41955</v>
      </c>
      <c r="E68" s="3">
        <v>1.25</v>
      </c>
      <c r="F68" s="3">
        <f t="shared" si="10"/>
        <v>2014</v>
      </c>
      <c r="G68" s="3">
        <f t="shared" si="11"/>
        <v>4</v>
      </c>
      <c r="H68" s="3">
        <f t="shared" si="12"/>
        <v>11</v>
      </c>
      <c r="I68" s="3">
        <f t="shared" si="13"/>
        <v>46</v>
      </c>
      <c r="J68" s="3" t="str">
        <f>VLOOKUP(B68, 'estimated variable mortgage'!$A$2:$H$492, 2, FALSE)</f>
        <v>vmr_067</v>
      </c>
      <c r="K68" s="3" t="str">
        <f>VLOOKUP(A68, 'bank rate monthly'!$B$2:$H$115, 2)</f>
        <v>brm_016</v>
      </c>
    </row>
    <row r="69" spans="1:11" x14ac:dyDescent="0.2">
      <c r="A69" s="3" t="str">
        <f t="shared" si="7"/>
        <v>2014-11</v>
      </c>
      <c r="B69" s="3" t="str">
        <f t="shared" si="8"/>
        <v>2014-47</v>
      </c>
      <c r="C69" s="3" t="str">
        <f t="shared" si="9"/>
        <v>brw_068</v>
      </c>
      <c r="D69" s="6">
        <v>41962</v>
      </c>
      <c r="E69" s="3">
        <v>1.25</v>
      </c>
      <c r="F69" s="3">
        <f t="shared" si="10"/>
        <v>2014</v>
      </c>
      <c r="G69" s="3">
        <f t="shared" si="11"/>
        <v>4</v>
      </c>
      <c r="H69" s="3">
        <f t="shared" si="12"/>
        <v>11</v>
      </c>
      <c r="I69" s="3">
        <f t="shared" si="13"/>
        <v>47</v>
      </c>
      <c r="J69" s="3" t="str">
        <f>VLOOKUP(B69, 'estimated variable mortgage'!$A$2:$H$492, 2, FALSE)</f>
        <v>vmr_068</v>
      </c>
      <c r="K69" s="3" t="str">
        <f>VLOOKUP(A69, 'bank rate monthly'!$B$2:$H$115, 2)</f>
        <v>brm_016</v>
      </c>
    </row>
    <row r="70" spans="1:11" x14ac:dyDescent="0.2">
      <c r="A70" s="3" t="str">
        <f t="shared" si="7"/>
        <v>2014-11</v>
      </c>
      <c r="B70" s="3" t="str">
        <f t="shared" si="8"/>
        <v>2014-48</v>
      </c>
      <c r="C70" s="3" t="str">
        <f t="shared" si="9"/>
        <v>brw_069</v>
      </c>
      <c r="D70" s="6">
        <v>41969</v>
      </c>
      <c r="E70" s="3">
        <v>1.25</v>
      </c>
      <c r="F70" s="3">
        <f t="shared" si="10"/>
        <v>2014</v>
      </c>
      <c r="G70" s="3">
        <f t="shared" si="11"/>
        <v>4</v>
      </c>
      <c r="H70" s="3">
        <f t="shared" si="12"/>
        <v>11</v>
      </c>
      <c r="I70" s="3">
        <f t="shared" si="13"/>
        <v>48</v>
      </c>
      <c r="J70" s="3" t="str">
        <f>VLOOKUP(B70, 'estimated variable mortgage'!$A$2:$H$492, 2, FALSE)</f>
        <v>vmr_069</v>
      </c>
      <c r="K70" s="3" t="str">
        <f>VLOOKUP(A70, 'bank rate monthly'!$B$2:$H$115, 2)</f>
        <v>brm_016</v>
      </c>
    </row>
    <row r="71" spans="1:11" x14ac:dyDescent="0.2">
      <c r="A71" s="3" t="str">
        <f t="shared" si="7"/>
        <v>2014-12</v>
      </c>
      <c r="B71" s="3" t="str">
        <f t="shared" si="8"/>
        <v>2014-49</v>
      </c>
      <c r="C71" s="3" t="str">
        <f t="shared" si="9"/>
        <v>brw_070</v>
      </c>
      <c r="D71" s="6">
        <v>41976</v>
      </c>
      <c r="E71" s="3">
        <v>1.25</v>
      </c>
      <c r="F71" s="3">
        <f t="shared" si="10"/>
        <v>2014</v>
      </c>
      <c r="G71" s="3">
        <f t="shared" si="11"/>
        <v>4</v>
      </c>
      <c r="H71" s="3">
        <f t="shared" si="12"/>
        <v>12</v>
      </c>
      <c r="I71" s="3">
        <f t="shared" si="13"/>
        <v>49</v>
      </c>
      <c r="J71" s="3" t="str">
        <f>VLOOKUP(B71, 'estimated variable mortgage'!$A$2:$H$492, 2, FALSE)</f>
        <v>vmr_070</v>
      </c>
      <c r="K71" s="3" t="str">
        <f>VLOOKUP(A71, 'bank rate monthly'!$B$2:$H$115, 2)</f>
        <v>brm_017</v>
      </c>
    </row>
    <row r="72" spans="1:11" x14ac:dyDescent="0.2">
      <c r="A72" s="3" t="str">
        <f t="shared" si="7"/>
        <v>2014-12</v>
      </c>
      <c r="B72" s="3" t="str">
        <f t="shared" si="8"/>
        <v>2014-50</v>
      </c>
      <c r="C72" s="3" t="str">
        <f t="shared" si="9"/>
        <v>brw_071</v>
      </c>
      <c r="D72" s="6">
        <v>41983</v>
      </c>
      <c r="E72" s="3">
        <v>1.25</v>
      </c>
      <c r="F72" s="3">
        <f t="shared" si="10"/>
        <v>2014</v>
      </c>
      <c r="G72" s="3">
        <f t="shared" si="11"/>
        <v>4</v>
      </c>
      <c r="H72" s="3">
        <f t="shared" si="12"/>
        <v>12</v>
      </c>
      <c r="I72" s="3">
        <f t="shared" si="13"/>
        <v>50</v>
      </c>
      <c r="J72" s="3" t="str">
        <f>VLOOKUP(B72, 'estimated variable mortgage'!$A$2:$H$492, 2, FALSE)</f>
        <v>vmr_071</v>
      </c>
      <c r="K72" s="3" t="str">
        <f>VLOOKUP(A72, 'bank rate monthly'!$B$2:$H$115, 2)</f>
        <v>brm_017</v>
      </c>
    </row>
    <row r="73" spans="1:11" x14ac:dyDescent="0.2">
      <c r="A73" s="3" t="str">
        <f t="shared" si="7"/>
        <v>2014-12</v>
      </c>
      <c r="B73" s="3" t="str">
        <f t="shared" si="8"/>
        <v>2014-51</v>
      </c>
      <c r="C73" s="3" t="str">
        <f t="shared" si="9"/>
        <v>brw_072</v>
      </c>
      <c r="D73" s="6">
        <v>41990</v>
      </c>
      <c r="E73" s="3">
        <v>1.25</v>
      </c>
      <c r="F73" s="3">
        <f t="shared" si="10"/>
        <v>2014</v>
      </c>
      <c r="G73" s="3">
        <f t="shared" si="11"/>
        <v>4</v>
      </c>
      <c r="H73" s="3">
        <f t="shared" si="12"/>
        <v>12</v>
      </c>
      <c r="I73" s="3">
        <f t="shared" si="13"/>
        <v>51</v>
      </c>
      <c r="J73" s="3" t="str">
        <f>VLOOKUP(B73, 'estimated variable mortgage'!$A$2:$H$492, 2, FALSE)</f>
        <v>vmr_072</v>
      </c>
      <c r="K73" s="3" t="str">
        <f>VLOOKUP(A73, 'bank rate monthly'!$B$2:$H$115, 2)</f>
        <v>brm_017</v>
      </c>
    </row>
    <row r="74" spans="1:11" x14ac:dyDescent="0.2">
      <c r="A74" s="3" t="str">
        <f t="shared" si="7"/>
        <v>2014-12</v>
      </c>
      <c r="B74" s="3" t="str">
        <f t="shared" si="8"/>
        <v>2014-52</v>
      </c>
      <c r="C74" s="3" t="str">
        <f t="shared" si="9"/>
        <v>brw_073</v>
      </c>
      <c r="D74" s="6">
        <v>41997</v>
      </c>
      <c r="E74" s="3">
        <v>1.25</v>
      </c>
      <c r="F74" s="3">
        <f t="shared" si="10"/>
        <v>2014</v>
      </c>
      <c r="G74" s="3">
        <f t="shared" si="11"/>
        <v>4</v>
      </c>
      <c r="H74" s="3">
        <f t="shared" si="12"/>
        <v>12</v>
      </c>
      <c r="I74" s="3">
        <f t="shared" si="13"/>
        <v>52</v>
      </c>
      <c r="J74" s="3" t="str">
        <f>VLOOKUP(B74, 'estimated variable mortgage'!$A$2:$H$492, 2, FALSE)</f>
        <v>vmr_073</v>
      </c>
      <c r="K74" s="3" t="str">
        <f>VLOOKUP(A74, 'bank rate monthly'!$B$2:$H$115, 2)</f>
        <v>brm_017</v>
      </c>
    </row>
    <row r="75" spans="1:11" x14ac:dyDescent="0.2">
      <c r="A75" s="3" t="str">
        <f t="shared" si="7"/>
        <v>2014-12</v>
      </c>
      <c r="B75" s="3" t="str">
        <f t="shared" si="8"/>
        <v>2014-53</v>
      </c>
      <c r="C75" s="3" t="str">
        <f t="shared" si="9"/>
        <v>brw_074</v>
      </c>
      <c r="D75" s="6">
        <v>42004</v>
      </c>
      <c r="E75" s="3">
        <v>1.25</v>
      </c>
      <c r="F75" s="3">
        <f t="shared" si="10"/>
        <v>2014</v>
      </c>
      <c r="G75" s="3">
        <f t="shared" si="11"/>
        <v>4</v>
      </c>
      <c r="H75" s="3">
        <f t="shared" si="12"/>
        <v>12</v>
      </c>
      <c r="I75" s="3">
        <f t="shared" si="13"/>
        <v>53</v>
      </c>
      <c r="J75" s="3" t="e">
        <f>VLOOKUP(B75, 'estimated variable mortgage'!$A$2:$H$492, 2, FALSE)</f>
        <v>#N/A</v>
      </c>
      <c r="K75" s="3" t="str">
        <f>VLOOKUP(A75, 'bank rate monthly'!$B$2:$H$115, 2)</f>
        <v>brm_017</v>
      </c>
    </row>
    <row r="76" spans="1:11" x14ac:dyDescent="0.2">
      <c r="A76" s="3" t="str">
        <f t="shared" si="7"/>
        <v>2015-01</v>
      </c>
      <c r="B76" s="3" t="str">
        <f t="shared" si="8"/>
        <v>2015-2</v>
      </c>
      <c r="C76" s="3" t="str">
        <f t="shared" si="9"/>
        <v>brw_075</v>
      </c>
      <c r="D76" s="6">
        <v>42011</v>
      </c>
      <c r="E76" s="3">
        <v>1.25</v>
      </c>
      <c r="F76" s="3">
        <f t="shared" si="10"/>
        <v>2015</v>
      </c>
      <c r="G76" s="3">
        <f t="shared" si="11"/>
        <v>1</v>
      </c>
      <c r="H76" s="3">
        <f t="shared" si="12"/>
        <v>1</v>
      </c>
      <c r="I76" s="3">
        <f t="shared" si="13"/>
        <v>2</v>
      </c>
      <c r="J76" s="3" t="str">
        <f>VLOOKUP(B76, 'estimated variable mortgage'!$A$2:$H$492, 2, FALSE)</f>
        <v>vmr_075</v>
      </c>
      <c r="K76" s="3" t="str">
        <f>VLOOKUP(A76, 'bank rate monthly'!$B$2:$H$115, 2)</f>
        <v>brm_018</v>
      </c>
    </row>
    <row r="77" spans="1:11" x14ac:dyDescent="0.2">
      <c r="A77" s="3" t="str">
        <f t="shared" si="7"/>
        <v>2015-01</v>
      </c>
      <c r="B77" s="3" t="str">
        <f t="shared" si="8"/>
        <v>2015-3</v>
      </c>
      <c r="C77" s="3" t="str">
        <f t="shared" si="9"/>
        <v>brw_076</v>
      </c>
      <c r="D77" s="6">
        <v>42018</v>
      </c>
      <c r="E77" s="3">
        <v>1.25</v>
      </c>
      <c r="F77" s="3">
        <f t="shared" si="10"/>
        <v>2015</v>
      </c>
      <c r="G77" s="3">
        <f t="shared" si="11"/>
        <v>1</v>
      </c>
      <c r="H77" s="3">
        <f t="shared" si="12"/>
        <v>1</v>
      </c>
      <c r="I77" s="3">
        <f t="shared" si="13"/>
        <v>3</v>
      </c>
      <c r="J77" s="3" t="str">
        <f>VLOOKUP(B77, 'estimated variable mortgage'!$A$2:$H$492, 2, FALSE)</f>
        <v>vmr_076</v>
      </c>
      <c r="K77" s="3" t="str">
        <f>VLOOKUP(A77, 'bank rate monthly'!$B$2:$H$115, 2)</f>
        <v>brm_018</v>
      </c>
    </row>
    <row r="78" spans="1:11" x14ac:dyDescent="0.2">
      <c r="A78" s="3" t="str">
        <f t="shared" si="7"/>
        <v>2015-01</v>
      </c>
      <c r="B78" s="3" t="str">
        <f t="shared" si="8"/>
        <v>2015-4</v>
      </c>
      <c r="C78" s="3" t="str">
        <f t="shared" si="9"/>
        <v>brw_077</v>
      </c>
      <c r="D78" s="6">
        <v>42025</v>
      </c>
      <c r="E78" s="3">
        <v>1</v>
      </c>
      <c r="F78" s="3">
        <f t="shared" si="10"/>
        <v>2015</v>
      </c>
      <c r="G78" s="3">
        <f t="shared" si="11"/>
        <v>1</v>
      </c>
      <c r="H78" s="3">
        <f t="shared" si="12"/>
        <v>1</v>
      </c>
      <c r="I78" s="3">
        <f t="shared" si="13"/>
        <v>4</v>
      </c>
      <c r="J78" s="3" t="str">
        <f>VLOOKUP(B78, 'estimated variable mortgage'!$A$2:$H$492, 2, FALSE)</f>
        <v>vmr_077</v>
      </c>
      <c r="K78" s="3" t="str">
        <f>VLOOKUP(A78, 'bank rate monthly'!$B$2:$H$115, 2)</f>
        <v>brm_018</v>
      </c>
    </row>
    <row r="79" spans="1:11" x14ac:dyDescent="0.2">
      <c r="A79" s="3" t="str">
        <f t="shared" si="7"/>
        <v>2015-01</v>
      </c>
      <c r="B79" s="3" t="str">
        <f t="shared" si="8"/>
        <v>2015-5</v>
      </c>
      <c r="C79" s="3" t="str">
        <f t="shared" si="9"/>
        <v>brw_078</v>
      </c>
      <c r="D79" s="6">
        <v>42032</v>
      </c>
      <c r="E79" s="3">
        <v>1</v>
      </c>
      <c r="F79" s="3">
        <f t="shared" si="10"/>
        <v>2015</v>
      </c>
      <c r="G79" s="3">
        <f t="shared" si="11"/>
        <v>1</v>
      </c>
      <c r="H79" s="3">
        <f t="shared" si="12"/>
        <v>1</v>
      </c>
      <c r="I79" s="3">
        <f t="shared" si="13"/>
        <v>5</v>
      </c>
      <c r="J79" s="3" t="str">
        <f>VLOOKUP(B79, 'estimated variable mortgage'!$A$2:$H$492, 2, FALSE)</f>
        <v>vmr_078</v>
      </c>
      <c r="K79" s="3" t="str">
        <f>VLOOKUP(A79, 'bank rate monthly'!$B$2:$H$115, 2)</f>
        <v>brm_018</v>
      </c>
    </row>
    <row r="80" spans="1:11" x14ac:dyDescent="0.2">
      <c r="A80" s="3" t="str">
        <f t="shared" si="7"/>
        <v>2015-02</v>
      </c>
      <c r="B80" s="3" t="str">
        <f t="shared" si="8"/>
        <v>2015-6</v>
      </c>
      <c r="C80" s="3" t="str">
        <f t="shared" si="9"/>
        <v>brw_079</v>
      </c>
      <c r="D80" s="6">
        <v>42039</v>
      </c>
      <c r="E80" s="3">
        <v>1</v>
      </c>
      <c r="F80" s="3">
        <f t="shared" si="10"/>
        <v>2015</v>
      </c>
      <c r="G80" s="3">
        <f t="shared" si="11"/>
        <v>1</v>
      </c>
      <c r="H80" s="3">
        <f t="shared" si="12"/>
        <v>2</v>
      </c>
      <c r="I80" s="3">
        <f t="shared" si="13"/>
        <v>6</v>
      </c>
      <c r="J80" s="3" t="str">
        <f>VLOOKUP(B80, 'estimated variable mortgage'!$A$2:$H$492, 2, FALSE)</f>
        <v>vmr_079</v>
      </c>
      <c r="K80" s="3" t="str">
        <f>VLOOKUP(A80, 'bank rate monthly'!$B$2:$H$115, 2)</f>
        <v>brm_019</v>
      </c>
    </row>
    <row r="81" spans="1:11" x14ac:dyDescent="0.2">
      <c r="A81" s="3" t="str">
        <f t="shared" si="7"/>
        <v>2015-02</v>
      </c>
      <c r="B81" s="3" t="str">
        <f t="shared" si="8"/>
        <v>2015-7</v>
      </c>
      <c r="C81" s="3" t="str">
        <f t="shared" si="9"/>
        <v>brw_080</v>
      </c>
      <c r="D81" s="6">
        <v>42046</v>
      </c>
      <c r="E81" s="3">
        <v>1</v>
      </c>
      <c r="F81" s="3">
        <f t="shared" si="10"/>
        <v>2015</v>
      </c>
      <c r="G81" s="3">
        <f t="shared" si="11"/>
        <v>1</v>
      </c>
      <c r="H81" s="3">
        <f t="shared" si="12"/>
        <v>2</v>
      </c>
      <c r="I81" s="3">
        <f t="shared" si="13"/>
        <v>7</v>
      </c>
      <c r="J81" s="3" t="str">
        <f>VLOOKUP(B81, 'estimated variable mortgage'!$A$2:$H$492, 2, FALSE)</f>
        <v>vmr_080</v>
      </c>
      <c r="K81" s="3" t="str">
        <f>VLOOKUP(A81, 'bank rate monthly'!$B$2:$H$115, 2)</f>
        <v>brm_019</v>
      </c>
    </row>
    <row r="82" spans="1:11" x14ac:dyDescent="0.2">
      <c r="A82" s="3" t="str">
        <f t="shared" si="7"/>
        <v>2015-02</v>
      </c>
      <c r="B82" s="3" t="str">
        <f t="shared" si="8"/>
        <v>2015-8</v>
      </c>
      <c r="C82" s="3" t="str">
        <f t="shared" si="9"/>
        <v>brw_081</v>
      </c>
      <c r="D82" s="6">
        <v>42053</v>
      </c>
      <c r="E82" s="3">
        <v>1</v>
      </c>
      <c r="F82" s="3">
        <f t="shared" si="10"/>
        <v>2015</v>
      </c>
      <c r="G82" s="3">
        <f t="shared" si="11"/>
        <v>1</v>
      </c>
      <c r="H82" s="3">
        <f t="shared" si="12"/>
        <v>2</v>
      </c>
      <c r="I82" s="3">
        <f t="shared" si="13"/>
        <v>8</v>
      </c>
      <c r="J82" s="3" t="str">
        <f>VLOOKUP(B82, 'estimated variable mortgage'!$A$2:$H$492, 2, FALSE)</f>
        <v>vmr_081</v>
      </c>
      <c r="K82" s="3" t="str">
        <f>VLOOKUP(A82, 'bank rate monthly'!$B$2:$H$115, 2)</f>
        <v>brm_019</v>
      </c>
    </row>
    <row r="83" spans="1:11" x14ac:dyDescent="0.2">
      <c r="A83" s="3" t="str">
        <f t="shared" si="7"/>
        <v>2015-02</v>
      </c>
      <c r="B83" s="3" t="str">
        <f t="shared" si="8"/>
        <v>2015-9</v>
      </c>
      <c r="C83" s="3" t="str">
        <f t="shared" si="9"/>
        <v>brw_082</v>
      </c>
      <c r="D83" s="6">
        <v>42060</v>
      </c>
      <c r="E83" s="3">
        <v>1</v>
      </c>
      <c r="F83" s="3">
        <f t="shared" si="10"/>
        <v>2015</v>
      </c>
      <c r="G83" s="3">
        <f t="shared" si="11"/>
        <v>1</v>
      </c>
      <c r="H83" s="3">
        <f t="shared" si="12"/>
        <v>2</v>
      </c>
      <c r="I83" s="3">
        <f t="shared" si="13"/>
        <v>9</v>
      </c>
      <c r="J83" s="3" t="str">
        <f>VLOOKUP(B83, 'estimated variable mortgage'!$A$2:$H$492, 2, FALSE)</f>
        <v>vmr_082</v>
      </c>
      <c r="K83" s="3" t="str">
        <f>VLOOKUP(A83, 'bank rate monthly'!$B$2:$H$115, 2)</f>
        <v>brm_019</v>
      </c>
    </row>
    <row r="84" spans="1:11" x14ac:dyDescent="0.2">
      <c r="A84" s="3" t="str">
        <f t="shared" si="7"/>
        <v>2015-03</v>
      </c>
      <c r="B84" s="3" t="str">
        <f t="shared" si="8"/>
        <v>2015-10</v>
      </c>
      <c r="C84" s="3" t="str">
        <f t="shared" si="9"/>
        <v>brw_083</v>
      </c>
      <c r="D84" s="6">
        <v>42067</v>
      </c>
      <c r="E84" s="3">
        <v>1</v>
      </c>
      <c r="F84" s="3">
        <f t="shared" si="10"/>
        <v>2015</v>
      </c>
      <c r="G84" s="3">
        <f t="shared" si="11"/>
        <v>1</v>
      </c>
      <c r="H84" s="3">
        <f t="shared" si="12"/>
        <v>3</v>
      </c>
      <c r="I84" s="3">
        <f t="shared" si="13"/>
        <v>10</v>
      </c>
      <c r="J84" s="3" t="str">
        <f>VLOOKUP(B84, 'estimated variable mortgage'!$A$2:$H$492, 2, FALSE)</f>
        <v>vmr_083</v>
      </c>
      <c r="K84" s="3" t="str">
        <f>VLOOKUP(A84, 'bank rate monthly'!$B$2:$H$115, 2)</f>
        <v>brm_020</v>
      </c>
    </row>
    <row r="85" spans="1:11" x14ac:dyDescent="0.2">
      <c r="A85" s="3" t="str">
        <f t="shared" si="7"/>
        <v>2015-03</v>
      </c>
      <c r="B85" s="3" t="str">
        <f t="shared" si="8"/>
        <v>2015-11</v>
      </c>
      <c r="C85" s="3" t="str">
        <f t="shared" si="9"/>
        <v>brw_084</v>
      </c>
      <c r="D85" s="6">
        <v>42074</v>
      </c>
      <c r="E85" s="3">
        <v>1</v>
      </c>
      <c r="F85" s="3">
        <f t="shared" si="10"/>
        <v>2015</v>
      </c>
      <c r="G85" s="3">
        <f t="shared" si="11"/>
        <v>1</v>
      </c>
      <c r="H85" s="3">
        <f t="shared" si="12"/>
        <v>3</v>
      </c>
      <c r="I85" s="3">
        <f t="shared" si="13"/>
        <v>11</v>
      </c>
      <c r="J85" s="3" t="str">
        <f>VLOOKUP(B85, 'estimated variable mortgage'!$A$2:$H$492, 2, FALSE)</f>
        <v>vmr_084</v>
      </c>
      <c r="K85" s="3" t="str">
        <f>VLOOKUP(A85, 'bank rate monthly'!$B$2:$H$115, 2)</f>
        <v>brm_020</v>
      </c>
    </row>
    <row r="86" spans="1:11" x14ac:dyDescent="0.2">
      <c r="A86" s="3" t="str">
        <f t="shared" si="7"/>
        <v>2015-03</v>
      </c>
      <c r="B86" s="3" t="str">
        <f t="shared" si="8"/>
        <v>2015-12</v>
      </c>
      <c r="C86" s="3" t="str">
        <f t="shared" si="9"/>
        <v>brw_085</v>
      </c>
      <c r="D86" s="6">
        <v>42081</v>
      </c>
      <c r="E86" s="3">
        <v>1</v>
      </c>
      <c r="F86" s="3">
        <f t="shared" si="10"/>
        <v>2015</v>
      </c>
      <c r="G86" s="3">
        <f t="shared" si="11"/>
        <v>1</v>
      </c>
      <c r="H86" s="3">
        <f t="shared" si="12"/>
        <v>3</v>
      </c>
      <c r="I86" s="3">
        <f t="shared" si="13"/>
        <v>12</v>
      </c>
      <c r="J86" s="3" t="str">
        <f>VLOOKUP(B86, 'estimated variable mortgage'!$A$2:$H$492, 2, FALSE)</f>
        <v>vmr_085</v>
      </c>
      <c r="K86" s="3" t="str">
        <f>VLOOKUP(A86, 'bank rate monthly'!$B$2:$H$115, 2)</f>
        <v>brm_020</v>
      </c>
    </row>
    <row r="87" spans="1:11" x14ac:dyDescent="0.2">
      <c r="A87" s="3" t="str">
        <f t="shared" si="7"/>
        <v>2015-03</v>
      </c>
      <c r="B87" s="3" t="str">
        <f t="shared" si="8"/>
        <v>2015-13</v>
      </c>
      <c r="C87" s="3" t="str">
        <f t="shared" si="9"/>
        <v>brw_086</v>
      </c>
      <c r="D87" s="6">
        <v>42088</v>
      </c>
      <c r="E87" s="3">
        <v>1</v>
      </c>
      <c r="F87" s="3">
        <f t="shared" si="10"/>
        <v>2015</v>
      </c>
      <c r="G87" s="3">
        <f t="shared" si="11"/>
        <v>1</v>
      </c>
      <c r="H87" s="3">
        <f t="shared" si="12"/>
        <v>3</v>
      </c>
      <c r="I87" s="3">
        <f t="shared" si="13"/>
        <v>13</v>
      </c>
      <c r="J87" s="3" t="str">
        <f>VLOOKUP(B87, 'estimated variable mortgage'!$A$2:$H$492, 2, FALSE)</f>
        <v>vmr_086</v>
      </c>
      <c r="K87" s="3" t="str">
        <f>VLOOKUP(A87, 'bank rate monthly'!$B$2:$H$115, 2)</f>
        <v>brm_020</v>
      </c>
    </row>
    <row r="88" spans="1:11" x14ac:dyDescent="0.2">
      <c r="A88" s="3" t="str">
        <f t="shared" si="7"/>
        <v>2015-04</v>
      </c>
      <c r="B88" s="3" t="str">
        <f t="shared" si="8"/>
        <v>2015-14</v>
      </c>
      <c r="C88" s="3" t="str">
        <f t="shared" si="9"/>
        <v>brw_087</v>
      </c>
      <c r="D88" s="6">
        <v>42095</v>
      </c>
      <c r="E88" s="3">
        <v>1</v>
      </c>
      <c r="F88" s="3">
        <f t="shared" si="10"/>
        <v>2015</v>
      </c>
      <c r="G88" s="3">
        <f t="shared" si="11"/>
        <v>2</v>
      </c>
      <c r="H88" s="3">
        <f t="shared" si="12"/>
        <v>4</v>
      </c>
      <c r="I88" s="3">
        <f t="shared" si="13"/>
        <v>14</v>
      </c>
      <c r="J88" s="3" t="str">
        <f>VLOOKUP(B88, 'estimated variable mortgage'!$A$2:$H$492, 2, FALSE)</f>
        <v>vmr_087</v>
      </c>
      <c r="K88" s="3" t="str">
        <f>VLOOKUP(A88, 'bank rate monthly'!$B$2:$H$115, 2)</f>
        <v>brm_021</v>
      </c>
    </row>
    <row r="89" spans="1:11" x14ac:dyDescent="0.2">
      <c r="A89" s="3" t="str">
        <f t="shared" si="7"/>
        <v>2015-04</v>
      </c>
      <c r="B89" s="3" t="str">
        <f t="shared" si="8"/>
        <v>2015-15</v>
      </c>
      <c r="C89" s="3" t="str">
        <f t="shared" si="9"/>
        <v>brw_088</v>
      </c>
      <c r="D89" s="6">
        <v>42102</v>
      </c>
      <c r="E89" s="3">
        <v>1</v>
      </c>
      <c r="F89" s="3">
        <f t="shared" si="10"/>
        <v>2015</v>
      </c>
      <c r="G89" s="3">
        <f t="shared" si="11"/>
        <v>2</v>
      </c>
      <c r="H89" s="3">
        <f t="shared" si="12"/>
        <v>4</v>
      </c>
      <c r="I89" s="3">
        <f t="shared" si="13"/>
        <v>15</v>
      </c>
      <c r="J89" s="3" t="str">
        <f>VLOOKUP(B89, 'estimated variable mortgage'!$A$2:$H$492, 2, FALSE)</f>
        <v>vmr_088</v>
      </c>
      <c r="K89" s="3" t="str">
        <f>VLOOKUP(A89, 'bank rate monthly'!$B$2:$H$115, 2)</f>
        <v>brm_021</v>
      </c>
    </row>
    <row r="90" spans="1:11" x14ac:dyDescent="0.2">
      <c r="A90" s="3" t="str">
        <f t="shared" si="7"/>
        <v>2015-04</v>
      </c>
      <c r="B90" s="3" t="str">
        <f t="shared" si="8"/>
        <v>2015-16</v>
      </c>
      <c r="C90" s="3" t="str">
        <f t="shared" si="9"/>
        <v>brw_089</v>
      </c>
      <c r="D90" s="6">
        <v>42109</v>
      </c>
      <c r="E90" s="3">
        <v>1</v>
      </c>
      <c r="F90" s="3">
        <f t="shared" si="10"/>
        <v>2015</v>
      </c>
      <c r="G90" s="3">
        <f t="shared" si="11"/>
        <v>2</v>
      </c>
      <c r="H90" s="3">
        <f t="shared" si="12"/>
        <v>4</v>
      </c>
      <c r="I90" s="3">
        <f t="shared" si="13"/>
        <v>16</v>
      </c>
      <c r="J90" s="3" t="str">
        <f>VLOOKUP(B90, 'estimated variable mortgage'!$A$2:$H$492, 2, FALSE)</f>
        <v>vmr_089</v>
      </c>
      <c r="K90" s="3" t="str">
        <f>VLOOKUP(A90, 'bank rate monthly'!$B$2:$H$115, 2)</f>
        <v>brm_021</v>
      </c>
    </row>
    <row r="91" spans="1:11" x14ac:dyDescent="0.2">
      <c r="A91" s="3" t="str">
        <f t="shared" si="7"/>
        <v>2015-04</v>
      </c>
      <c r="B91" s="3" t="str">
        <f t="shared" si="8"/>
        <v>2015-17</v>
      </c>
      <c r="C91" s="3" t="str">
        <f t="shared" si="9"/>
        <v>brw_090</v>
      </c>
      <c r="D91" s="6">
        <v>42116</v>
      </c>
      <c r="E91" s="3">
        <v>1</v>
      </c>
      <c r="F91" s="3">
        <f t="shared" si="10"/>
        <v>2015</v>
      </c>
      <c r="G91" s="3">
        <f t="shared" si="11"/>
        <v>2</v>
      </c>
      <c r="H91" s="3">
        <f t="shared" si="12"/>
        <v>4</v>
      </c>
      <c r="I91" s="3">
        <f t="shared" si="13"/>
        <v>17</v>
      </c>
      <c r="J91" s="3" t="str">
        <f>VLOOKUP(B91, 'estimated variable mortgage'!$A$2:$H$492, 2, FALSE)</f>
        <v>vmr_090</v>
      </c>
      <c r="K91" s="3" t="str">
        <f>VLOOKUP(A91, 'bank rate monthly'!$B$2:$H$115, 2)</f>
        <v>brm_021</v>
      </c>
    </row>
    <row r="92" spans="1:11" x14ac:dyDescent="0.2">
      <c r="A92" s="3" t="str">
        <f t="shared" si="7"/>
        <v>2015-04</v>
      </c>
      <c r="B92" s="3" t="str">
        <f t="shared" si="8"/>
        <v>2015-18</v>
      </c>
      <c r="C92" s="3" t="str">
        <f t="shared" si="9"/>
        <v>brw_091</v>
      </c>
      <c r="D92" s="6">
        <v>42123</v>
      </c>
      <c r="E92" s="3">
        <v>1</v>
      </c>
      <c r="F92" s="3">
        <f t="shared" si="10"/>
        <v>2015</v>
      </c>
      <c r="G92" s="3">
        <f t="shared" si="11"/>
        <v>2</v>
      </c>
      <c r="H92" s="3">
        <f t="shared" si="12"/>
        <v>4</v>
      </c>
      <c r="I92" s="3">
        <f t="shared" si="13"/>
        <v>18</v>
      </c>
      <c r="J92" s="3" t="str">
        <f>VLOOKUP(B92, 'estimated variable mortgage'!$A$2:$H$492, 2, FALSE)</f>
        <v>vmr_091</v>
      </c>
      <c r="K92" s="3" t="str">
        <f>VLOOKUP(A92, 'bank rate monthly'!$B$2:$H$115, 2)</f>
        <v>brm_021</v>
      </c>
    </row>
    <row r="93" spans="1:11" x14ac:dyDescent="0.2">
      <c r="A93" s="3" t="str">
        <f t="shared" si="7"/>
        <v>2015-05</v>
      </c>
      <c r="B93" s="3" t="str">
        <f t="shared" si="8"/>
        <v>2015-19</v>
      </c>
      <c r="C93" s="3" t="str">
        <f t="shared" si="9"/>
        <v>brw_092</v>
      </c>
      <c r="D93" s="6">
        <v>42130</v>
      </c>
      <c r="E93" s="3">
        <v>1</v>
      </c>
      <c r="F93" s="3">
        <f t="shared" si="10"/>
        <v>2015</v>
      </c>
      <c r="G93" s="3">
        <f t="shared" si="11"/>
        <v>2</v>
      </c>
      <c r="H93" s="3">
        <f t="shared" si="12"/>
        <v>5</v>
      </c>
      <c r="I93" s="3">
        <f t="shared" si="13"/>
        <v>19</v>
      </c>
      <c r="J93" s="3" t="str">
        <f>VLOOKUP(B93, 'estimated variable mortgage'!$A$2:$H$492, 2, FALSE)</f>
        <v>vmr_092</v>
      </c>
      <c r="K93" s="3" t="str">
        <f>VLOOKUP(A93, 'bank rate monthly'!$B$2:$H$115, 2)</f>
        <v>brm_022</v>
      </c>
    </row>
    <row r="94" spans="1:11" x14ac:dyDescent="0.2">
      <c r="A94" s="3" t="str">
        <f t="shared" si="7"/>
        <v>2015-05</v>
      </c>
      <c r="B94" s="3" t="str">
        <f t="shared" si="8"/>
        <v>2015-20</v>
      </c>
      <c r="C94" s="3" t="str">
        <f t="shared" si="9"/>
        <v>brw_093</v>
      </c>
      <c r="D94" s="6">
        <v>42137</v>
      </c>
      <c r="E94" s="3">
        <v>1</v>
      </c>
      <c r="F94" s="3">
        <f t="shared" si="10"/>
        <v>2015</v>
      </c>
      <c r="G94" s="3">
        <f t="shared" si="11"/>
        <v>2</v>
      </c>
      <c r="H94" s="3">
        <f t="shared" si="12"/>
        <v>5</v>
      </c>
      <c r="I94" s="3">
        <f t="shared" si="13"/>
        <v>20</v>
      </c>
      <c r="J94" s="3" t="str">
        <f>VLOOKUP(B94, 'estimated variable mortgage'!$A$2:$H$492, 2, FALSE)</f>
        <v>vmr_093</v>
      </c>
      <c r="K94" s="3" t="str">
        <f>VLOOKUP(A94, 'bank rate monthly'!$B$2:$H$115, 2)</f>
        <v>brm_022</v>
      </c>
    </row>
    <row r="95" spans="1:11" x14ac:dyDescent="0.2">
      <c r="A95" s="3" t="str">
        <f t="shared" si="7"/>
        <v>2015-05</v>
      </c>
      <c r="B95" s="3" t="str">
        <f t="shared" si="8"/>
        <v>2015-21</v>
      </c>
      <c r="C95" s="3" t="str">
        <f t="shared" si="9"/>
        <v>brw_094</v>
      </c>
      <c r="D95" s="6">
        <v>42144</v>
      </c>
      <c r="E95" s="3">
        <v>1</v>
      </c>
      <c r="F95" s="3">
        <f t="shared" si="10"/>
        <v>2015</v>
      </c>
      <c r="G95" s="3">
        <f t="shared" si="11"/>
        <v>2</v>
      </c>
      <c r="H95" s="3">
        <f t="shared" si="12"/>
        <v>5</v>
      </c>
      <c r="I95" s="3">
        <f t="shared" si="13"/>
        <v>21</v>
      </c>
      <c r="J95" s="3" t="str">
        <f>VLOOKUP(B95, 'estimated variable mortgage'!$A$2:$H$492, 2, FALSE)</f>
        <v>vmr_094</v>
      </c>
      <c r="K95" s="3" t="str">
        <f>VLOOKUP(A95, 'bank rate monthly'!$B$2:$H$115, 2)</f>
        <v>brm_022</v>
      </c>
    </row>
    <row r="96" spans="1:11" x14ac:dyDescent="0.2">
      <c r="A96" s="3" t="str">
        <f t="shared" si="7"/>
        <v>2015-05</v>
      </c>
      <c r="B96" s="3" t="str">
        <f t="shared" si="8"/>
        <v>2015-22</v>
      </c>
      <c r="C96" s="3" t="str">
        <f t="shared" si="9"/>
        <v>brw_095</v>
      </c>
      <c r="D96" s="6">
        <v>42151</v>
      </c>
      <c r="E96" s="3">
        <v>1</v>
      </c>
      <c r="F96" s="3">
        <f t="shared" si="10"/>
        <v>2015</v>
      </c>
      <c r="G96" s="3">
        <f t="shared" si="11"/>
        <v>2</v>
      </c>
      <c r="H96" s="3">
        <f t="shared" si="12"/>
        <v>5</v>
      </c>
      <c r="I96" s="3">
        <f t="shared" si="13"/>
        <v>22</v>
      </c>
      <c r="J96" s="3" t="str">
        <f>VLOOKUP(B96, 'estimated variable mortgage'!$A$2:$H$492, 2, FALSE)</f>
        <v>vmr_095</v>
      </c>
      <c r="K96" s="3" t="str">
        <f>VLOOKUP(A96, 'bank rate monthly'!$B$2:$H$115, 2)</f>
        <v>brm_022</v>
      </c>
    </row>
    <row r="97" spans="1:11" x14ac:dyDescent="0.2">
      <c r="A97" s="3" t="str">
        <f t="shared" si="7"/>
        <v>2015-06</v>
      </c>
      <c r="B97" s="3" t="str">
        <f t="shared" si="8"/>
        <v>2015-23</v>
      </c>
      <c r="C97" s="3" t="str">
        <f t="shared" si="9"/>
        <v>brw_096</v>
      </c>
      <c r="D97" s="6">
        <v>42158</v>
      </c>
      <c r="E97" s="3">
        <v>1</v>
      </c>
      <c r="F97" s="3">
        <f t="shared" si="10"/>
        <v>2015</v>
      </c>
      <c r="G97" s="3">
        <f t="shared" si="11"/>
        <v>2</v>
      </c>
      <c r="H97" s="3">
        <f t="shared" si="12"/>
        <v>6</v>
      </c>
      <c r="I97" s="3">
        <f t="shared" si="13"/>
        <v>23</v>
      </c>
      <c r="J97" s="3" t="str">
        <f>VLOOKUP(B97, 'estimated variable mortgage'!$A$2:$H$492, 2, FALSE)</f>
        <v>vmr_096</v>
      </c>
      <c r="K97" s="3" t="str">
        <f>VLOOKUP(A97, 'bank rate monthly'!$B$2:$H$115, 2)</f>
        <v>brm_023</v>
      </c>
    </row>
    <row r="98" spans="1:11" x14ac:dyDescent="0.2">
      <c r="A98" s="3" t="str">
        <f t="shared" si="7"/>
        <v>2015-06</v>
      </c>
      <c r="B98" s="3" t="str">
        <f t="shared" si="8"/>
        <v>2015-24</v>
      </c>
      <c r="C98" s="3" t="str">
        <f t="shared" si="9"/>
        <v>brw_097</v>
      </c>
      <c r="D98" s="6">
        <v>42165</v>
      </c>
      <c r="E98" s="3">
        <v>1</v>
      </c>
      <c r="F98" s="3">
        <f t="shared" si="10"/>
        <v>2015</v>
      </c>
      <c r="G98" s="3">
        <f t="shared" si="11"/>
        <v>2</v>
      </c>
      <c r="H98" s="3">
        <f t="shared" si="12"/>
        <v>6</v>
      </c>
      <c r="I98" s="3">
        <f t="shared" si="13"/>
        <v>24</v>
      </c>
      <c r="J98" s="3" t="str">
        <f>VLOOKUP(B98, 'estimated variable mortgage'!$A$2:$H$492, 2, FALSE)</f>
        <v>vmr_097</v>
      </c>
      <c r="K98" s="3" t="str">
        <f>VLOOKUP(A98, 'bank rate monthly'!$B$2:$H$115, 2)</f>
        <v>brm_023</v>
      </c>
    </row>
    <row r="99" spans="1:11" x14ac:dyDescent="0.2">
      <c r="A99" s="3" t="str">
        <f t="shared" si="7"/>
        <v>2015-06</v>
      </c>
      <c r="B99" s="3" t="str">
        <f t="shared" si="8"/>
        <v>2015-25</v>
      </c>
      <c r="C99" s="3" t="str">
        <f t="shared" si="9"/>
        <v>brw_098</v>
      </c>
      <c r="D99" s="6">
        <v>42172</v>
      </c>
      <c r="E99" s="3">
        <v>1</v>
      </c>
      <c r="F99" s="3">
        <f t="shared" si="10"/>
        <v>2015</v>
      </c>
      <c r="G99" s="3">
        <f t="shared" si="11"/>
        <v>2</v>
      </c>
      <c r="H99" s="3">
        <f t="shared" si="12"/>
        <v>6</v>
      </c>
      <c r="I99" s="3">
        <f t="shared" si="13"/>
        <v>25</v>
      </c>
      <c r="J99" s="3" t="str">
        <f>VLOOKUP(B99, 'estimated variable mortgage'!$A$2:$H$492, 2, FALSE)</f>
        <v>vmr_098</v>
      </c>
      <c r="K99" s="3" t="str">
        <f>VLOOKUP(A99, 'bank rate monthly'!$B$2:$H$115, 2)</f>
        <v>brm_023</v>
      </c>
    </row>
    <row r="100" spans="1:11" x14ac:dyDescent="0.2">
      <c r="A100" s="3" t="str">
        <f t="shared" si="7"/>
        <v>2015-06</v>
      </c>
      <c r="B100" s="3" t="str">
        <f t="shared" si="8"/>
        <v>2015-26</v>
      </c>
      <c r="C100" s="3" t="str">
        <f t="shared" si="9"/>
        <v>brw_099</v>
      </c>
      <c r="D100" s="6">
        <v>42179</v>
      </c>
      <c r="E100" s="3">
        <v>1</v>
      </c>
      <c r="F100" s="3">
        <f t="shared" si="10"/>
        <v>2015</v>
      </c>
      <c r="G100" s="3">
        <f t="shared" si="11"/>
        <v>2</v>
      </c>
      <c r="H100" s="3">
        <f t="shared" si="12"/>
        <v>6</v>
      </c>
      <c r="I100" s="3">
        <f t="shared" si="13"/>
        <v>26</v>
      </c>
      <c r="J100" s="3" t="str">
        <f>VLOOKUP(B100, 'estimated variable mortgage'!$A$2:$H$492, 2, FALSE)</f>
        <v>vmr_099</v>
      </c>
      <c r="K100" s="3" t="str">
        <f>VLOOKUP(A100, 'bank rate monthly'!$B$2:$H$115, 2)</f>
        <v>brm_023</v>
      </c>
    </row>
    <row r="101" spans="1:11" x14ac:dyDescent="0.2">
      <c r="A101" s="3" t="str">
        <f t="shared" si="7"/>
        <v>2015-07</v>
      </c>
      <c r="B101" s="3" t="str">
        <f t="shared" si="8"/>
        <v>2015-27</v>
      </c>
      <c r="C101" s="3" t="str">
        <f t="shared" si="9"/>
        <v>brw_100</v>
      </c>
      <c r="D101" s="6">
        <v>42186</v>
      </c>
      <c r="E101" s="3">
        <v>1</v>
      </c>
      <c r="F101" s="3">
        <f t="shared" si="10"/>
        <v>2015</v>
      </c>
      <c r="G101" s="3">
        <f t="shared" si="11"/>
        <v>3</v>
      </c>
      <c r="H101" s="3">
        <f t="shared" si="12"/>
        <v>7</v>
      </c>
      <c r="I101" s="3">
        <f t="shared" si="13"/>
        <v>27</v>
      </c>
      <c r="J101" s="3" t="str">
        <f>VLOOKUP(B101, 'estimated variable mortgage'!$A$2:$H$492, 2, FALSE)</f>
        <v>vmr_100</v>
      </c>
      <c r="K101" s="3" t="str">
        <f>VLOOKUP(A101, 'bank rate monthly'!$B$2:$H$115, 2)</f>
        <v>brm_024</v>
      </c>
    </row>
    <row r="102" spans="1:11" x14ac:dyDescent="0.2">
      <c r="A102" s="3" t="str">
        <f t="shared" si="7"/>
        <v>2015-07</v>
      </c>
      <c r="B102" s="3" t="str">
        <f t="shared" si="8"/>
        <v>2015-28</v>
      </c>
      <c r="C102" s="3" t="str">
        <f t="shared" si="9"/>
        <v>brw_101</v>
      </c>
      <c r="D102" s="6">
        <v>42193</v>
      </c>
      <c r="E102" s="3">
        <v>1</v>
      </c>
      <c r="F102" s="3">
        <f t="shared" si="10"/>
        <v>2015</v>
      </c>
      <c r="G102" s="3">
        <f t="shared" si="11"/>
        <v>3</v>
      </c>
      <c r="H102" s="3">
        <f t="shared" si="12"/>
        <v>7</v>
      </c>
      <c r="I102" s="3">
        <f t="shared" si="13"/>
        <v>28</v>
      </c>
      <c r="J102" s="3" t="str">
        <f>VLOOKUP(B102, 'estimated variable mortgage'!$A$2:$H$492, 2, FALSE)</f>
        <v>vmr_101</v>
      </c>
      <c r="K102" s="3" t="str">
        <f>VLOOKUP(A102, 'bank rate monthly'!$B$2:$H$115, 2)</f>
        <v>brm_024</v>
      </c>
    </row>
    <row r="103" spans="1:11" x14ac:dyDescent="0.2">
      <c r="A103" s="3" t="str">
        <f t="shared" si="7"/>
        <v>2015-07</v>
      </c>
      <c r="B103" s="3" t="str">
        <f t="shared" si="8"/>
        <v>2015-29</v>
      </c>
      <c r="C103" s="3" t="str">
        <f t="shared" si="9"/>
        <v>brw_102</v>
      </c>
      <c r="D103" s="6">
        <v>42200</v>
      </c>
      <c r="E103" s="3">
        <v>0.75</v>
      </c>
      <c r="F103" s="3">
        <f t="shared" si="10"/>
        <v>2015</v>
      </c>
      <c r="G103" s="3">
        <f t="shared" si="11"/>
        <v>3</v>
      </c>
      <c r="H103" s="3">
        <f t="shared" si="12"/>
        <v>7</v>
      </c>
      <c r="I103" s="3">
        <f t="shared" si="13"/>
        <v>29</v>
      </c>
      <c r="J103" s="3" t="str">
        <f>VLOOKUP(B103, 'estimated variable mortgage'!$A$2:$H$492, 2, FALSE)</f>
        <v>vmr_102</v>
      </c>
      <c r="K103" s="3" t="str">
        <f>VLOOKUP(A103, 'bank rate monthly'!$B$2:$H$115, 2)</f>
        <v>brm_024</v>
      </c>
    </row>
    <row r="104" spans="1:11" x14ac:dyDescent="0.2">
      <c r="A104" s="3" t="str">
        <f t="shared" si="7"/>
        <v>2015-07</v>
      </c>
      <c r="B104" s="3" t="str">
        <f t="shared" si="8"/>
        <v>2015-30</v>
      </c>
      <c r="C104" s="3" t="str">
        <f t="shared" si="9"/>
        <v>brw_103</v>
      </c>
      <c r="D104" s="6">
        <v>42207</v>
      </c>
      <c r="E104" s="3">
        <v>0.75</v>
      </c>
      <c r="F104" s="3">
        <f t="shared" si="10"/>
        <v>2015</v>
      </c>
      <c r="G104" s="3">
        <f t="shared" si="11"/>
        <v>3</v>
      </c>
      <c r="H104" s="3">
        <f t="shared" si="12"/>
        <v>7</v>
      </c>
      <c r="I104" s="3">
        <f t="shared" si="13"/>
        <v>30</v>
      </c>
      <c r="J104" s="3" t="str">
        <f>VLOOKUP(B104, 'estimated variable mortgage'!$A$2:$H$492, 2, FALSE)</f>
        <v>vmr_103</v>
      </c>
      <c r="K104" s="3" t="str">
        <f>VLOOKUP(A104, 'bank rate monthly'!$B$2:$H$115, 2)</f>
        <v>brm_024</v>
      </c>
    </row>
    <row r="105" spans="1:11" x14ac:dyDescent="0.2">
      <c r="A105" s="3" t="str">
        <f t="shared" si="7"/>
        <v>2015-07</v>
      </c>
      <c r="B105" s="3" t="str">
        <f t="shared" si="8"/>
        <v>2015-31</v>
      </c>
      <c r="C105" s="3" t="str">
        <f t="shared" si="9"/>
        <v>brw_104</v>
      </c>
      <c r="D105" s="6">
        <v>42214</v>
      </c>
      <c r="E105" s="3">
        <v>0.75</v>
      </c>
      <c r="F105" s="3">
        <f t="shared" si="10"/>
        <v>2015</v>
      </c>
      <c r="G105" s="3">
        <f t="shared" si="11"/>
        <v>3</v>
      </c>
      <c r="H105" s="3">
        <f t="shared" si="12"/>
        <v>7</v>
      </c>
      <c r="I105" s="3">
        <f t="shared" si="13"/>
        <v>31</v>
      </c>
      <c r="J105" s="3" t="str">
        <f>VLOOKUP(B105, 'estimated variable mortgage'!$A$2:$H$492, 2, FALSE)</f>
        <v>vmr_104</v>
      </c>
      <c r="K105" s="3" t="str">
        <f>VLOOKUP(A105, 'bank rate monthly'!$B$2:$H$115, 2)</f>
        <v>brm_024</v>
      </c>
    </row>
    <row r="106" spans="1:11" x14ac:dyDescent="0.2">
      <c r="A106" s="3" t="str">
        <f t="shared" si="7"/>
        <v>2015-08</v>
      </c>
      <c r="B106" s="3" t="str">
        <f t="shared" si="8"/>
        <v>2015-32</v>
      </c>
      <c r="C106" s="3" t="str">
        <f t="shared" si="9"/>
        <v>brw_105</v>
      </c>
      <c r="D106" s="6">
        <v>42221</v>
      </c>
      <c r="E106" s="3">
        <v>0.75</v>
      </c>
      <c r="F106" s="3">
        <f t="shared" si="10"/>
        <v>2015</v>
      </c>
      <c r="G106" s="3">
        <f t="shared" si="11"/>
        <v>3</v>
      </c>
      <c r="H106" s="3">
        <f t="shared" si="12"/>
        <v>8</v>
      </c>
      <c r="I106" s="3">
        <f t="shared" si="13"/>
        <v>32</v>
      </c>
      <c r="J106" s="3" t="str">
        <f>VLOOKUP(B106, 'estimated variable mortgage'!$A$2:$H$492, 2, FALSE)</f>
        <v>vmr_105</v>
      </c>
      <c r="K106" s="3" t="str">
        <f>VLOOKUP(A106, 'bank rate monthly'!$B$2:$H$115, 2)</f>
        <v>brm_025</v>
      </c>
    </row>
    <row r="107" spans="1:11" x14ac:dyDescent="0.2">
      <c r="A107" s="3" t="str">
        <f t="shared" si="7"/>
        <v>2015-08</v>
      </c>
      <c r="B107" s="3" t="str">
        <f t="shared" si="8"/>
        <v>2015-33</v>
      </c>
      <c r="C107" s="3" t="str">
        <f t="shared" si="9"/>
        <v>brw_106</v>
      </c>
      <c r="D107" s="6">
        <v>42228</v>
      </c>
      <c r="E107" s="3">
        <v>0.75</v>
      </c>
      <c r="F107" s="3">
        <f t="shared" si="10"/>
        <v>2015</v>
      </c>
      <c r="G107" s="3">
        <f t="shared" si="11"/>
        <v>3</v>
      </c>
      <c r="H107" s="3">
        <f t="shared" si="12"/>
        <v>8</v>
      </c>
      <c r="I107" s="3">
        <f t="shared" si="13"/>
        <v>33</v>
      </c>
      <c r="J107" s="3" t="str">
        <f>VLOOKUP(B107, 'estimated variable mortgage'!$A$2:$H$492, 2, FALSE)</f>
        <v>vmr_106</v>
      </c>
      <c r="K107" s="3" t="str">
        <f>VLOOKUP(A107, 'bank rate monthly'!$B$2:$H$115, 2)</f>
        <v>brm_025</v>
      </c>
    </row>
    <row r="108" spans="1:11" x14ac:dyDescent="0.2">
      <c r="A108" s="3" t="str">
        <f t="shared" si="7"/>
        <v>2015-08</v>
      </c>
      <c r="B108" s="3" t="str">
        <f t="shared" si="8"/>
        <v>2015-34</v>
      </c>
      <c r="C108" s="3" t="str">
        <f t="shared" si="9"/>
        <v>brw_107</v>
      </c>
      <c r="D108" s="6">
        <v>42235</v>
      </c>
      <c r="E108" s="3">
        <v>0.75</v>
      </c>
      <c r="F108" s="3">
        <f t="shared" si="10"/>
        <v>2015</v>
      </c>
      <c r="G108" s="3">
        <f t="shared" si="11"/>
        <v>3</v>
      </c>
      <c r="H108" s="3">
        <f t="shared" si="12"/>
        <v>8</v>
      </c>
      <c r="I108" s="3">
        <f t="shared" si="13"/>
        <v>34</v>
      </c>
      <c r="J108" s="3" t="str">
        <f>VLOOKUP(B108, 'estimated variable mortgage'!$A$2:$H$492, 2, FALSE)</f>
        <v>vmr_107</v>
      </c>
      <c r="K108" s="3" t="str">
        <f>VLOOKUP(A108, 'bank rate monthly'!$B$2:$H$115, 2)</f>
        <v>brm_025</v>
      </c>
    </row>
    <row r="109" spans="1:11" x14ac:dyDescent="0.2">
      <c r="A109" s="3" t="str">
        <f t="shared" si="7"/>
        <v>2015-08</v>
      </c>
      <c r="B109" s="3" t="str">
        <f t="shared" si="8"/>
        <v>2015-35</v>
      </c>
      <c r="C109" s="3" t="str">
        <f t="shared" si="9"/>
        <v>brw_108</v>
      </c>
      <c r="D109" s="6">
        <v>42242</v>
      </c>
      <c r="E109" s="3">
        <v>0.75</v>
      </c>
      <c r="F109" s="3">
        <f t="shared" si="10"/>
        <v>2015</v>
      </c>
      <c r="G109" s="3">
        <f t="shared" si="11"/>
        <v>3</v>
      </c>
      <c r="H109" s="3">
        <f t="shared" si="12"/>
        <v>8</v>
      </c>
      <c r="I109" s="3">
        <f t="shared" si="13"/>
        <v>35</v>
      </c>
      <c r="J109" s="3" t="str">
        <f>VLOOKUP(B109, 'estimated variable mortgage'!$A$2:$H$492, 2, FALSE)</f>
        <v>vmr_108</v>
      </c>
      <c r="K109" s="3" t="str">
        <f>VLOOKUP(A109, 'bank rate monthly'!$B$2:$H$115, 2)</f>
        <v>brm_025</v>
      </c>
    </row>
    <row r="110" spans="1:11" x14ac:dyDescent="0.2">
      <c r="A110" s="3" t="str">
        <f t="shared" si="7"/>
        <v>2015-09</v>
      </c>
      <c r="B110" s="3" t="str">
        <f t="shared" si="8"/>
        <v>2015-36</v>
      </c>
      <c r="C110" s="3" t="str">
        <f t="shared" si="9"/>
        <v>brw_109</v>
      </c>
      <c r="D110" s="6">
        <v>42249</v>
      </c>
      <c r="E110" s="3">
        <v>0.75</v>
      </c>
      <c r="F110" s="3">
        <f t="shared" si="10"/>
        <v>2015</v>
      </c>
      <c r="G110" s="3">
        <f t="shared" si="11"/>
        <v>3</v>
      </c>
      <c r="H110" s="3">
        <f t="shared" si="12"/>
        <v>9</v>
      </c>
      <c r="I110" s="3">
        <f t="shared" si="13"/>
        <v>36</v>
      </c>
      <c r="J110" s="3" t="str">
        <f>VLOOKUP(B110, 'estimated variable mortgage'!$A$2:$H$492, 2, FALSE)</f>
        <v>vmr_109</v>
      </c>
      <c r="K110" s="3" t="str">
        <f>VLOOKUP(A110, 'bank rate monthly'!$B$2:$H$115, 2)</f>
        <v>brm_026</v>
      </c>
    </row>
    <row r="111" spans="1:11" x14ac:dyDescent="0.2">
      <c r="A111" s="3" t="str">
        <f t="shared" si="7"/>
        <v>2015-09</v>
      </c>
      <c r="B111" s="3" t="str">
        <f t="shared" si="8"/>
        <v>2015-37</v>
      </c>
      <c r="C111" s="3" t="str">
        <f t="shared" si="9"/>
        <v>brw_110</v>
      </c>
      <c r="D111" s="6">
        <v>42256</v>
      </c>
      <c r="E111" s="3">
        <v>0.75</v>
      </c>
      <c r="F111" s="3">
        <f t="shared" si="10"/>
        <v>2015</v>
      </c>
      <c r="G111" s="3">
        <f t="shared" si="11"/>
        <v>3</v>
      </c>
      <c r="H111" s="3">
        <f t="shared" si="12"/>
        <v>9</v>
      </c>
      <c r="I111" s="3">
        <f t="shared" si="13"/>
        <v>37</v>
      </c>
      <c r="J111" s="3" t="str">
        <f>VLOOKUP(B111, 'estimated variable mortgage'!$A$2:$H$492, 2, FALSE)</f>
        <v>vmr_110</v>
      </c>
      <c r="K111" s="3" t="str">
        <f>VLOOKUP(A111, 'bank rate monthly'!$B$2:$H$115, 2)</f>
        <v>brm_026</v>
      </c>
    </row>
    <row r="112" spans="1:11" x14ac:dyDescent="0.2">
      <c r="A112" s="3" t="str">
        <f t="shared" si="7"/>
        <v>2015-09</v>
      </c>
      <c r="B112" s="3" t="str">
        <f t="shared" si="8"/>
        <v>2015-38</v>
      </c>
      <c r="C112" s="3" t="str">
        <f t="shared" si="9"/>
        <v>brw_111</v>
      </c>
      <c r="D112" s="6">
        <v>42263</v>
      </c>
      <c r="E112" s="3">
        <v>0.75</v>
      </c>
      <c r="F112" s="3">
        <f t="shared" si="10"/>
        <v>2015</v>
      </c>
      <c r="G112" s="3">
        <f t="shared" si="11"/>
        <v>3</v>
      </c>
      <c r="H112" s="3">
        <f t="shared" si="12"/>
        <v>9</v>
      </c>
      <c r="I112" s="3">
        <f t="shared" si="13"/>
        <v>38</v>
      </c>
      <c r="J112" s="3" t="str">
        <f>VLOOKUP(B112, 'estimated variable mortgage'!$A$2:$H$492, 2, FALSE)</f>
        <v>vmr_111</v>
      </c>
      <c r="K112" s="3" t="str">
        <f>VLOOKUP(A112, 'bank rate monthly'!$B$2:$H$115, 2)</f>
        <v>brm_026</v>
      </c>
    </row>
    <row r="113" spans="1:11" x14ac:dyDescent="0.2">
      <c r="A113" s="3" t="str">
        <f t="shared" si="7"/>
        <v>2015-09</v>
      </c>
      <c r="B113" s="3" t="str">
        <f t="shared" si="8"/>
        <v>2015-39</v>
      </c>
      <c r="C113" s="3" t="str">
        <f t="shared" si="9"/>
        <v>brw_112</v>
      </c>
      <c r="D113" s="6">
        <v>42270</v>
      </c>
      <c r="E113" s="3">
        <v>0.75</v>
      </c>
      <c r="F113" s="3">
        <f t="shared" si="10"/>
        <v>2015</v>
      </c>
      <c r="G113" s="3">
        <f t="shared" si="11"/>
        <v>3</v>
      </c>
      <c r="H113" s="3">
        <f t="shared" si="12"/>
        <v>9</v>
      </c>
      <c r="I113" s="3">
        <f t="shared" si="13"/>
        <v>39</v>
      </c>
      <c r="J113" s="3" t="str">
        <f>VLOOKUP(B113, 'estimated variable mortgage'!$A$2:$H$492, 2, FALSE)</f>
        <v>vmr_112</v>
      </c>
      <c r="K113" s="3" t="str">
        <f>VLOOKUP(A113, 'bank rate monthly'!$B$2:$H$115, 2)</f>
        <v>brm_026</v>
      </c>
    </row>
    <row r="114" spans="1:11" x14ac:dyDescent="0.2">
      <c r="A114" s="3" t="str">
        <f t="shared" si="7"/>
        <v>2015-09</v>
      </c>
      <c r="B114" s="3" t="str">
        <f t="shared" si="8"/>
        <v>2015-40</v>
      </c>
      <c r="C114" s="3" t="str">
        <f t="shared" si="9"/>
        <v>brw_113</v>
      </c>
      <c r="D114" s="6">
        <v>42277</v>
      </c>
      <c r="E114" s="3">
        <v>0.75</v>
      </c>
      <c r="F114" s="3">
        <f t="shared" si="10"/>
        <v>2015</v>
      </c>
      <c r="G114" s="3">
        <f t="shared" si="11"/>
        <v>3</v>
      </c>
      <c r="H114" s="3">
        <f t="shared" si="12"/>
        <v>9</v>
      </c>
      <c r="I114" s="3">
        <f t="shared" si="13"/>
        <v>40</v>
      </c>
      <c r="J114" s="3" t="str">
        <f>VLOOKUP(B114, 'estimated variable mortgage'!$A$2:$H$492, 2, FALSE)</f>
        <v>vmr_113</v>
      </c>
      <c r="K114" s="3" t="str">
        <f>VLOOKUP(A114, 'bank rate monthly'!$B$2:$H$115, 2)</f>
        <v>brm_026</v>
      </c>
    </row>
    <row r="115" spans="1:11" x14ac:dyDescent="0.2">
      <c r="A115" s="3" t="str">
        <f t="shared" si="7"/>
        <v>2015-10</v>
      </c>
      <c r="B115" s="3" t="str">
        <f t="shared" si="8"/>
        <v>2015-41</v>
      </c>
      <c r="C115" s="3" t="str">
        <f t="shared" si="9"/>
        <v>brw_114</v>
      </c>
      <c r="D115" s="6">
        <v>42284</v>
      </c>
      <c r="E115" s="3">
        <v>0.75</v>
      </c>
      <c r="F115" s="3">
        <f t="shared" si="10"/>
        <v>2015</v>
      </c>
      <c r="G115" s="3">
        <f t="shared" si="11"/>
        <v>4</v>
      </c>
      <c r="H115" s="3">
        <f t="shared" si="12"/>
        <v>10</v>
      </c>
      <c r="I115" s="3">
        <f t="shared" si="13"/>
        <v>41</v>
      </c>
      <c r="J115" s="3" t="str">
        <f>VLOOKUP(B115, 'estimated variable mortgage'!$A$2:$H$492, 2, FALSE)</f>
        <v>vmr_114</v>
      </c>
      <c r="K115" s="3" t="str">
        <f>VLOOKUP(A115, 'bank rate monthly'!$B$2:$H$115, 2)</f>
        <v>brm_027</v>
      </c>
    </row>
    <row r="116" spans="1:11" x14ac:dyDescent="0.2">
      <c r="A116" s="3" t="str">
        <f t="shared" si="7"/>
        <v>2015-10</v>
      </c>
      <c r="B116" s="3" t="str">
        <f t="shared" si="8"/>
        <v>2015-42</v>
      </c>
      <c r="C116" s="3" t="str">
        <f t="shared" si="9"/>
        <v>brw_115</v>
      </c>
      <c r="D116" s="6">
        <v>42291</v>
      </c>
      <c r="E116" s="3">
        <v>0.75</v>
      </c>
      <c r="F116" s="3">
        <f t="shared" si="10"/>
        <v>2015</v>
      </c>
      <c r="G116" s="3">
        <f t="shared" si="11"/>
        <v>4</v>
      </c>
      <c r="H116" s="3">
        <f t="shared" si="12"/>
        <v>10</v>
      </c>
      <c r="I116" s="3">
        <f t="shared" si="13"/>
        <v>42</v>
      </c>
      <c r="J116" s="3" t="str">
        <f>VLOOKUP(B116, 'estimated variable mortgage'!$A$2:$H$492, 2, FALSE)</f>
        <v>vmr_115</v>
      </c>
      <c r="K116" s="3" t="str">
        <f>VLOOKUP(A116, 'bank rate monthly'!$B$2:$H$115, 2)</f>
        <v>brm_027</v>
      </c>
    </row>
    <row r="117" spans="1:11" x14ac:dyDescent="0.2">
      <c r="A117" s="3" t="str">
        <f t="shared" si="7"/>
        <v>2015-10</v>
      </c>
      <c r="B117" s="3" t="str">
        <f t="shared" si="8"/>
        <v>2015-43</v>
      </c>
      <c r="C117" s="3" t="str">
        <f t="shared" si="9"/>
        <v>brw_116</v>
      </c>
      <c r="D117" s="6">
        <v>42298</v>
      </c>
      <c r="E117" s="3">
        <v>0.75</v>
      </c>
      <c r="F117" s="3">
        <f t="shared" si="10"/>
        <v>2015</v>
      </c>
      <c r="G117" s="3">
        <f t="shared" si="11"/>
        <v>4</v>
      </c>
      <c r="H117" s="3">
        <f t="shared" si="12"/>
        <v>10</v>
      </c>
      <c r="I117" s="3">
        <f t="shared" si="13"/>
        <v>43</v>
      </c>
      <c r="J117" s="3" t="str">
        <f>VLOOKUP(B117, 'estimated variable mortgage'!$A$2:$H$492, 2, FALSE)</f>
        <v>vmr_116</v>
      </c>
      <c r="K117" s="3" t="str">
        <f>VLOOKUP(A117, 'bank rate monthly'!$B$2:$H$115, 2)</f>
        <v>brm_027</v>
      </c>
    </row>
    <row r="118" spans="1:11" x14ac:dyDescent="0.2">
      <c r="A118" s="3" t="str">
        <f t="shared" si="7"/>
        <v>2015-10</v>
      </c>
      <c r="B118" s="3" t="str">
        <f t="shared" si="8"/>
        <v>2015-44</v>
      </c>
      <c r="C118" s="3" t="str">
        <f t="shared" si="9"/>
        <v>brw_117</v>
      </c>
      <c r="D118" s="6">
        <v>42305</v>
      </c>
      <c r="E118" s="3">
        <v>0.75</v>
      </c>
      <c r="F118" s="3">
        <f t="shared" si="10"/>
        <v>2015</v>
      </c>
      <c r="G118" s="3">
        <f t="shared" si="11"/>
        <v>4</v>
      </c>
      <c r="H118" s="3">
        <f t="shared" si="12"/>
        <v>10</v>
      </c>
      <c r="I118" s="3">
        <f t="shared" si="13"/>
        <v>44</v>
      </c>
      <c r="J118" s="3" t="str">
        <f>VLOOKUP(B118, 'estimated variable mortgage'!$A$2:$H$492, 2, FALSE)</f>
        <v>vmr_117</v>
      </c>
      <c r="K118" s="3" t="str">
        <f>VLOOKUP(A118, 'bank rate monthly'!$B$2:$H$115, 2)</f>
        <v>brm_027</v>
      </c>
    </row>
    <row r="119" spans="1:11" x14ac:dyDescent="0.2">
      <c r="A119" s="3" t="str">
        <f t="shared" si="7"/>
        <v>2015-11</v>
      </c>
      <c r="B119" s="3" t="str">
        <f t="shared" si="8"/>
        <v>2015-45</v>
      </c>
      <c r="C119" s="3" t="str">
        <f t="shared" si="9"/>
        <v>brw_118</v>
      </c>
      <c r="D119" s="6">
        <v>42312</v>
      </c>
      <c r="E119" s="3">
        <v>0.75</v>
      </c>
      <c r="F119" s="3">
        <f t="shared" si="10"/>
        <v>2015</v>
      </c>
      <c r="G119" s="3">
        <f t="shared" si="11"/>
        <v>4</v>
      </c>
      <c r="H119" s="3">
        <f t="shared" si="12"/>
        <v>11</v>
      </c>
      <c r="I119" s="3">
        <f t="shared" si="13"/>
        <v>45</v>
      </c>
      <c r="J119" s="3" t="str">
        <f>VLOOKUP(B119, 'estimated variable mortgage'!$A$2:$H$492, 2, FALSE)</f>
        <v>vmr_118</v>
      </c>
      <c r="K119" s="3" t="str">
        <f>VLOOKUP(A119, 'bank rate monthly'!$B$2:$H$115, 2)</f>
        <v>brm_028</v>
      </c>
    </row>
    <row r="120" spans="1:11" x14ac:dyDescent="0.2">
      <c r="A120" s="3" t="str">
        <f t="shared" si="7"/>
        <v>2015-11</v>
      </c>
      <c r="B120" s="3" t="str">
        <f t="shared" si="8"/>
        <v>2015-46</v>
      </c>
      <c r="C120" s="3" t="str">
        <f t="shared" si="9"/>
        <v>brw_119</v>
      </c>
      <c r="D120" s="6">
        <v>42319</v>
      </c>
      <c r="E120" s="3">
        <v>0.75</v>
      </c>
      <c r="F120" s="3">
        <f t="shared" si="10"/>
        <v>2015</v>
      </c>
      <c r="G120" s="3">
        <f t="shared" si="11"/>
        <v>4</v>
      </c>
      <c r="H120" s="3">
        <f t="shared" si="12"/>
        <v>11</v>
      </c>
      <c r="I120" s="3">
        <f t="shared" si="13"/>
        <v>46</v>
      </c>
      <c r="J120" s="3" t="str">
        <f>VLOOKUP(B120, 'estimated variable mortgage'!$A$2:$H$492, 2, FALSE)</f>
        <v>vmr_119</v>
      </c>
      <c r="K120" s="3" t="str">
        <f>VLOOKUP(A120, 'bank rate monthly'!$B$2:$H$115, 2)</f>
        <v>brm_028</v>
      </c>
    </row>
    <row r="121" spans="1:11" x14ac:dyDescent="0.2">
      <c r="A121" s="3" t="str">
        <f t="shared" si="7"/>
        <v>2015-11</v>
      </c>
      <c r="B121" s="3" t="str">
        <f t="shared" si="8"/>
        <v>2015-47</v>
      </c>
      <c r="C121" s="3" t="str">
        <f t="shared" si="9"/>
        <v>brw_120</v>
      </c>
      <c r="D121" s="6">
        <v>42326</v>
      </c>
      <c r="E121" s="3">
        <v>0.75</v>
      </c>
      <c r="F121" s="3">
        <f t="shared" si="10"/>
        <v>2015</v>
      </c>
      <c r="G121" s="3">
        <f t="shared" si="11"/>
        <v>4</v>
      </c>
      <c r="H121" s="3">
        <f t="shared" si="12"/>
        <v>11</v>
      </c>
      <c r="I121" s="3">
        <f t="shared" si="13"/>
        <v>47</v>
      </c>
      <c r="J121" s="3" t="str">
        <f>VLOOKUP(B121, 'estimated variable mortgage'!$A$2:$H$492, 2, FALSE)</f>
        <v>vmr_120</v>
      </c>
      <c r="K121" s="3" t="str">
        <f>VLOOKUP(A121, 'bank rate monthly'!$B$2:$H$115, 2)</f>
        <v>brm_028</v>
      </c>
    </row>
    <row r="122" spans="1:11" x14ac:dyDescent="0.2">
      <c r="A122" s="3" t="str">
        <f t="shared" si="7"/>
        <v>2015-11</v>
      </c>
      <c r="B122" s="3" t="str">
        <f t="shared" si="8"/>
        <v>2015-48</v>
      </c>
      <c r="C122" s="3" t="str">
        <f t="shared" si="9"/>
        <v>brw_121</v>
      </c>
      <c r="D122" s="6">
        <v>42333</v>
      </c>
      <c r="E122" s="3">
        <v>0.75</v>
      </c>
      <c r="F122" s="3">
        <f t="shared" si="10"/>
        <v>2015</v>
      </c>
      <c r="G122" s="3">
        <f t="shared" si="11"/>
        <v>4</v>
      </c>
      <c r="H122" s="3">
        <f t="shared" si="12"/>
        <v>11</v>
      </c>
      <c r="I122" s="3">
        <f t="shared" si="13"/>
        <v>48</v>
      </c>
      <c r="J122" s="3" t="str">
        <f>VLOOKUP(B122, 'estimated variable mortgage'!$A$2:$H$492, 2, FALSE)</f>
        <v>vmr_121</v>
      </c>
      <c r="K122" s="3" t="str">
        <f>VLOOKUP(A122, 'bank rate monthly'!$B$2:$H$115, 2)</f>
        <v>brm_028</v>
      </c>
    </row>
    <row r="123" spans="1:11" x14ac:dyDescent="0.2">
      <c r="A123" s="3" t="str">
        <f t="shared" si="7"/>
        <v>2015-12</v>
      </c>
      <c r="B123" s="3" t="str">
        <f t="shared" si="8"/>
        <v>2015-49</v>
      </c>
      <c r="C123" s="3" t="str">
        <f t="shared" si="9"/>
        <v>brw_122</v>
      </c>
      <c r="D123" s="6">
        <v>42340</v>
      </c>
      <c r="E123" s="3">
        <v>0.75</v>
      </c>
      <c r="F123" s="3">
        <f t="shared" si="10"/>
        <v>2015</v>
      </c>
      <c r="G123" s="3">
        <f t="shared" si="11"/>
        <v>4</v>
      </c>
      <c r="H123" s="3">
        <f t="shared" si="12"/>
        <v>12</v>
      </c>
      <c r="I123" s="3">
        <f t="shared" si="13"/>
        <v>49</v>
      </c>
      <c r="J123" s="3" t="str">
        <f>VLOOKUP(B123, 'estimated variable mortgage'!$A$2:$H$492, 2, FALSE)</f>
        <v>vmr_122</v>
      </c>
      <c r="K123" s="3" t="str">
        <f>VLOOKUP(A123, 'bank rate monthly'!$B$2:$H$115, 2)</f>
        <v>brm_029</v>
      </c>
    </row>
    <row r="124" spans="1:11" x14ac:dyDescent="0.2">
      <c r="A124" s="3" t="str">
        <f t="shared" si="7"/>
        <v>2015-12</v>
      </c>
      <c r="B124" s="3" t="str">
        <f t="shared" si="8"/>
        <v>2015-50</v>
      </c>
      <c r="C124" s="3" t="str">
        <f t="shared" si="9"/>
        <v>brw_123</v>
      </c>
      <c r="D124" s="6">
        <v>42347</v>
      </c>
      <c r="E124" s="3">
        <v>0.75</v>
      </c>
      <c r="F124" s="3">
        <f t="shared" si="10"/>
        <v>2015</v>
      </c>
      <c r="G124" s="3">
        <f t="shared" si="11"/>
        <v>4</v>
      </c>
      <c r="H124" s="3">
        <f t="shared" si="12"/>
        <v>12</v>
      </c>
      <c r="I124" s="3">
        <f t="shared" si="13"/>
        <v>50</v>
      </c>
      <c r="J124" s="3" t="str">
        <f>VLOOKUP(B124, 'estimated variable mortgage'!$A$2:$H$492, 2, FALSE)</f>
        <v>vmr_123</v>
      </c>
      <c r="K124" s="3" t="str">
        <f>VLOOKUP(A124, 'bank rate monthly'!$B$2:$H$115, 2)</f>
        <v>brm_029</v>
      </c>
    </row>
    <row r="125" spans="1:11" x14ac:dyDescent="0.2">
      <c r="A125" s="3" t="str">
        <f t="shared" si="7"/>
        <v>2015-12</v>
      </c>
      <c r="B125" s="3" t="str">
        <f t="shared" si="8"/>
        <v>2015-51</v>
      </c>
      <c r="C125" s="3" t="str">
        <f t="shared" si="9"/>
        <v>brw_124</v>
      </c>
      <c r="D125" s="6">
        <v>42354</v>
      </c>
      <c r="E125" s="3">
        <v>0.75</v>
      </c>
      <c r="F125" s="3">
        <f t="shared" si="10"/>
        <v>2015</v>
      </c>
      <c r="G125" s="3">
        <f t="shared" si="11"/>
        <v>4</v>
      </c>
      <c r="H125" s="3">
        <f t="shared" si="12"/>
        <v>12</v>
      </c>
      <c r="I125" s="3">
        <f t="shared" si="13"/>
        <v>51</v>
      </c>
      <c r="J125" s="3" t="str">
        <f>VLOOKUP(B125, 'estimated variable mortgage'!$A$2:$H$492, 2, FALSE)</f>
        <v>vmr_124</v>
      </c>
      <c r="K125" s="3" t="str">
        <f>VLOOKUP(A125, 'bank rate monthly'!$B$2:$H$115, 2)</f>
        <v>brm_029</v>
      </c>
    </row>
    <row r="126" spans="1:11" x14ac:dyDescent="0.2">
      <c r="A126" s="3" t="str">
        <f t="shared" si="7"/>
        <v>2015-12</v>
      </c>
      <c r="B126" s="3" t="str">
        <f t="shared" si="8"/>
        <v>2015-52</v>
      </c>
      <c r="C126" s="3" t="str">
        <f t="shared" si="9"/>
        <v>brw_125</v>
      </c>
      <c r="D126" s="6">
        <v>42361</v>
      </c>
      <c r="E126" s="3">
        <v>0.75</v>
      </c>
      <c r="F126" s="3">
        <f t="shared" si="10"/>
        <v>2015</v>
      </c>
      <c r="G126" s="3">
        <f t="shared" si="11"/>
        <v>4</v>
      </c>
      <c r="H126" s="3">
        <f t="shared" si="12"/>
        <v>12</v>
      </c>
      <c r="I126" s="3">
        <f t="shared" si="13"/>
        <v>52</v>
      </c>
      <c r="J126" s="3" t="str">
        <f>VLOOKUP(B126, 'estimated variable mortgage'!$A$2:$H$492, 2, FALSE)</f>
        <v>vmr_125</v>
      </c>
      <c r="K126" s="3" t="str">
        <f>VLOOKUP(A126, 'bank rate monthly'!$B$2:$H$115, 2)</f>
        <v>brm_029</v>
      </c>
    </row>
    <row r="127" spans="1:11" x14ac:dyDescent="0.2">
      <c r="A127" s="3" t="str">
        <f t="shared" si="7"/>
        <v>2015-12</v>
      </c>
      <c r="B127" s="3" t="str">
        <f t="shared" si="8"/>
        <v>2015-53</v>
      </c>
      <c r="C127" s="3" t="str">
        <f t="shared" si="9"/>
        <v>brw_126</v>
      </c>
      <c r="D127" s="6">
        <v>42368</v>
      </c>
      <c r="E127" s="3">
        <v>0.75</v>
      </c>
      <c r="F127" s="3">
        <f t="shared" si="10"/>
        <v>2015</v>
      </c>
      <c r="G127" s="3">
        <f t="shared" si="11"/>
        <v>4</v>
      </c>
      <c r="H127" s="3">
        <f t="shared" si="12"/>
        <v>12</v>
      </c>
      <c r="I127" s="3">
        <f t="shared" si="13"/>
        <v>53</v>
      </c>
      <c r="J127" s="3" t="str">
        <f>VLOOKUP(B127, 'estimated variable mortgage'!$A$2:$H$492, 2, FALSE)</f>
        <v>vmr_126</v>
      </c>
      <c r="K127" s="3" t="str">
        <f>VLOOKUP(A127, 'bank rate monthly'!$B$2:$H$115, 2)</f>
        <v>brm_029</v>
      </c>
    </row>
    <row r="128" spans="1:11" x14ac:dyDescent="0.2">
      <c r="A128" s="3" t="str">
        <f t="shared" si="7"/>
        <v>2016-01</v>
      </c>
      <c r="B128" s="3" t="str">
        <f t="shared" si="8"/>
        <v>2016-2</v>
      </c>
      <c r="C128" s="3" t="str">
        <f t="shared" si="9"/>
        <v>brw_127</v>
      </c>
      <c r="D128" s="6">
        <v>42375</v>
      </c>
      <c r="E128" s="3">
        <v>0.75</v>
      </c>
      <c r="F128" s="3">
        <f t="shared" si="10"/>
        <v>2016</v>
      </c>
      <c r="G128" s="3">
        <f t="shared" si="11"/>
        <v>1</v>
      </c>
      <c r="H128" s="3">
        <f t="shared" si="12"/>
        <v>1</v>
      </c>
      <c r="I128" s="3">
        <f t="shared" si="13"/>
        <v>2</v>
      </c>
      <c r="J128" s="3" t="str">
        <f>VLOOKUP(B128, 'estimated variable mortgage'!$A$2:$H$492, 2, FALSE)</f>
        <v>vmr_127</v>
      </c>
      <c r="K128" s="3" t="str">
        <f>VLOOKUP(A128, 'bank rate monthly'!$B$2:$H$115, 2)</f>
        <v>brm_030</v>
      </c>
    </row>
    <row r="129" spans="1:11" x14ac:dyDescent="0.2">
      <c r="A129" s="3" t="str">
        <f t="shared" si="7"/>
        <v>2016-01</v>
      </c>
      <c r="B129" s="3" t="str">
        <f t="shared" si="8"/>
        <v>2016-3</v>
      </c>
      <c r="C129" s="3" t="str">
        <f t="shared" si="9"/>
        <v>brw_128</v>
      </c>
      <c r="D129" s="6">
        <v>42382</v>
      </c>
      <c r="E129" s="3">
        <v>0.75</v>
      </c>
      <c r="F129" s="3">
        <f t="shared" si="10"/>
        <v>2016</v>
      </c>
      <c r="G129" s="3">
        <f t="shared" si="11"/>
        <v>1</v>
      </c>
      <c r="H129" s="3">
        <f t="shared" si="12"/>
        <v>1</v>
      </c>
      <c r="I129" s="3">
        <f t="shared" si="13"/>
        <v>3</v>
      </c>
      <c r="J129" s="3" t="str">
        <f>VLOOKUP(B129, 'estimated variable mortgage'!$A$2:$H$492, 2, FALSE)</f>
        <v>vmr_128</v>
      </c>
      <c r="K129" s="3" t="str">
        <f>VLOOKUP(A129, 'bank rate monthly'!$B$2:$H$115, 2)</f>
        <v>brm_030</v>
      </c>
    </row>
    <row r="130" spans="1:11" x14ac:dyDescent="0.2">
      <c r="A130" s="3" t="str">
        <f t="shared" si="7"/>
        <v>2016-01</v>
      </c>
      <c r="B130" s="3" t="str">
        <f t="shared" si="8"/>
        <v>2016-4</v>
      </c>
      <c r="C130" s="3" t="str">
        <f t="shared" si="9"/>
        <v>brw_129</v>
      </c>
      <c r="D130" s="6">
        <v>42389</v>
      </c>
      <c r="E130" s="3">
        <v>0.75</v>
      </c>
      <c r="F130" s="3">
        <f t="shared" si="10"/>
        <v>2016</v>
      </c>
      <c r="G130" s="3">
        <f t="shared" si="11"/>
        <v>1</v>
      </c>
      <c r="H130" s="3">
        <f t="shared" si="12"/>
        <v>1</v>
      </c>
      <c r="I130" s="3">
        <f t="shared" si="13"/>
        <v>4</v>
      </c>
      <c r="J130" s="3" t="str">
        <f>VLOOKUP(B130, 'estimated variable mortgage'!$A$2:$H$492, 2, FALSE)</f>
        <v>vmr_129</v>
      </c>
      <c r="K130" s="3" t="str">
        <f>VLOOKUP(A130, 'bank rate monthly'!$B$2:$H$115, 2)</f>
        <v>brm_030</v>
      </c>
    </row>
    <row r="131" spans="1:11" x14ac:dyDescent="0.2">
      <c r="A131" s="3" t="str">
        <f t="shared" ref="A131:A194" si="14">_xlfn.CONCAT(F131, "-", TEXT(H131,"00"))</f>
        <v>2016-01</v>
      </c>
      <c r="B131" s="3" t="str">
        <f t="shared" ref="B131:B194" si="15">_xlfn.CONCAT(F131,"-",I131)</f>
        <v>2016-5</v>
      </c>
      <c r="C131" s="3" t="str">
        <f t="shared" ref="C131:C194" si="16">_xlfn.CONCAT("brw_", TEXT(ROW(D131)-1, "000"))</f>
        <v>brw_130</v>
      </c>
      <c r="D131" s="6">
        <v>42396</v>
      </c>
      <c r="E131" s="3">
        <v>0.75</v>
      </c>
      <c r="F131" s="3">
        <f t="shared" ref="F131:F194" si="17">YEAR(D131)</f>
        <v>2016</v>
      </c>
      <c r="G131" s="3">
        <f t="shared" ref="G131:G194" si="18">ROUNDUP(MONTH(D131)/3, 0)</f>
        <v>1</v>
      </c>
      <c r="H131" s="3">
        <f t="shared" ref="H131:H194" si="19">MONTH(D131)</f>
        <v>1</v>
      </c>
      <c r="I131" s="3">
        <f t="shared" ref="I131:I194" si="20">WEEKNUM(D131)</f>
        <v>5</v>
      </c>
      <c r="J131" s="3" t="str">
        <f>VLOOKUP(B131, 'estimated variable mortgage'!$A$2:$H$492, 2, FALSE)</f>
        <v>vmr_130</v>
      </c>
      <c r="K131" s="3" t="str">
        <f>VLOOKUP(A131, 'bank rate monthly'!$B$2:$H$115, 2)</f>
        <v>brm_030</v>
      </c>
    </row>
    <row r="132" spans="1:11" x14ac:dyDescent="0.2">
      <c r="A132" s="3" t="str">
        <f t="shared" si="14"/>
        <v>2016-02</v>
      </c>
      <c r="B132" s="3" t="str">
        <f t="shared" si="15"/>
        <v>2016-6</v>
      </c>
      <c r="C132" s="3" t="str">
        <f t="shared" si="16"/>
        <v>brw_131</v>
      </c>
      <c r="D132" s="6">
        <v>42403</v>
      </c>
      <c r="E132" s="3">
        <v>0.75</v>
      </c>
      <c r="F132" s="3">
        <f t="shared" si="17"/>
        <v>2016</v>
      </c>
      <c r="G132" s="3">
        <f t="shared" si="18"/>
        <v>1</v>
      </c>
      <c r="H132" s="3">
        <f t="shared" si="19"/>
        <v>2</v>
      </c>
      <c r="I132" s="3">
        <f t="shared" si="20"/>
        <v>6</v>
      </c>
      <c r="J132" s="3" t="str">
        <f>VLOOKUP(B132, 'estimated variable mortgage'!$A$2:$H$492, 2, FALSE)</f>
        <v>vmr_131</v>
      </c>
      <c r="K132" s="3" t="str">
        <f>VLOOKUP(A132, 'bank rate monthly'!$B$2:$H$115, 2)</f>
        <v>brm_031</v>
      </c>
    </row>
    <row r="133" spans="1:11" x14ac:dyDescent="0.2">
      <c r="A133" s="3" t="str">
        <f t="shared" si="14"/>
        <v>2016-02</v>
      </c>
      <c r="B133" s="3" t="str">
        <f t="shared" si="15"/>
        <v>2016-7</v>
      </c>
      <c r="C133" s="3" t="str">
        <f t="shared" si="16"/>
        <v>brw_132</v>
      </c>
      <c r="D133" s="6">
        <v>42410</v>
      </c>
      <c r="E133" s="3">
        <v>0.75</v>
      </c>
      <c r="F133" s="3">
        <f t="shared" si="17"/>
        <v>2016</v>
      </c>
      <c r="G133" s="3">
        <f t="shared" si="18"/>
        <v>1</v>
      </c>
      <c r="H133" s="3">
        <f t="shared" si="19"/>
        <v>2</v>
      </c>
      <c r="I133" s="3">
        <f t="shared" si="20"/>
        <v>7</v>
      </c>
      <c r="J133" s="3" t="str">
        <f>VLOOKUP(B133, 'estimated variable mortgage'!$A$2:$H$492, 2, FALSE)</f>
        <v>vmr_132</v>
      </c>
      <c r="K133" s="3" t="str">
        <f>VLOOKUP(A133, 'bank rate monthly'!$B$2:$H$115, 2)</f>
        <v>brm_031</v>
      </c>
    </row>
    <row r="134" spans="1:11" x14ac:dyDescent="0.2">
      <c r="A134" s="3" t="str">
        <f t="shared" si="14"/>
        <v>2016-02</v>
      </c>
      <c r="B134" s="3" t="str">
        <f t="shared" si="15"/>
        <v>2016-8</v>
      </c>
      <c r="C134" s="3" t="str">
        <f t="shared" si="16"/>
        <v>brw_133</v>
      </c>
      <c r="D134" s="6">
        <v>42417</v>
      </c>
      <c r="E134" s="3">
        <v>0.75</v>
      </c>
      <c r="F134" s="3">
        <f t="shared" si="17"/>
        <v>2016</v>
      </c>
      <c r="G134" s="3">
        <f t="shared" si="18"/>
        <v>1</v>
      </c>
      <c r="H134" s="3">
        <f t="shared" si="19"/>
        <v>2</v>
      </c>
      <c r="I134" s="3">
        <f t="shared" si="20"/>
        <v>8</v>
      </c>
      <c r="J134" s="3" t="str">
        <f>VLOOKUP(B134, 'estimated variable mortgage'!$A$2:$H$492, 2, FALSE)</f>
        <v>vmr_133</v>
      </c>
      <c r="K134" s="3" t="str">
        <f>VLOOKUP(A134, 'bank rate monthly'!$B$2:$H$115, 2)</f>
        <v>brm_031</v>
      </c>
    </row>
    <row r="135" spans="1:11" x14ac:dyDescent="0.2">
      <c r="A135" s="3" t="str">
        <f t="shared" si="14"/>
        <v>2016-02</v>
      </c>
      <c r="B135" s="3" t="str">
        <f t="shared" si="15"/>
        <v>2016-9</v>
      </c>
      <c r="C135" s="3" t="str">
        <f t="shared" si="16"/>
        <v>brw_134</v>
      </c>
      <c r="D135" s="6">
        <v>42424</v>
      </c>
      <c r="E135" s="3">
        <v>0.75</v>
      </c>
      <c r="F135" s="3">
        <f t="shared" si="17"/>
        <v>2016</v>
      </c>
      <c r="G135" s="3">
        <f t="shared" si="18"/>
        <v>1</v>
      </c>
      <c r="H135" s="3">
        <f t="shared" si="19"/>
        <v>2</v>
      </c>
      <c r="I135" s="3">
        <f t="shared" si="20"/>
        <v>9</v>
      </c>
      <c r="J135" s="3" t="str">
        <f>VLOOKUP(B135, 'estimated variable mortgage'!$A$2:$H$492, 2, FALSE)</f>
        <v>vmr_134</v>
      </c>
      <c r="K135" s="3" t="str">
        <f>VLOOKUP(A135, 'bank rate monthly'!$B$2:$H$115, 2)</f>
        <v>brm_031</v>
      </c>
    </row>
    <row r="136" spans="1:11" x14ac:dyDescent="0.2">
      <c r="A136" s="3" t="str">
        <f t="shared" si="14"/>
        <v>2016-03</v>
      </c>
      <c r="B136" s="3" t="str">
        <f t="shared" si="15"/>
        <v>2016-10</v>
      </c>
      <c r="C136" s="3" t="str">
        <f t="shared" si="16"/>
        <v>brw_135</v>
      </c>
      <c r="D136" s="6">
        <v>42431</v>
      </c>
      <c r="E136" s="3">
        <v>0.75</v>
      </c>
      <c r="F136" s="3">
        <f t="shared" si="17"/>
        <v>2016</v>
      </c>
      <c r="G136" s="3">
        <f t="shared" si="18"/>
        <v>1</v>
      </c>
      <c r="H136" s="3">
        <f t="shared" si="19"/>
        <v>3</v>
      </c>
      <c r="I136" s="3">
        <f t="shared" si="20"/>
        <v>10</v>
      </c>
      <c r="J136" s="3" t="str">
        <f>VLOOKUP(B136, 'estimated variable mortgage'!$A$2:$H$492, 2, FALSE)</f>
        <v>vmr_135</v>
      </c>
      <c r="K136" s="3" t="str">
        <f>VLOOKUP(A136, 'bank rate monthly'!$B$2:$H$115, 2)</f>
        <v>brm_032</v>
      </c>
    </row>
    <row r="137" spans="1:11" x14ac:dyDescent="0.2">
      <c r="A137" s="3" t="str">
        <f t="shared" si="14"/>
        <v>2016-03</v>
      </c>
      <c r="B137" s="3" t="str">
        <f t="shared" si="15"/>
        <v>2016-11</v>
      </c>
      <c r="C137" s="3" t="str">
        <f t="shared" si="16"/>
        <v>brw_136</v>
      </c>
      <c r="D137" s="6">
        <v>42438</v>
      </c>
      <c r="E137" s="3">
        <v>0.75</v>
      </c>
      <c r="F137" s="3">
        <f t="shared" si="17"/>
        <v>2016</v>
      </c>
      <c r="G137" s="3">
        <f t="shared" si="18"/>
        <v>1</v>
      </c>
      <c r="H137" s="3">
        <f t="shared" si="19"/>
        <v>3</v>
      </c>
      <c r="I137" s="3">
        <f t="shared" si="20"/>
        <v>11</v>
      </c>
      <c r="J137" s="3" t="str">
        <f>VLOOKUP(B137, 'estimated variable mortgage'!$A$2:$H$492, 2, FALSE)</f>
        <v>vmr_136</v>
      </c>
      <c r="K137" s="3" t="str">
        <f>VLOOKUP(A137, 'bank rate monthly'!$B$2:$H$115, 2)</f>
        <v>brm_032</v>
      </c>
    </row>
    <row r="138" spans="1:11" x14ac:dyDescent="0.2">
      <c r="A138" s="3" t="str">
        <f t="shared" si="14"/>
        <v>2016-03</v>
      </c>
      <c r="B138" s="3" t="str">
        <f t="shared" si="15"/>
        <v>2016-12</v>
      </c>
      <c r="C138" s="3" t="str">
        <f t="shared" si="16"/>
        <v>brw_137</v>
      </c>
      <c r="D138" s="6">
        <v>42445</v>
      </c>
      <c r="E138" s="3">
        <v>0.75</v>
      </c>
      <c r="F138" s="3">
        <f t="shared" si="17"/>
        <v>2016</v>
      </c>
      <c r="G138" s="3">
        <f t="shared" si="18"/>
        <v>1</v>
      </c>
      <c r="H138" s="3">
        <f t="shared" si="19"/>
        <v>3</v>
      </c>
      <c r="I138" s="3">
        <f t="shared" si="20"/>
        <v>12</v>
      </c>
      <c r="J138" s="3" t="str">
        <f>VLOOKUP(B138, 'estimated variable mortgage'!$A$2:$H$492, 2, FALSE)</f>
        <v>vmr_137</v>
      </c>
      <c r="K138" s="3" t="str">
        <f>VLOOKUP(A138, 'bank rate monthly'!$B$2:$H$115, 2)</f>
        <v>brm_032</v>
      </c>
    </row>
    <row r="139" spans="1:11" x14ac:dyDescent="0.2">
      <c r="A139" s="3" t="str">
        <f t="shared" si="14"/>
        <v>2016-03</v>
      </c>
      <c r="B139" s="3" t="str">
        <f t="shared" si="15"/>
        <v>2016-13</v>
      </c>
      <c r="C139" s="3" t="str">
        <f t="shared" si="16"/>
        <v>brw_138</v>
      </c>
      <c r="D139" s="6">
        <v>42452</v>
      </c>
      <c r="E139" s="3">
        <v>0.75</v>
      </c>
      <c r="F139" s="3">
        <f t="shared" si="17"/>
        <v>2016</v>
      </c>
      <c r="G139" s="3">
        <f t="shared" si="18"/>
        <v>1</v>
      </c>
      <c r="H139" s="3">
        <f t="shared" si="19"/>
        <v>3</v>
      </c>
      <c r="I139" s="3">
        <f t="shared" si="20"/>
        <v>13</v>
      </c>
      <c r="J139" s="3" t="str">
        <f>VLOOKUP(B139, 'estimated variable mortgage'!$A$2:$H$492, 2, FALSE)</f>
        <v>vmr_138</v>
      </c>
      <c r="K139" s="3" t="str">
        <f>VLOOKUP(A139, 'bank rate monthly'!$B$2:$H$115, 2)</f>
        <v>brm_032</v>
      </c>
    </row>
    <row r="140" spans="1:11" x14ac:dyDescent="0.2">
      <c r="A140" s="3" t="str">
        <f t="shared" si="14"/>
        <v>2016-03</v>
      </c>
      <c r="B140" s="3" t="str">
        <f t="shared" si="15"/>
        <v>2016-14</v>
      </c>
      <c r="C140" s="3" t="str">
        <f t="shared" si="16"/>
        <v>brw_139</v>
      </c>
      <c r="D140" s="6">
        <v>42459</v>
      </c>
      <c r="E140" s="3">
        <v>0.75</v>
      </c>
      <c r="F140" s="3">
        <f t="shared" si="17"/>
        <v>2016</v>
      </c>
      <c r="G140" s="3">
        <f t="shared" si="18"/>
        <v>1</v>
      </c>
      <c r="H140" s="3">
        <f t="shared" si="19"/>
        <v>3</v>
      </c>
      <c r="I140" s="3">
        <f t="shared" si="20"/>
        <v>14</v>
      </c>
      <c r="J140" s="3" t="str">
        <f>VLOOKUP(B140, 'estimated variable mortgage'!$A$2:$H$492, 2, FALSE)</f>
        <v>vmr_139</v>
      </c>
      <c r="K140" s="3" t="str">
        <f>VLOOKUP(A140, 'bank rate monthly'!$B$2:$H$115, 2)</f>
        <v>brm_032</v>
      </c>
    </row>
    <row r="141" spans="1:11" x14ac:dyDescent="0.2">
      <c r="A141" s="3" t="str">
        <f t="shared" si="14"/>
        <v>2016-04</v>
      </c>
      <c r="B141" s="3" t="str">
        <f t="shared" si="15"/>
        <v>2016-15</v>
      </c>
      <c r="C141" s="3" t="str">
        <f t="shared" si="16"/>
        <v>brw_140</v>
      </c>
      <c r="D141" s="6">
        <v>42466</v>
      </c>
      <c r="E141" s="3">
        <v>0.75</v>
      </c>
      <c r="F141" s="3">
        <f t="shared" si="17"/>
        <v>2016</v>
      </c>
      <c r="G141" s="3">
        <f t="shared" si="18"/>
        <v>2</v>
      </c>
      <c r="H141" s="3">
        <f t="shared" si="19"/>
        <v>4</v>
      </c>
      <c r="I141" s="3">
        <f t="shared" si="20"/>
        <v>15</v>
      </c>
      <c r="J141" s="3" t="str">
        <f>VLOOKUP(B141, 'estimated variable mortgage'!$A$2:$H$492, 2, FALSE)</f>
        <v>vmr_140</v>
      </c>
      <c r="K141" s="3" t="str">
        <f>VLOOKUP(A141, 'bank rate monthly'!$B$2:$H$115, 2)</f>
        <v>brm_033</v>
      </c>
    </row>
    <row r="142" spans="1:11" x14ac:dyDescent="0.2">
      <c r="A142" s="3" t="str">
        <f t="shared" si="14"/>
        <v>2016-04</v>
      </c>
      <c r="B142" s="3" t="str">
        <f t="shared" si="15"/>
        <v>2016-16</v>
      </c>
      <c r="C142" s="3" t="str">
        <f t="shared" si="16"/>
        <v>brw_141</v>
      </c>
      <c r="D142" s="6">
        <v>42473</v>
      </c>
      <c r="E142" s="3">
        <v>0.75</v>
      </c>
      <c r="F142" s="3">
        <f t="shared" si="17"/>
        <v>2016</v>
      </c>
      <c r="G142" s="3">
        <f t="shared" si="18"/>
        <v>2</v>
      </c>
      <c r="H142" s="3">
        <f t="shared" si="19"/>
        <v>4</v>
      </c>
      <c r="I142" s="3">
        <f t="shared" si="20"/>
        <v>16</v>
      </c>
      <c r="J142" s="3" t="str">
        <f>VLOOKUP(B142, 'estimated variable mortgage'!$A$2:$H$492, 2, FALSE)</f>
        <v>vmr_141</v>
      </c>
      <c r="K142" s="3" t="str">
        <f>VLOOKUP(A142, 'bank rate monthly'!$B$2:$H$115, 2)</f>
        <v>brm_033</v>
      </c>
    </row>
    <row r="143" spans="1:11" x14ac:dyDescent="0.2">
      <c r="A143" s="3" t="str">
        <f t="shared" si="14"/>
        <v>2016-04</v>
      </c>
      <c r="B143" s="3" t="str">
        <f t="shared" si="15"/>
        <v>2016-17</v>
      </c>
      <c r="C143" s="3" t="str">
        <f t="shared" si="16"/>
        <v>brw_142</v>
      </c>
      <c r="D143" s="6">
        <v>42480</v>
      </c>
      <c r="E143" s="3">
        <v>0.75</v>
      </c>
      <c r="F143" s="3">
        <f t="shared" si="17"/>
        <v>2016</v>
      </c>
      <c r="G143" s="3">
        <f t="shared" si="18"/>
        <v>2</v>
      </c>
      <c r="H143" s="3">
        <f t="shared" si="19"/>
        <v>4</v>
      </c>
      <c r="I143" s="3">
        <f t="shared" si="20"/>
        <v>17</v>
      </c>
      <c r="J143" s="3" t="str">
        <f>VLOOKUP(B143, 'estimated variable mortgage'!$A$2:$H$492, 2, FALSE)</f>
        <v>vmr_142</v>
      </c>
      <c r="K143" s="3" t="str">
        <f>VLOOKUP(A143, 'bank rate monthly'!$B$2:$H$115, 2)</f>
        <v>brm_033</v>
      </c>
    </row>
    <row r="144" spans="1:11" x14ac:dyDescent="0.2">
      <c r="A144" s="3" t="str">
        <f t="shared" si="14"/>
        <v>2016-04</v>
      </c>
      <c r="B144" s="3" t="str">
        <f t="shared" si="15"/>
        <v>2016-18</v>
      </c>
      <c r="C144" s="3" t="str">
        <f t="shared" si="16"/>
        <v>brw_143</v>
      </c>
      <c r="D144" s="6">
        <v>42487</v>
      </c>
      <c r="E144" s="3">
        <v>0.75</v>
      </c>
      <c r="F144" s="3">
        <f t="shared" si="17"/>
        <v>2016</v>
      </c>
      <c r="G144" s="3">
        <f t="shared" si="18"/>
        <v>2</v>
      </c>
      <c r="H144" s="3">
        <f t="shared" si="19"/>
        <v>4</v>
      </c>
      <c r="I144" s="3">
        <f t="shared" si="20"/>
        <v>18</v>
      </c>
      <c r="J144" s="3" t="str">
        <f>VLOOKUP(B144, 'estimated variable mortgage'!$A$2:$H$492, 2, FALSE)</f>
        <v>vmr_143</v>
      </c>
      <c r="K144" s="3" t="str">
        <f>VLOOKUP(A144, 'bank rate monthly'!$B$2:$H$115, 2)</f>
        <v>brm_033</v>
      </c>
    </row>
    <row r="145" spans="1:11" x14ac:dyDescent="0.2">
      <c r="A145" s="3" t="str">
        <f t="shared" si="14"/>
        <v>2016-05</v>
      </c>
      <c r="B145" s="3" t="str">
        <f t="shared" si="15"/>
        <v>2016-19</v>
      </c>
      <c r="C145" s="3" t="str">
        <f t="shared" si="16"/>
        <v>brw_144</v>
      </c>
      <c r="D145" s="6">
        <v>42494</v>
      </c>
      <c r="E145" s="3">
        <v>0.75</v>
      </c>
      <c r="F145" s="3">
        <f t="shared" si="17"/>
        <v>2016</v>
      </c>
      <c r="G145" s="3">
        <f t="shared" si="18"/>
        <v>2</v>
      </c>
      <c r="H145" s="3">
        <f t="shared" si="19"/>
        <v>5</v>
      </c>
      <c r="I145" s="3">
        <f t="shared" si="20"/>
        <v>19</v>
      </c>
      <c r="J145" s="3" t="str">
        <f>VLOOKUP(B145, 'estimated variable mortgage'!$A$2:$H$492, 2, FALSE)</f>
        <v>vmr_144</v>
      </c>
      <c r="K145" s="3" t="str">
        <f>VLOOKUP(A145, 'bank rate monthly'!$B$2:$H$115, 2)</f>
        <v>brm_034</v>
      </c>
    </row>
    <row r="146" spans="1:11" x14ac:dyDescent="0.2">
      <c r="A146" s="3" t="str">
        <f t="shared" si="14"/>
        <v>2016-05</v>
      </c>
      <c r="B146" s="3" t="str">
        <f t="shared" si="15"/>
        <v>2016-20</v>
      </c>
      <c r="C146" s="3" t="str">
        <f t="shared" si="16"/>
        <v>brw_145</v>
      </c>
      <c r="D146" s="6">
        <v>42501</v>
      </c>
      <c r="E146" s="3">
        <v>0.75</v>
      </c>
      <c r="F146" s="3">
        <f t="shared" si="17"/>
        <v>2016</v>
      </c>
      <c r="G146" s="3">
        <f t="shared" si="18"/>
        <v>2</v>
      </c>
      <c r="H146" s="3">
        <f t="shared" si="19"/>
        <v>5</v>
      </c>
      <c r="I146" s="3">
        <f t="shared" si="20"/>
        <v>20</v>
      </c>
      <c r="J146" s="3" t="str">
        <f>VLOOKUP(B146, 'estimated variable mortgage'!$A$2:$H$492, 2, FALSE)</f>
        <v>vmr_145</v>
      </c>
      <c r="K146" s="3" t="str">
        <f>VLOOKUP(A146, 'bank rate monthly'!$B$2:$H$115, 2)</f>
        <v>brm_034</v>
      </c>
    </row>
    <row r="147" spans="1:11" x14ac:dyDescent="0.2">
      <c r="A147" s="3" t="str">
        <f t="shared" si="14"/>
        <v>2016-05</v>
      </c>
      <c r="B147" s="3" t="str">
        <f t="shared" si="15"/>
        <v>2016-21</v>
      </c>
      <c r="C147" s="3" t="str">
        <f t="shared" si="16"/>
        <v>brw_146</v>
      </c>
      <c r="D147" s="6">
        <v>42508</v>
      </c>
      <c r="E147" s="3">
        <v>0.75</v>
      </c>
      <c r="F147" s="3">
        <f t="shared" si="17"/>
        <v>2016</v>
      </c>
      <c r="G147" s="3">
        <f t="shared" si="18"/>
        <v>2</v>
      </c>
      <c r="H147" s="3">
        <f t="shared" si="19"/>
        <v>5</v>
      </c>
      <c r="I147" s="3">
        <f t="shared" si="20"/>
        <v>21</v>
      </c>
      <c r="J147" s="3" t="str">
        <f>VLOOKUP(B147, 'estimated variable mortgage'!$A$2:$H$492, 2, FALSE)</f>
        <v>vmr_146</v>
      </c>
      <c r="K147" s="3" t="str">
        <f>VLOOKUP(A147, 'bank rate monthly'!$B$2:$H$115, 2)</f>
        <v>brm_034</v>
      </c>
    </row>
    <row r="148" spans="1:11" x14ac:dyDescent="0.2">
      <c r="A148" s="3" t="str">
        <f t="shared" si="14"/>
        <v>2016-05</v>
      </c>
      <c r="B148" s="3" t="str">
        <f t="shared" si="15"/>
        <v>2016-22</v>
      </c>
      <c r="C148" s="3" t="str">
        <f t="shared" si="16"/>
        <v>brw_147</v>
      </c>
      <c r="D148" s="6">
        <v>42515</v>
      </c>
      <c r="E148" s="3">
        <v>0.75</v>
      </c>
      <c r="F148" s="3">
        <f t="shared" si="17"/>
        <v>2016</v>
      </c>
      <c r="G148" s="3">
        <f t="shared" si="18"/>
        <v>2</v>
      </c>
      <c r="H148" s="3">
        <f t="shared" si="19"/>
        <v>5</v>
      </c>
      <c r="I148" s="3">
        <f t="shared" si="20"/>
        <v>22</v>
      </c>
      <c r="J148" s="3" t="str">
        <f>VLOOKUP(B148, 'estimated variable mortgage'!$A$2:$H$492, 2, FALSE)</f>
        <v>vmr_147</v>
      </c>
      <c r="K148" s="3" t="str">
        <f>VLOOKUP(A148, 'bank rate monthly'!$B$2:$H$115, 2)</f>
        <v>brm_034</v>
      </c>
    </row>
    <row r="149" spans="1:11" x14ac:dyDescent="0.2">
      <c r="A149" s="3" t="str">
        <f t="shared" si="14"/>
        <v>2016-06</v>
      </c>
      <c r="B149" s="3" t="str">
        <f t="shared" si="15"/>
        <v>2016-23</v>
      </c>
      <c r="C149" s="3" t="str">
        <f t="shared" si="16"/>
        <v>brw_148</v>
      </c>
      <c r="D149" s="6">
        <v>42522</v>
      </c>
      <c r="E149" s="3">
        <v>0.75</v>
      </c>
      <c r="F149" s="3">
        <f t="shared" si="17"/>
        <v>2016</v>
      </c>
      <c r="G149" s="3">
        <f t="shared" si="18"/>
        <v>2</v>
      </c>
      <c r="H149" s="3">
        <f t="shared" si="19"/>
        <v>6</v>
      </c>
      <c r="I149" s="3">
        <f t="shared" si="20"/>
        <v>23</v>
      </c>
      <c r="J149" s="3" t="str">
        <f>VLOOKUP(B149, 'estimated variable mortgage'!$A$2:$H$492, 2, FALSE)</f>
        <v>vmr_148</v>
      </c>
      <c r="K149" s="3" t="str">
        <f>VLOOKUP(A149, 'bank rate monthly'!$B$2:$H$115, 2)</f>
        <v>brm_035</v>
      </c>
    </row>
    <row r="150" spans="1:11" x14ac:dyDescent="0.2">
      <c r="A150" s="3" t="str">
        <f t="shared" si="14"/>
        <v>2016-06</v>
      </c>
      <c r="B150" s="3" t="str">
        <f t="shared" si="15"/>
        <v>2016-24</v>
      </c>
      <c r="C150" s="3" t="str">
        <f t="shared" si="16"/>
        <v>brw_149</v>
      </c>
      <c r="D150" s="6">
        <v>42529</v>
      </c>
      <c r="E150" s="3">
        <v>0.75</v>
      </c>
      <c r="F150" s="3">
        <f t="shared" si="17"/>
        <v>2016</v>
      </c>
      <c r="G150" s="3">
        <f t="shared" si="18"/>
        <v>2</v>
      </c>
      <c r="H150" s="3">
        <f t="shared" si="19"/>
        <v>6</v>
      </c>
      <c r="I150" s="3">
        <f t="shared" si="20"/>
        <v>24</v>
      </c>
      <c r="J150" s="3" t="str">
        <f>VLOOKUP(B150, 'estimated variable mortgage'!$A$2:$H$492, 2, FALSE)</f>
        <v>vmr_149</v>
      </c>
      <c r="K150" s="3" t="str">
        <f>VLOOKUP(A150, 'bank rate monthly'!$B$2:$H$115, 2)</f>
        <v>brm_035</v>
      </c>
    </row>
    <row r="151" spans="1:11" x14ac:dyDescent="0.2">
      <c r="A151" s="3" t="str">
        <f t="shared" si="14"/>
        <v>2016-06</v>
      </c>
      <c r="B151" s="3" t="str">
        <f t="shared" si="15"/>
        <v>2016-25</v>
      </c>
      <c r="C151" s="3" t="str">
        <f t="shared" si="16"/>
        <v>brw_150</v>
      </c>
      <c r="D151" s="6">
        <v>42536</v>
      </c>
      <c r="E151" s="3">
        <v>0.75</v>
      </c>
      <c r="F151" s="3">
        <f t="shared" si="17"/>
        <v>2016</v>
      </c>
      <c r="G151" s="3">
        <f t="shared" si="18"/>
        <v>2</v>
      </c>
      <c r="H151" s="3">
        <f t="shared" si="19"/>
        <v>6</v>
      </c>
      <c r="I151" s="3">
        <f t="shared" si="20"/>
        <v>25</v>
      </c>
      <c r="J151" s="3" t="str">
        <f>VLOOKUP(B151, 'estimated variable mortgage'!$A$2:$H$492, 2, FALSE)</f>
        <v>vmr_150</v>
      </c>
      <c r="K151" s="3" t="str">
        <f>VLOOKUP(A151, 'bank rate monthly'!$B$2:$H$115, 2)</f>
        <v>brm_035</v>
      </c>
    </row>
    <row r="152" spans="1:11" x14ac:dyDescent="0.2">
      <c r="A152" s="3" t="str">
        <f t="shared" si="14"/>
        <v>2016-06</v>
      </c>
      <c r="B152" s="3" t="str">
        <f t="shared" si="15"/>
        <v>2016-26</v>
      </c>
      <c r="C152" s="3" t="str">
        <f t="shared" si="16"/>
        <v>brw_151</v>
      </c>
      <c r="D152" s="6">
        <v>42543</v>
      </c>
      <c r="E152" s="3">
        <v>0.75</v>
      </c>
      <c r="F152" s="3">
        <f t="shared" si="17"/>
        <v>2016</v>
      </c>
      <c r="G152" s="3">
        <f t="shared" si="18"/>
        <v>2</v>
      </c>
      <c r="H152" s="3">
        <f t="shared" si="19"/>
        <v>6</v>
      </c>
      <c r="I152" s="3">
        <f t="shared" si="20"/>
        <v>26</v>
      </c>
      <c r="J152" s="3" t="str">
        <f>VLOOKUP(B152, 'estimated variable mortgage'!$A$2:$H$492, 2, FALSE)</f>
        <v>vmr_151</v>
      </c>
      <c r="K152" s="3" t="str">
        <f>VLOOKUP(A152, 'bank rate monthly'!$B$2:$H$115, 2)</f>
        <v>brm_035</v>
      </c>
    </row>
    <row r="153" spans="1:11" x14ac:dyDescent="0.2">
      <c r="A153" s="3" t="str">
        <f t="shared" si="14"/>
        <v>2016-06</v>
      </c>
      <c r="B153" s="3" t="str">
        <f t="shared" si="15"/>
        <v>2016-27</v>
      </c>
      <c r="C153" s="3" t="str">
        <f t="shared" si="16"/>
        <v>brw_152</v>
      </c>
      <c r="D153" s="6">
        <v>42550</v>
      </c>
      <c r="E153" s="3">
        <v>0.75</v>
      </c>
      <c r="F153" s="3">
        <f t="shared" si="17"/>
        <v>2016</v>
      </c>
      <c r="G153" s="3">
        <f t="shared" si="18"/>
        <v>2</v>
      </c>
      <c r="H153" s="3">
        <f t="shared" si="19"/>
        <v>6</v>
      </c>
      <c r="I153" s="3">
        <f t="shared" si="20"/>
        <v>27</v>
      </c>
      <c r="J153" s="3" t="str">
        <f>VLOOKUP(B153, 'estimated variable mortgage'!$A$2:$H$492, 2, FALSE)</f>
        <v>vmr_152</v>
      </c>
      <c r="K153" s="3" t="str">
        <f>VLOOKUP(A153, 'bank rate monthly'!$B$2:$H$115, 2)</f>
        <v>brm_035</v>
      </c>
    </row>
    <row r="154" spans="1:11" x14ac:dyDescent="0.2">
      <c r="A154" s="3" t="str">
        <f t="shared" si="14"/>
        <v>2016-07</v>
      </c>
      <c r="B154" s="3" t="str">
        <f t="shared" si="15"/>
        <v>2016-28</v>
      </c>
      <c r="C154" s="3" t="str">
        <f t="shared" si="16"/>
        <v>brw_153</v>
      </c>
      <c r="D154" s="6">
        <v>42557</v>
      </c>
      <c r="E154" s="3">
        <v>0.75</v>
      </c>
      <c r="F154" s="3">
        <f t="shared" si="17"/>
        <v>2016</v>
      </c>
      <c r="G154" s="3">
        <f t="shared" si="18"/>
        <v>3</v>
      </c>
      <c r="H154" s="3">
        <f t="shared" si="19"/>
        <v>7</v>
      </c>
      <c r="I154" s="3">
        <f t="shared" si="20"/>
        <v>28</v>
      </c>
      <c r="J154" s="3" t="str">
        <f>VLOOKUP(B154, 'estimated variable mortgage'!$A$2:$H$492, 2, FALSE)</f>
        <v>vmr_153</v>
      </c>
      <c r="K154" s="3" t="str">
        <f>VLOOKUP(A154, 'bank rate monthly'!$B$2:$H$115, 2)</f>
        <v>brm_036</v>
      </c>
    </row>
    <row r="155" spans="1:11" x14ac:dyDescent="0.2">
      <c r="A155" s="3" t="str">
        <f t="shared" si="14"/>
        <v>2016-07</v>
      </c>
      <c r="B155" s="3" t="str">
        <f t="shared" si="15"/>
        <v>2016-29</v>
      </c>
      <c r="C155" s="3" t="str">
        <f t="shared" si="16"/>
        <v>brw_154</v>
      </c>
      <c r="D155" s="6">
        <v>42564</v>
      </c>
      <c r="E155" s="3">
        <v>0.75</v>
      </c>
      <c r="F155" s="3">
        <f t="shared" si="17"/>
        <v>2016</v>
      </c>
      <c r="G155" s="3">
        <f t="shared" si="18"/>
        <v>3</v>
      </c>
      <c r="H155" s="3">
        <f t="shared" si="19"/>
        <v>7</v>
      </c>
      <c r="I155" s="3">
        <f t="shared" si="20"/>
        <v>29</v>
      </c>
      <c r="J155" s="3" t="str">
        <f>VLOOKUP(B155, 'estimated variable mortgage'!$A$2:$H$492, 2, FALSE)</f>
        <v>vmr_154</v>
      </c>
      <c r="K155" s="3" t="str">
        <f>VLOOKUP(A155, 'bank rate monthly'!$B$2:$H$115, 2)</f>
        <v>brm_036</v>
      </c>
    </row>
    <row r="156" spans="1:11" x14ac:dyDescent="0.2">
      <c r="A156" s="3" t="str">
        <f t="shared" si="14"/>
        <v>2016-07</v>
      </c>
      <c r="B156" s="3" t="str">
        <f t="shared" si="15"/>
        <v>2016-30</v>
      </c>
      <c r="C156" s="3" t="str">
        <f t="shared" si="16"/>
        <v>brw_155</v>
      </c>
      <c r="D156" s="6">
        <v>42571</v>
      </c>
      <c r="E156" s="3">
        <v>0.75</v>
      </c>
      <c r="F156" s="3">
        <f t="shared" si="17"/>
        <v>2016</v>
      </c>
      <c r="G156" s="3">
        <f t="shared" si="18"/>
        <v>3</v>
      </c>
      <c r="H156" s="3">
        <f t="shared" si="19"/>
        <v>7</v>
      </c>
      <c r="I156" s="3">
        <f t="shared" si="20"/>
        <v>30</v>
      </c>
      <c r="J156" s="3" t="str">
        <f>VLOOKUP(B156, 'estimated variable mortgage'!$A$2:$H$492, 2, FALSE)</f>
        <v>vmr_155</v>
      </c>
      <c r="K156" s="3" t="str">
        <f>VLOOKUP(A156, 'bank rate monthly'!$B$2:$H$115, 2)</f>
        <v>brm_036</v>
      </c>
    </row>
    <row r="157" spans="1:11" x14ac:dyDescent="0.2">
      <c r="A157" s="3" t="str">
        <f t="shared" si="14"/>
        <v>2016-07</v>
      </c>
      <c r="B157" s="3" t="str">
        <f t="shared" si="15"/>
        <v>2016-31</v>
      </c>
      <c r="C157" s="3" t="str">
        <f t="shared" si="16"/>
        <v>brw_156</v>
      </c>
      <c r="D157" s="6">
        <v>42578</v>
      </c>
      <c r="E157" s="3">
        <v>0.75</v>
      </c>
      <c r="F157" s="3">
        <f t="shared" si="17"/>
        <v>2016</v>
      </c>
      <c r="G157" s="3">
        <f t="shared" si="18"/>
        <v>3</v>
      </c>
      <c r="H157" s="3">
        <f t="shared" si="19"/>
        <v>7</v>
      </c>
      <c r="I157" s="3">
        <f t="shared" si="20"/>
        <v>31</v>
      </c>
      <c r="J157" s="3" t="str">
        <f>VLOOKUP(B157, 'estimated variable mortgage'!$A$2:$H$492, 2, FALSE)</f>
        <v>vmr_156</v>
      </c>
      <c r="K157" s="3" t="str">
        <f>VLOOKUP(A157, 'bank rate monthly'!$B$2:$H$115, 2)</f>
        <v>brm_036</v>
      </c>
    </row>
    <row r="158" spans="1:11" x14ac:dyDescent="0.2">
      <c r="A158" s="3" t="str">
        <f t="shared" si="14"/>
        <v>2016-08</v>
      </c>
      <c r="B158" s="3" t="str">
        <f t="shared" si="15"/>
        <v>2016-32</v>
      </c>
      <c r="C158" s="3" t="str">
        <f t="shared" si="16"/>
        <v>brw_157</v>
      </c>
      <c r="D158" s="6">
        <v>42585</v>
      </c>
      <c r="E158" s="3">
        <v>0.75</v>
      </c>
      <c r="F158" s="3">
        <f t="shared" si="17"/>
        <v>2016</v>
      </c>
      <c r="G158" s="3">
        <f t="shared" si="18"/>
        <v>3</v>
      </c>
      <c r="H158" s="3">
        <f t="shared" si="19"/>
        <v>8</v>
      </c>
      <c r="I158" s="3">
        <f t="shared" si="20"/>
        <v>32</v>
      </c>
      <c r="J158" s="3" t="str">
        <f>VLOOKUP(B158, 'estimated variable mortgage'!$A$2:$H$492, 2, FALSE)</f>
        <v>vmr_157</v>
      </c>
      <c r="K158" s="3" t="str">
        <f>VLOOKUP(A158, 'bank rate monthly'!$B$2:$H$115, 2)</f>
        <v>brm_037</v>
      </c>
    </row>
    <row r="159" spans="1:11" x14ac:dyDescent="0.2">
      <c r="A159" s="3" t="str">
        <f t="shared" si="14"/>
        <v>2016-08</v>
      </c>
      <c r="B159" s="3" t="str">
        <f t="shared" si="15"/>
        <v>2016-33</v>
      </c>
      <c r="C159" s="3" t="str">
        <f t="shared" si="16"/>
        <v>brw_158</v>
      </c>
      <c r="D159" s="6">
        <v>42592</v>
      </c>
      <c r="E159" s="3">
        <v>0.75</v>
      </c>
      <c r="F159" s="3">
        <f t="shared" si="17"/>
        <v>2016</v>
      </c>
      <c r="G159" s="3">
        <f t="shared" si="18"/>
        <v>3</v>
      </c>
      <c r="H159" s="3">
        <f t="shared" si="19"/>
        <v>8</v>
      </c>
      <c r="I159" s="3">
        <f t="shared" si="20"/>
        <v>33</v>
      </c>
      <c r="J159" s="3" t="str">
        <f>VLOOKUP(B159, 'estimated variable mortgage'!$A$2:$H$492, 2, FALSE)</f>
        <v>vmr_158</v>
      </c>
      <c r="K159" s="3" t="str">
        <f>VLOOKUP(A159, 'bank rate monthly'!$B$2:$H$115, 2)</f>
        <v>brm_037</v>
      </c>
    </row>
    <row r="160" spans="1:11" x14ac:dyDescent="0.2">
      <c r="A160" s="3" t="str">
        <f t="shared" si="14"/>
        <v>2016-08</v>
      </c>
      <c r="B160" s="3" t="str">
        <f t="shared" si="15"/>
        <v>2016-34</v>
      </c>
      <c r="C160" s="3" t="str">
        <f t="shared" si="16"/>
        <v>brw_159</v>
      </c>
      <c r="D160" s="6">
        <v>42599</v>
      </c>
      <c r="E160" s="3">
        <v>0.75</v>
      </c>
      <c r="F160" s="3">
        <f t="shared" si="17"/>
        <v>2016</v>
      </c>
      <c r="G160" s="3">
        <f t="shared" si="18"/>
        <v>3</v>
      </c>
      <c r="H160" s="3">
        <f t="shared" si="19"/>
        <v>8</v>
      </c>
      <c r="I160" s="3">
        <f t="shared" si="20"/>
        <v>34</v>
      </c>
      <c r="J160" s="3" t="str">
        <f>VLOOKUP(B160, 'estimated variable mortgage'!$A$2:$H$492, 2, FALSE)</f>
        <v>vmr_159</v>
      </c>
      <c r="K160" s="3" t="str">
        <f>VLOOKUP(A160, 'bank rate monthly'!$B$2:$H$115, 2)</f>
        <v>brm_037</v>
      </c>
    </row>
    <row r="161" spans="1:11" x14ac:dyDescent="0.2">
      <c r="A161" s="3" t="str">
        <f t="shared" si="14"/>
        <v>2016-08</v>
      </c>
      <c r="B161" s="3" t="str">
        <f t="shared" si="15"/>
        <v>2016-35</v>
      </c>
      <c r="C161" s="3" t="str">
        <f t="shared" si="16"/>
        <v>brw_160</v>
      </c>
      <c r="D161" s="6">
        <v>42606</v>
      </c>
      <c r="E161" s="3">
        <v>0.75</v>
      </c>
      <c r="F161" s="3">
        <f t="shared" si="17"/>
        <v>2016</v>
      </c>
      <c r="G161" s="3">
        <f t="shared" si="18"/>
        <v>3</v>
      </c>
      <c r="H161" s="3">
        <f t="shared" si="19"/>
        <v>8</v>
      </c>
      <c r="I161" s="3">
        <f t="shared" si="20"/>
        <v>35</v>
      </c>
      <c r="J161" s="3" t="str">
        <f>VLOOKUP(B161, 'estimated variable mortgage'!$A$2:$H$492, 2, FALSE)</f>
        <v>vmr_160</v>
      </c>
      <c r="K161" s="3" t="str">
        <f>VLOOKUP(A161, 'bank rate monthly'!$B$2:$H$115, 2)</f>
        <v>brm_037</v>
      </c>
    </row>
    <row r="162" spans="1:11" x14ac:dyDescent="0.2">
      <c r="A162" s="3" t="str">
        <f t="shared" si="14"/>
        <v>2016-08</v>
      </c>
      <c r="B162" s="3" t="str">
        <f t="shared" si="15"/>
        <v>2016-36</v>
      </c>
      <c r="C162" s="3" t="str">
        <f t="shared" si="16"/>
        <v>brw_161</v>
      </c>
      <c r="D162" s="6">
        <v>42613</v>
      </c>
      <c r="E162" s="3">
        <v>0.75</v>
      </c>
      <c r="F162" s="3">
        <f t="shared" si="17"/>
        <v>2016</v>
      </c>
      <c r="G162" s="3">
        <f t="shared" si="18"/>
        <v>3</v>
      </c>
      <c r="H162" s="3">
        <f t="shared" si="19"/>
        <v>8</v>
      </c>
      <c r="I162" s="3">
        <f t="shared" si="20"/>
        <v>36</v>
      </c>
      <c r="J162" s="3" t="str">
        <f>VLOOKUP(B162, 'estimated variable mortgage'!$A$2:$H$492, 2, FALSE)</f>
        <v>vmr_161</v>
      </c>
      <c r="K162" s="3" t="str">
        <f>VLOOKUP(A162, 'bank rate monthly'!$B$2:$H$115, 2)</f>
        <v>brm_037</v>
      </c>
    </row>
    <row r="163" spans="1:11" x14ac:dyDescent="0.2">
      <c r="A163" s="3" t="str">
        <f t="shared" si="14"/>
        <v>2016-09</v>
      </c>
      <c r="B163" s="3" t="str">
        <f t="shared" si="15"/>
        <v>2016-37</v>
      </c>
      <c r="C163" s="3" t="str">
        <f t="shared" si="16"/>
        <v>brw_162</v>
      </c>
      <c r="D163" s="6">
        <v>42620</v>
      </c>
      <c r="E163" s="3">
        <v>0.75</v>
      </c>
      <c r="F163" s="3">
        <f t="shared" si="17"/>
        <v>2016</v>
      </c>
      <c r="G163" s="3">
        <f t="shared" si="18"/>
        <v>3</v>
      </c>
      <c r="H163" s="3">
        <f t="shared" si="19"/>
        <v>9</v>
      </c>
      <c r="I163" s="3">
        <f t="shared" si="20"/>
        <v>37</v>
      </c>
      <c r="J163" s="3" t="str">
        <f>VLOOKUP(B163, 'estimated variable mortgage'!$A$2:$H$492, 2, FALSE)</f>
        <v>vmr_162</v>
      </c>
      <c r="K163" s="3" t="str">
        <f>VLOOKUP(A163, 'bank rate monthly'!$B$2:$H$115, 2)</f>
        <v>brm_038</v>
      </c>
    </row>
    <row r="164" spans="1:11" x14ac:dyDescent="0.2">
      <c r="A164" s="3" t="str">
        <f t="shared" si="14"/>
        <v>2016-09</v>
      </c>
      <c r="B164" s="3" t="str">
        <f t="shared" si="15"/>
        <v>2016-38</v>
      </c>
      <c r="C164" s="3" t="str">
        <f t="shared" si="16"/>
        <v>brw_163</v>
      </c>
      <c r="D164" s="6">
        <v>42627</v>
      </c>
      <c r="E164" s="3">
        <v>0.75</v>
      </c>
      <c r="F164" s="3">
        <f t="shared" si="17"/>
        <v>2016</v>
      </c>
      <c r="G164" s="3">
        <f t="shared" si="18"/>
        <v>3</v>
      </c>
      <c r="H164" s="3">
        <f t="shared" si="19"/>
        <v>9</v>
      </c>
      <c r="I164" s="3">
        <f t="shared" si="20"/>
        <v>38</v>
      </c>
      <c r="J164" s="3" t="str">
        <f>VLOOKUP(B164, 'estimated variable mortgage'!$A$2:$H$492, 2, FALSE)</f>
        <v>vmr_163</v>
      </c>
      <c r="K164" s="3" t="str">
        <f>VLOOKUP(A164, 'bank rate monthly'!$B$2:$H$115, 2)</f>
        <v>brm_038</v>
      </c>
    </row>
    <row r="165" spans="1:11" x14ac:dyDescent="0.2">
      <c r="A165" s="3" t="str">
        <f t="shared" si="14"/>
        <v>2016-09</v>
      </c>
      <c r="B165" s="3" t="str">
        <f t="shared" si="15"/>
        <v>2016-39</v>
      </c>
      <c r="C165" s="3" t="str">
        <f t="shared" si="16"/>
        <v>brw_164</v>
      </c>
      <c r="D165" s="6">
        <v>42634</v>
      </c>
      <c r="E165" s="3">
        <v>0.75</v>
      </c>
      <c r="F165" s="3">
        <f t="shared" si="17"/>
        <v>2016</v>
      </c>
      <c r="G165" s="3">
        <f t="shared" si="18"/>
        <v>3</v>
      </c>
      <c r="H165" s="3">
        <f t="shared" si="19"/>
        <v>9</v>
      </c>
      <c r="I165" s="3">
        <f t="shared" si="20"/>
        <v>39</v>
      </c>
      <c r="J165" s="3" t="str">
        <f>VLOOKUP(B165, 'estimated variable mortgage'!$A$2:$H$492, 2, FALSE)</f>
        <v>vmr_164</v>
      </c>
      <c r="K165" s="3" t="str">
        <f>VLOOKUP(A165, 'bank rate monthly'!$B$2:$H$115, 2)</f>
        <v>brm_038</v>
      </c>
    </row>
    <row r="166" spans="1:11" x14ac:dyDescent="0.2">
      <c r="A166" s="3" t="str">
        <f t="shared" si="14"/>
        <v>2016-09</v>
      </c>
      <c r="B166" s="3" t="str">
        <f t="shared" si="15"/>
        <v>2016-40</v>
      </c>
      <c r="C166" s="3" t="str">
        <f t="shared" si="16"/>
        <v>brw_165</v>
      </c>
      <c r="D166" s="6">
        <v>42641</v>
      </c>
      <c r="E166" s="3">
        <v>0.75</v>
      </c>
      <c r="F166" s="3">
        <f t="shared" si="17"/>
        <v>2016</v>
      </c>
      <c r="G166" s="3">
        <f t="shared" si="18"/>
        <v>3</v>
      </c>
      <c r="H166" s="3">
        <f t="shared" si="19"/>
        <v>9</v>
      </c>
      <c r="I166" s="3">
        <f t="shared" si="20"/>
        <v>40</v>
      </c>
      <c r="J166" s="3" t="str">
        <f>VLOOKUP(B166, 'estimated variable mortgage'!$A$2:$H$492, 2, FALSE)</f>
        <v>vmr_165</v>
      </c>
      <c r="K166" s="3" t="str">
        <f>VLOOKUP(A166, 'bank rate monthly'!$B$2:$H$115, 2)</f>
        <v>brm_038</v>
      </c>
    </row>
    <row r="167" spans="1:11" x14ac:dyDescent="0.2">
      <c r="A167" s="3" t="str">
        <f t="shared" si="14"/>
        <v>2016-10</v>
      </c>
      <c r="B167" s="3" t="str">
        <f t="shared" si="15"/>
        <v>2016-41</v>
      </c>
      <c r="C167" s="3" t="str">
        <f t="shared" si="16"/>
        <v>brw_166</v>
      </c>
      <c r="D167" s="6">
        <v>42648</v>
      </c>
      <c r="E167" s="3">
        <v>0.75</v>
      </c>
      <c r="F167" s="3">
        <f t="shared" si="17"/>
        <v>2016</v>
      </c>
      <c r="G167" s="3">
        <f t="shared" si="18"/>
        <v>4</v>
      </c>
      <c r="H167" s="3">
        <f t="shared" si="19"/>
        <v>10</v>
      </c>
      <c r="I167" s="3">
        <f t="shared" si="20"/>
        <v>41</v>
      </c>
      <c r="J167" s="3" t="str">
        <f>VLOOKUP(B167, 'estimated variable mortgage'!$A$2:$H$492, 2, FALSE)</f>
        <v>vmr_166</v>
      </c>
      <c r="K167" s="3" t="str">
        <f>VLOOKUP(A167, 'bank rate monthly'!$B$2:$H$115, 2)</f>
        <v>brm_039</v>
      </c>
    </row>
    <row r="168" spans="1:11" x14ac:dyDescent="0.2">
      <c r="A168" s="3" t="str">
        <f t="shared" si="14"/>
        <v>2016-10</v>
      </c>
      <c r="B168" s="3" t="str">
        <f t="shared" si="15"/>
        <v>2016-42</v>
      </c>
      <c r="C168" s="3" t="str">
        <f t="shared" si="16"/>
        <v>brw_167</v>
      </c>
      <c r="D168" s="6">
        <v>42655</v>
      </c>
      <c r="E168" s="3">
        <v>0.75</v>
      </c>
      <c r="F168" s="3">
        <f t="shared" si="17"/>
        <v>2016</v>
      </c>
      <c r="G168" s="3">
        <f t="shared" si="18"/>
        <v>4</v>
      </c>
      <c r="H168" s="3">
        <f t="shared" si="19"/>
        <v>10</v>
      </c>
      <c r="I168" s="3">
        <f t="shared" si="20"/>
        <v>42</v>
      </c>
      <c r="J168" s="3" t="str">
        <f>VLOOKUP(B168, 'estimated variable mortgage'!$A$2:$H$492, 2, FALSE)</f>
        <v>vmr_167</v>
      </c>
      <c r="K168" s="3" t="str">
        <f>VLOOKUP(A168, 'bank rate monthly'!$B$2:$H$115, 2)</f>
        <v>brm_039</v>
      </c>
    </row>
    <row r="169" spans="1:11" x14ac:dyDescent="0.2">
      <c r="A169" s="3" t="str">
        <f t="shared" si="14"/>
        <v>2016-10</v>
      </c>
      <c r="B169" s="3" t="str">
        <f t="shared" si="15"/>
        <v>2016-43</v>
      </c>
      <c r="C169" s="3" t="str">
        <f t="shared" si="16"/>
        <v>brw_168</v>
      </c>
      <c r="D169" s="6">
        <v>42662</v>
      </c>
      <c r="E169" s="3">
        <v>0.75</v>
      </c>
      <c r="F169" s="3">
        <f t="shared" si="17"/>
        <v>2016</v>
      </c>
      <c r="G169" s="3">
        <f t="shared" si="18"/>
        <v>4</v>
      </c>
      <c r="H169" s="3">
        <f t="shared" si="19"/>
        <v>10</v>
      </c>
      <c r="I169" s="3">
        <f t="shared" si="20"/>
        <v>43</v>
      </c>
      <c r="J169" s="3" t="str">
        <f>VLOOKUP(B169, 'estimated variable mortgage'!$A$2:$H$492, 2, FALSE)</f>
        <v>vmr_168</v>
      </c>
      <c r="K169" s="3" t="str">
        <f>VLOOKUP(A169, 'bank rate monthly'!$B$2:$H$115, 2)</f>
        <v>brm_039</v>
      </c>
    </row>
    <row r="170" spans="1:11" x14ac:dyDescent="0.2">
      <c r="A170" s="3" t="str">
        <f t="shared" si="14"/>
        <v>2016-10</v>
      </c>
      <c r="B170" s="3" t="str">
        <f t="shared" si="15"/>
        <v>2016-44</v>
      </c>
      <c r="C170" s="3" t="str">
        <f t="shared" si="16"/>
        <v>brw_169</v>
      </c>
      <c r="D170" s="6">
        <v>42669</v>
      </c>
      <c r="E170" s="3">
        <v>0.75</v>
      </c>
      <c r="F170" s="3">
        <f t="shared" si="17"/>
        <v>2016</v>
      </c>
      <c r="G170" s="3">
        <f t="shared" si="18"/>
        <v>4</v>
      </c>
      <c r="H170" s="3">
        <f t="shared" si="19"/>
        <v>10</v>
      </c>
      <c r="I170" s="3">
        <f t="shared" si="20"/>
        <v>44</v>
      </c>
      <c r="J170" s="3" t="str">
        <f>VLOOKUP(B170, 'estimated variable mortgage'!$A$2:$H$492, 2, FALSE)</f>
        <v>vmr_169</v>
      </c>
      <c r="K170" s="3" t="str">
        <f>VLOOKUP(A170, 'bank rate monthly'!$B$2:$H$115, 2)</f>
        <v>brm_039</v>
      </c>
    </row>
    <row r="171" spans="1:11" x14ac:dyDescent="0.2">
      <c r="A171" s="3" t="str">
        <f t="shared" si="14"/>
        <v>2016-11</v>
      </c>
      <c r="B171" s="3" t="str">
        <f t="shared" si="15"/>
        <v>2016-45</v>
      </c>
      <c r="C171" s="3" t="str">
        <f t="shared" si="16"/>
        <v>brw_170</v>
      </c>
      <c r="D171" s="6">
        <v>42676</v>
      </c>
      <c r="E171" s="3">
        <v>0.75</v>
      </c>
      <c r="F171" s="3">
        <f t="shared" si="17"/>
        <v>2016</v>
      </c>
      <c r="G171" s="3">
        <f t="shared" si="18"/>
        <v>4</v>
      </c>
      <c r="H171" s="3">
        <f t="shared" si="19"/>
        <v>11</v>
      </c>
      <c r="I171" s="3">
        <f t="shared" si="20"/>
        <v>45</v>
      </c>
      <c r="J171" s="3" t="str">
        <f>VLOOKUP(B171, 'estimated variable mortgage'!$A$2:$H$492, 2, FALSE)</f>
        <v>vmr_170</v>
      </c>
      <c r="K171" s="3" t="str">
        <f>VLOOKUP(A171, 'bank rate monthly'!$B$2:$H$115, 2)</f>
        <v>brm_040</v>
      </c>
    </row>
    <row r="172" spans="1:11" x14ac:dyDescent="0.2">
      <c r="A172" s="3" t="str">
        <f t="shared" si="14"/>
        <v>2016-11</v>
      </c>
      <c r="B172" s="3" t="str">
        <f t="shared" si="15"/>
        <v>2016-46</v>
      </c>
      <c r="C172" s="3" t="str">
        <f t="shared" si="16"/>
        <v>brw_171</v>
      </c>
      <c r="D172" s="6">
        <v>42683</v>
      </c>
      <c r="E172" s="3">
        <v>0.75</v>
      </c>
      <c r="F172" s="3">
        <f t="shared" si="17"/>
        <v>2016</v>
      </c>
      <c r="G172" s="3">
        <f t="shared" si="18"/>
        <v>4</v>
      </c>
      <c r="H172" s="3">
        <f t="shared" si="19"/>
        <v>11</v>
      </c>
      <c r="I172" s="3">
        <f t="shared" si="20"/>
        <v>46</v>
      </c>
      <c r="J172" s="3" t="str">
        <f>VLOOKUP(B172, 'estimated variable mortgage'!$A$2:$H$492, 2, FALSE)</f>
        <v>vmr_171</v>
      </c>
      <c r="K172" s="3" t="str">
        <f>VLOOKUP(A172, 'bank rate monthly'!$B$2:$H$115, 2)</f>
        <v>brm_040</v>
      </c>
    </row>
    <row r="173" spans="1:11" x14ac:dyDescent="0.2">
      <c r="A173" s="3" t="str">
        <f t="shared" si="14"/>
        <v>2016-11</v>
      </c>
      <c r="B173" s="3" t="str">
        <f t="shared" si="15"/>
        <v>2016-47</v>
      </c>
      <c r="C173" s="3" t="str">
        <f t="shared" si="16"/>
        <v>brw_172</v>
      </c>
      <c r="D173" s="6">
        <v>42690</v>
      </c>
      <c r="E173" s="3">
        <v>0.75</v>
      </c>
      <c r="F173" s="3">
        <f t="shared" si="17"/>
        <v>2016</v>
      </c>
      <c r="G173" s="3">
        <f t="shared" si="18"/>
        <v>4</v>
      </c>
      <c r="H173" s="3">
        <f t="shared" si="19"/>
        <v>11</v>
      </c>
      <c r="I173" s="3">
        <f t="shared" si="20"/>
        <v>47</v>
      </c>
      <c r="J173" s="3" t="str">
        <f>VLOOKUP(B173, 'estimated variable mortgage'!$A$2:$H$492, 2, FALSE)</f>
        <v>vmr_172</v>
      </c>
      <c r="K173" s="3" t="str">
        <f>VLOOKUP(A173, 'bank rate monthly'!$B$2:$H$115, 2)</f>
        <v>brm_040</v>
      </c>
    </row>
    <row r="174" spans="1:11" x14ac:dyDescent="0.2">
      <c r="A174" s="3" t="str">
        <f t="shared" si="14"/>
        <v>2016-11</v>
      </c>
      <c r="B174" s="3" t="str">
        <f t="shared" si="15"/>
        <v>2016-48</v>
      </c>
      <c r="C174" s="3" t="str">
        <f t="shared" si="16"/>
        <v>brw_173</v>
      </c>
      <c r="D174" s="6">
        <v>42697</v>
      </c>
      <c r="E174" s="3">
        <v>0.75</v>
      </c>
      <c r="F174" s="3">
        <f t="shared" si="17"/>
        <v>2016</v>
      </c>
      <c r="G174" s="3">
        <f t="shared" si="18"/>
        <v>4</v>
      </c>
      <c r="H174" s="3">
        <f t="shared" si="19"/>
        <v>11</v>
      </c>
      <c r="I174" s="3">
        <f t="shared" si="20"/>
        <v>48</v>
      </c>
      <c r="J174" s="3" t="str">
        <f>VLOOKUP(B174, 'estimated variable mortgage'!$A$2:$H$492, 2, FALSE)</f>
        <v>vmr_173</v>
      </c>
      <c r="K174" s="3" t="str">
        <f>VLOOKUP(A174, 'bank rate monthly'!$B$2:$H$115, 2)</f>
        <v>brm_040</v>
      </c>
    </row>
    <row r="175" spans="1:11" x14ac:dyDescent="0.2">
      <c r="A175" s="3" t="str">
        <f t="shared" si="14"/>
        <v>2016-11</v>
      </c>
      <c r="B175" s="3" t="str">
        <f t="shared" si="15"/>
        <v>2016-49</v>
      </c>
      <c r="C175" s="3" t="str">
        <f t="shared" si="16"/>
        <v>brw_174</v>
      </c>
      <c r="D175" s="6">
        <v>42704</v>
      </c>
      <c r="E175" s="3">
        <v>0.75</v>
      </c>
      <c r="F175" s="3">
        <f t="shared" si="17"/>
        <v>2016</v>
      </c>
      <c r="G175" s="3">
        <f t="shared" si="18"/>
        <v>4</v>
      </c>
      <c r="H175" s="3">
        <f t="shared" si="19"/>
        <v>11</v>
      </c>
      <c r="I175" s="3">
        <f t="shared" si="20"/>
        <v>49</v>
      </c>
      <c r="J175" s="3" t="str">
        <f>VLOOKUP(B175, 'estimated variable mortgage'!$A$2:$H$492, 2, FALSE)</f>
        <v>vmr_174</v>
      </c>
      <c r="K175" s="3" t="str">
        <f>VLOOKUP(A175, 'bank rate monthly'!$B$2:$H$115, 2)</f>
        <v>brm_040</v>
      </c>
    </row>
    <row r="176" spans="1:11" x14ac:dyDescent="0.2">
      <c r="A176" s="3" t="str">
        <f t="shared" si="14"/>
        <v>2016-12</v>
      </c>
      <c r="B176" s="3" t="str">
        <f t="shared" si="15"/>
        <v>2016-50</v>
      </c>
      <c r="C176" s="3" t="str">
        <f t="shared" si="16"/>
        <v>brw_175</v>
      </c>
      <c r="D176" s="6">
        <v>42711</v>
      </c>
      <c r="E176" s="3">
        <v>0.75</v>
      </c>
      <c r="F176" s="3">
        <f t="shared" si="17"/>
        <v>2016</v>
      </c>
      <c r="G176" s="3">
        <f t="shared" si="18"/>
        <v>4</v>
      </c>
      <c r="H176" s="3">
        <f t="shared" si="19"/>
        <v>12</v>
      </c>
      <c r="I176" s="3">
        <f t="shared" si="20"/>
        <v>50</v>
      </c>
      <c r="J176" s="3" t="str">
        <f>VLOOKUP(B176, 'estimated variable mortgage'!$A$2:$H$492, 2, FALSE)</f>
        <v>vmr_175</v>
      </c>
      <c r="K176" s="3" t="str">
        <f>VLOOKUP(A176, 'bank rate monthly'!$B$2:$H$115, 2)</f>
        <v>brm_041</v>
      </c>
    </row>
    <row r="177" spans="1:11" x14ac:dyDescent="0.2">
      <c r="A177" s="3" t="str">
        <f t="shared" si="14"/>
        <v>2016-12</v>
      </c>
      <c r="B177" s="3" t="str">
        <f t="shared" si="15"/>
        <v>2016-51</v>
      </c>
      <c r="C177" s="3" t="str">
        <f t="shared" si="16"/>
        <v>brw_176</v>
      </c>
      <c r="D177" s="6">
        <v>42718</v>
      </c>
      <c r="E177" s="3">
        <v>0.75</v>
      </c>
      <c r="F177" s="3">
        <f t="shared" si="17"/>
        <v>2016</v>
      </c>
      <c r="G177" s="3">
        <f t="shared" si="18"/>
        <v>4</v>
      </c>
      <c r="H177" s="3">
        <f t="shared" si="19"/>
        <v>12</v>
      </c>
      <c r="I177" s="3">
        <f t="shared" si="20"/>
        <v>51</v>
      </c>
      <c r="J177" s="3" t="str">
        <f>VLOOKUP(B177, 'estimated variable mortgage'!$A$2:$H$492, 2, FALSE)</f>
        <v>vmr_176</v>
      </c>
      <c r="K177" s="3" t="str">
        <f>VLOOKUP(A177, 'bank rate monthly'!$B$2:$H$115, 2)</f>
        <v>brm_041</v>
      </c>
    </row>
    <row r="178" spans="1:11" x14ac:dyDescent="0.2">
      <c r="A178" s="3" t="str">
        <f t="shared" si="14"/>
        <v>2016-12</v>
      </c>
      <c r="B178" s="3" t="str">
        <f t="shared" si="15"/>
        <v>2016-52</v>
      </c>
      <c r="C178" s="3" t="str">
        <f t="shared" si="16"/>
        <v>brw_177</v>
      </c>
      <c r="D178" s="6">
        <v>42725</v>
      </c>
      <c r="E178" s="3">
        <v>0.75</v>
      </c>
      <c r="F178" s="3">
        <f t="shared" si="17"/>
        <v>2016</v>
      </c>
      <c r="G178" s="3">
        <f t="shared" si="18"/>
        <v>4</v>
      </c>
      <c r="H178" s="3">
        <f t="shared" si="19"/>
        <v>12</v>
      </c>
      <c r="I178" s="3">
        <f t="shared" si="20"/>
        <v>52</v>
      </c>
      <c r="J178" s="3" t="str">
        <f>VLOOKUP(B178, 'estimated variable mortgage'!$A$2:$H$492, 2, FALSE)</f>
        <v>vmr_177</v>
      </c>
      <c r="K178" s="3" t="str">
        <f>VLOOKUP(A178, 'bank rate monthly'!$B$2:$H$115, 2)</f>
        <v>brm_041</v>
      </c>
    </row>
    <row r="179" spans="1:11" x14ac:dyDescent="0.2">
      <c r="A179" s="3" t="str">
        <f t="shared" si="14"/>
        <v>2016-12</v>
      </c>
      <c r="B179" s="3" t="str">
        <f t="shared" si="15"/>
        <v>2016-53</v>
      </c>
      <c r="C179" s="3" t="str">
        <f t="shared" si="16"/>
        <v>brw_178</v>
      </c>
      <c r="D179" s="6">
        <v>42732</v>
      </c>
      <c r="E179" s="3">
        <v>0.75</v>
      </c>
      <c r="F179" s="3">
        <f t="shared" si="17"/>
        <v>2016</v>
      </c>
      <c r="G179" s="3">
        <f t="shared" si="18"/>
        <v>4</v>
      </c>
      <c r="H179" s="3">
        <f t="shared" si="19"/>
        <v>12</v>
      </c>
      <c r="I179" s="3">
        <f t="shared" si="20"/>
        <v>53</v>
      </c>
      <c r="J179" s="3" t="str">
        <f>VLOOKUP(B179, 'estimated variable mortgage'!$A$2:$H$492, 2, FALSE)</f>
        <v>vmr_178</v>
      </c>
      <c r="K179" s="3" t="str">
        <f>VLOOKUP(A179, 'bank rate monthly'!$B$2:$H$115, 2)</f>
        <v>brm_041</v>
      </c>
    </row>
    <row r="180" spans="1:11" x14ac:dyDescent="0.2">
      <c r="A180" s="3" t="str">
        <f t="shared" si="14"/>
        <v>2017-01</v>
      </c>
      <c r="B180" s="3" t="str">
        <f t="shared" si="15"/>
        <v>2017-1</v>
      </c>
      <c r="C180" s="3" t="str">
        <f t="shared" si="16"/>
        <v>brw_179</v>
      </c>
      <c r="D180" s="6">
        <v>42739</v>
      </c>
      <c r="E180" s="3">
        <v>0.75</v>
      </c>
      <c r="F180" s="3">
        <f t="shared" si="17"/>
        <v>2017</v>
      </c>
      <c r="G180" s="3">
        <f t="shared" si="18"/>
        <v>1</v>
      </c>
      <c r="H180" s="3">
        <f t="shared" si="19"/>
        <v>1</v>
      </c>
      <c r="I180" s="3">
        <f t="shared" si="20"/>
        <v>1</v>
      </c>
      <c r="J180" s="3" t="str">
        <f>VLOOKUP(B180, 'estimated variable mortgage'!$A$2:$H$492, 2, FALSE)</f>
        <v>vmr_179</v>
      </c>
      <c r="K180" s="3" t="str">
        <f>VLOOKUP(A180, 'bank rate monthly'!$B$2:$H$115, 2)</f>
        <v>brm_042</v>
      </c>
    </row>
    <row r="181" spans="1:11" x14ac:dyDescent="0.2">
      <c r="A181" s="3" t="str">
        <f t="shared" si="14"/>
        <v>2017-01</v>
      </c>
      <c r="B181" s="3" t="str">
        <f t="shared" si="15"/>
        <v>2017-2</v>
      </c>
      <c r="C181" s="3" t="str">
        <f t="shared" si="16"/>
        <v>brw_180</v>
      </c>
      <c r="D181" s="6">
        <v>42746</v>
      </c>
      <c r="E181" s="3">
        <v>0.75</v>
      </c>
      <c r="F181" s="3">
        <f t="shared" si="17"/>
        <v>2017</v>
      </c>
      <c r="G181" s="3">
        <f t="shared" si="18"/>
        <v>1</v>
      </c>
      <c r="H181" s="3">
        <f t="shared" si="19"/>
        <v>1</v>
      </c>
      <c r="I181" s="3">
        <f t="shared" si="20"/>
        <v>2</v>
      </c>
      <c r="J181" s="3" t="str">
        <f>VLOOKUP(B181, 'estimated variable mortgage'!$A$2:$H$492, 2, FALSE)</f>
        <v>vmr_180</v>
      </c>
      <c r="K181" s="3" t="str">
        <f>VLOOKUP(A181, 'bank rate monthly'!$B$2:$H$115, 2)</f>
        <v>brm_042</v>
      </c>
    </row>
    <row r="182" spans="1:11" x14ac:dyDescent="0.2">
      <c r="A182" s="3" t="str">
        <f t="shared" si="14"/>
        <v>2017-01</v>
      </c>
      <c r="B182" s="3" t="str">
        <f t="shared" si="15"/>
        <v>2017-3</v>
      </c>
      <c r="C182" s="3" t="str">
        <f t="shared" si="16"/>
        <v>brw_181</v>
      </c>
      <c r="D182" s="6">
        <v>42753</v>
      </c>
      <c r="E182" s="3">
        <v>0.75</v>
      </c>
      <c r="F182" s="3">
        <f t="shared" si="17"/>
        <v>2017</v>
      </c>
      <c r="G182" s="3">
        <f t="shared" si="18"/>
        <v>1</v>
      </c>
      <c r="H182" s="3">
        <f t="shared" si="19"/>
        <v>1</v>
      </c>
      <c r="I182" s="3">
        <f t="shared" si="20"/>
        <v>3</v>
      </c>
      <c r="J182" s="3" t="str">
        <f>VLOOKUP(B182, 'estimated variable mortgage'!$A$2:$H$492, 2, FALSE)</f>
        <v>vmr_181</v>
      </c>
      <c r="K182" s="3" t="str">
        <f>VLOOKUP(A182, 'bank rate monthly'!$B$2:$H$115, 2)</f>
        <v>brm_042</v>
      </c>
    </row>
    <row r="183" spans="1:11" x14ac:dyDescent="0.2">
      <c r="A183" s="3" t="str">
        <f t="shared" si="14"/>
        <v>2017-01</v>
      </c>
      <c r="B183" s="3" t="str">
        <f t="shared" si="15"/>
        <v>2017-4</v>
      </c>
      <c r="C183" s="3" t="str">
        <f t="shared" si="16"/>
        <v>brw_182</v>
      </c>
      <c r="D183" s="6">
        <v>42760</v>
      </c>
      <c r="E183" s="3">
        <v>0.75</v>
      </c>
      <c r="F183" s="3">
        <f t="shared" si="17"/>
        <v>2017</v>
      </c>
      <c r="G183" s="3">
        <f t="shared" si="18"/>
        <v>1</v>
      </c>
      <c r="H183" s="3">
        <f t="shared" si="19"/>
        <v>1</v>
      </c>
      <c r="I183" s="3">
        <f t="shared" si="20"/>
        <v>4</v>
      </c>
      <c r="J183" s="3" t="str">
        <f>VLOOKUP(B183, 'estimated variable mortgage'!$A$2:$H$492, 2, FALSE)</f>
        <v>vmr_182</v>
      </c>
      <c r="K183" s="3" t="str">
        <f>VLOOKUP(A183, 'bank rate monthly'!$B$2:$H$115, 2)</f>
        <v>brm_042</v>
      </c>
    </row>
    <row r="184" spans="1:11" x14ac:dyDescent="0.2">
      <c r="A184" s="3" t="str">
        <f t="shared" si="14"/>
        <v>2017-02</v>
      </c>
      <c r="B184" s="3" t="str">
        <f t="shared" si="15"/>
        <v>2017-5</v>
      </c>
      <c r="C184" s="3" t="str">
        <f t="shared" si="16"/>
        <v>brw_183</v>
      </c>
      <c r="D184" s="6">
        <v>42767</v>
      </c>
      <c r="E184" s="3">
        <v>0.75</v>
      </c>
      <c r="F184" s="3">
        <f t="shared" si="17"/>
        <v>2017</v>
      </c>
      <c r="G184" s="3">
        <f t="shared" si="18"/>
        <v>1</v>
      </c>
      <c r="H184" s="3">
        <f t="shared" si="19"/>
        <v>2</v>
      </c>
      <c r="I184" s="3">
        <f t="shared" si="20"/>
        <v>5</v>
      </c>
      <c r="J184" s="3" t="str">
        <f>VLOOKUP(B184, 'estimated variable mortgage'!$A$2:$H$492, 2, FALSE)</f>
        <v>vmr_183</v>
      </c>
      <c r="K184" s="3" t="str">
        <f>VLOOKUP(A184, 'bank rate monthly'!$B$2:$H$115, 2)</f>
        <v>brm_043</v>
      </c>
    </row>
    <row r="185" spans="1:11" x14ac:dyDescent="0.2">
      <c r="A185" s="3" t="str">
        <f t="shared" si="14"/>
        <v>2017-02</v>
      </c>
      <c r="B185" s="3" t="str">
        <f t="shared" si="15"/>
        <v>2017-6</v>
      </c>
      <c r="C185" s="3" t="str">
        <f t="shared" si="16"/>
        <v>brw_184</v>
      </c>
      <c r="D185" s="6">
        <v>42774</v>
      </c>
      <c r="E185" s="3">
        <v>0.75</v>
      </c>
      <c r="F185" s="3">
        <f t="shared" si="17"/>
        <v>2017</v>
      </c>
      <c r="G185" s="3">
        <f t="shared" si="18"/>
        <v>1</v>
      </c>
      <c r="H185" s="3">
        <f t="shared" si="19"/>
        <v>2</v>
      </c>
      <c r="I185" s="3">
        <f t="shared" si="20"/>
        <v>6</v>
      </c>
      <c r="J185" s="3" t="str">
        <f>VLOOKUP(B185, 'estimated variable mortgage'!$A$2:$H$492, 2, FALSE)</f>
        <v>vmr_184</v>
      </c>
      <c r="K185" s="3" t="str">
        <f>VLOOKUP(A185, 'bank rate monthly'!$B$2:$H$115, 2)</f>
        <v>brm_043</v>
      </c>
    </row>
    <row r="186" spans="1:11" x14ac:dyDescent="0.2">
      <c r="A186" s="3" t="str">
        <f t="shared" si="14"/>
        <v>2017-02</v>
      </c>
      <c r="B186" s="3" t="str">
        <f t="shared" si="15"/>
        <v>2017-7</v>
      </c>
      <c r="C186" s="3" t="str">
        <f t="shared" si="16"/>
        <v>brw_185</v>
      </c>
      <c r="D186" s="6">
        <v>42781</v>
      </c>
      <c r="E186" s="3">
        <v>0.75</v>
      </c>
      <c r="F186" s="3">
        <f t="shared" si="17"/>
        <v>2017</v>
      </c>
      <c r="G186" s="3">
        <f t="shared" si="18"/>
        <v>1</v>
      </c>
      <c r="H186" s="3">
        <f t="shared" si="19"/>
        <v>2</v>
      </c>
      <c r="I186" s="3">
        <f t="shared" si="20"/>
        <v>7</v>
      </c>
      <c r="J186" s="3" t="str">
        <f>VLOOKUP(B186, 'estimated variable mortgage'!$A$2:$H$492, 2, FALSE)</f>
        <v>vmr_185</v>
      </c>
      <c r="K186" s="3" t="str">
        <f>VLOOKUP(A186, 'bank rate monthly'!$B$2:$H$115, 2)</f>
        <v>brm_043</v>
      </c>
    </row>
    <row r="187" spans="1:11" x14ac:dyDescent="0.2">
      <c r="A187" s="3" t="str">
        <f t="shared" si="14"/>
        <v>2017-02</v>
      </c>
      <c r="B187" s="3" t="str">
        <f t="shared" si="15"/>
        <v>2017-8</v>
      </c>
      <c r="C187" s="3" t="str">
        <f t="shared" si="16"/>
        <v>brw_186</v>
      </c>
      <c r="D187" s="6">
        <v>42788</v>
      </c>
      <c r="E187" s="3">
        <v>0.75</v>
      </c>
      <c r="F187" s="3">
        <f t="shared" si="17"/>
        <v>2017</v>
      </c>
      <c r="G187" s="3">
        <f t="shared" si="18"/>
        <v>1</v>
      </c>
      <c r="H187" s="3">
        <f t="shared" si="19"/>
        <v>2</v>
      </c>
      <c r="I187" s="3">
        <f t="shared" si="20"/>
        <v>8</v>
      </c>
      <c r="J187" s="3" t="str">
        <f>VLOOKUP(B187, 'estimated variable mortgage'!$A$2:$H$492, 2, FALSE)</f>
        <v>vmr_186</v>
      </c>
      <c r="K187" s="3" t="str">
        <f>VLOOKUP(A187, 'bank rate monthly'!$B$2:$H$115, 2)</f>
        <v>brm_043</v>
      </c>
    </row>
    <row r="188" spans="1:11" x14ac:dyDescent="0.2">
      <c r="A188" s="3" t="str">
        <f t="shared" si="14"/>
        <v>2017-03</v>
      </c>
      <c r="B188" s="3" t="str">
        <f t="shared" si="15"/>
        <v>2017-9</v>
      </c>
      <c r="C188" s="3" t="str">
        <f t="shared" si="16"/>
        <v>brw_187</v>
      </c>
      <c r="D188" s="6">
        <v>42795</v>
      </c>
      <c r="E188" s="3">
        <v>0.75</v>
      </c>
      <c r="F188" s="3">
        <f t="shared" si="17"/>
        <v>2017</v>
      </c>
      <c r="G188" s="3">
        <f t="shared" si="18"/>
        <v>1</v>
      </c>
      <c r="H188" s="3">
        <f t="shared" si="19"/>
        <v>3</v>
      </c>
      <c r="I188" s="3">
        <f t="shared" si="20"/>
        <v>9</v>
      </c>
      <c r="J188" s="3" t="str">
        <f>VLOOKUP(B188, 'estimated variable mortgage'!$A$2:$H$492, 2, FALSE)</f>
        <v>vmr_187</v>
      </c>
      <c r="K188" s="3" t="str">
        <f>VLOOKUP(A188, 'bank rate monthly'!$B$2:$H$115, 2)</f>
        <v>brm_044</v>
      </c>
    </row>
    <row r="189" spans="1:11" x14ac:dyDescent="0.2">
      <c r="A189" s="3" t="str">
        <f t="shared" si="14"/>
        <v>2017-03</v>
      </c>
      <c r="B189" s="3" t="str">
        <f t="shared" si="15"/>
        <v>2017-10</v>
      </c>
      <c r="C189" s="3" t="str">
        <f t="shared" si="16"/>
        <v>brw_188</v>
      </c>
      <c r="D189" s="6">
        <v>42802</v>
      </c>
      <c r="E189" s="3">
        <v>0.75</v>
      </c>
      <c r="F189" s="3">
        <f t="shared" si="17"/>
        <v>2017</v>
      </c>
      <c r="G189" s="3">
        <f t="shared" si="18"/>
        <v>1</v>
      </c>
      <c r="H189" s="3">
        <f t="shared" si="19"/>
        <v>3</v>
      </c>
      <c r="I189" s="3">
        <f t="shared" si="20"/>
        <v>10</v>
      </c>
      <c r="J189" s="3" t="str">
        <f>VLOOKUP(B189, 'estimated variable mortgage'!$A$2:$H$492, 2, FALSE)</f>
        <v>vmr_188</v>
      </c>
      <c r="K189" s="3" t="str">
        <f>VLOOKUP(A189, 'bank rate monthly'!$B$2:$H$115, 2)</f>
        <v>brm_044</v>
      </c>
    </row>
    <row r="190" spans="1:11" x14ac:dyDescent="0.2">
      <c r="A190" s="3" t="str">
        <f t="shared" si="14"/>
        <v>2017-03</v>
      </c>
      <c r="B190" s="3" t="str">
        <f t="shared" si="15"/>
        <v>2017-11</v>
      </c>
      <c r="C190" s="3" t="str">
        <f t="shared" si="16"/>
        <v>brw_189</v>
      </c>
      <c r="D190" s="6">
        <v>42809</v>
      </c>
      <c r="E190" s="3">
        <v>0.75</v>
      </c>
      <c r="F190" s="3">
        <f t="shared" si="17"/>
        <v>2017</v>
      </c>
      <c r="G190" s="3">
        <f t="shared" si="18"/>
        <v>1</v>
      </c>
      <c r="H190" s="3">
        <f t="shared" si="19"/>
        <v>3</v>
      </c>
      <c r="I190" s="3">
        <f t="shared" si="20"/>
        <v>11</v>
      </c>
      <c r="J190" s="3" t="str">
        <f>VLOOKUP(B190, 'estimated variable mortgage'!$A$2:$H$492, 2, FALSE)</f>
        <v>vmr_189</v>
      </c>
      <c r="K190" s="3" t="str">
        <f>VLOOKUP(A190, 'bank rate monthly'!$B$2:$H$115, 2)</f>
        <v>brm_044</v>
      </c>
    </row>
    <row r="191" spans="1:11" x14ac:dyDescent="0.2">
      <c r="A191" s="3" t="str">
        <f t="shared" si="14"/>
        <v>2017-03</v>
      </c>
      <c r="B191" s="3" t="str">
        <f t="shared" si="15"/>
        <v>2017-12</v>
      </c>
      <c r="C191" s="3" t="str">
        <f t="shared" si="16"/>
        <v>brw_190</v>
      </c>
      <c r="D191" s="6">
        <v>42816</v>
      </c>
      <c r="E191" s="3">
        <v>0.75</v>
      </c>
      <c r="F191" s="3">
        <f t="shared" si="17"/>
        <v>2017</v>
      </c>
      <c r="G191" s="3">
        <f t="shared" si="18"/>
        <v>1</v>
      </c>
      <c r="H191" s="3">
        <f t="shared" si="19"/>
        <v>3</v>
      </c>
      <c r="I191" s="3">
        <f t="shared" si="20"/>
        <v>12</v>
      </c>
      <c r="J191" s="3" t="str">
        <f>VLOOKUP(B191, 'estimated variable mortgage'!$A$2:$H$492, 2, FALSE)</f>
        <v>vmr_190</v>
      </c>
      <c r="K191" s="3" t="str">
        <f>VLOOKUP(A191, 'bank rate monthly'!$B$2:$H$115, 2)</f>
        <v>brm_044</v>
      </c>
    </row>
    <row r="192" spans="1:11" x14ac:dyDescent="0.2">
      <c r="A192" s="3" t="str">
        <f t="shared" si="14"/>
        <v>2017-03</v>
      </c>
      <c r="B192" s="3" t="str">
        <f t="shared" si="15"/>
        <v>2017-13</v>
      </c>
      <c r="C192" s="3" t="str">
        <f t="shared" si="16"/>
        <v>brw_191</v>
      </c>
      <c r="D192" s="6">
        <v>42823</v>
      </c>
      <c r="E192" s="3">
        <v>0.75</v>
      </c>
      <c r="F192" s="3">
        <f t="shared" si="17"/>
        <v>2017</v>
      </c>
      <c r="G192" s="3">
        <f t="shared" si="18"/>
        <v>1</v>
      </c>
      <c r="H192" s="3">
        <f t="shared" si="19"/>
        <v>3</v>
      </c>
      <c r="I192" s="3">
        <f t="shared" si="20"/>
        <v>13</v>
      </c>
      <c r="J192" s="3" t="str">
        <f>VLOOKUP(B192, 'estimated variable mortgage'!$A$2:$H$492, 2, FALSE)</f>
        <v>vmr_191</v>
      </c>
      <c r="K192" s="3" t="str">
        <f>VLOOKUP(A192, 'bank rate monthly'!$B$2:$H$115, 2)</f>
        <v>brm_044</v>
      </c>
    </row>
    <row r="193" spans="1:11" x14ac:dyDescent="0.2">
      <c r="A193" s="3" t="str">
        <f t="shared" si="14"/>
        <v>2017-04</v>
      </c>
      <c r="B193" s="3" t="str">
        <f t="shared" si="15"/>
        <v>2017-14</v>
      </c>
      <c r="C193" s="3" t="str">
        <f t="shared" si="16"/>
        <v>brw_192</v>
      </c>
      <c r="D193" s="6">
        <v>42830</v>
      </c>
      <c r="E193" s="3">
        <v>0.75</v>
      </c>
      <c r="F193" s="3">
        <f t="shared" si="17"/>
        <v>2017</v>
      </c>
      <c r="G193" s="3">
        <f t="shared" si="18"/>
        <v>2</v>
      </c>
      <c r="H193" s="3">
        <f t="shared" si="19"/>
        <v>4</v>
      </c>
      <c r="I193" s="3">
        <f t="shared" si="20"/>
        <v>14</v>
      </c>
      <c r="J193" s="3" t="str">
        <f>VLOOKUP(B193, 'estimated variable mortgage'!$A$2:$H$492, 2, FALSE)</f>
        <v>vmr_192</v>
      </c>
      <c r="K193" s="3" t="str">
        <f>VLOOKUP(A193, 'bank rate monthly'!$B$2:$H$115, 2)</f>
        <v>brm_045</v>
      </c>
    </row>
    <row r="194" spans="1:11" x14ac:dyDescent="0.2">
      <c r="A194" s="3" t="str">
        <f t="shared" si="14"/>
        <v>2017-04</v>
      </c>
      <c r="B194" s="3" t="str">
        <f t="shared" si="15"/>
        <v>2017-15</v>
      </c>
      <c r="C194" s="3" t="str">
        <f t="shared" si="16"/>
        <v>brw_193</v>
      </c>
      <c r="D194" s="6">
        <v>42837</v>
      </c>
      <c r="E194" s="3">
        <v>0.75</v>
      </c>
      <c r="F194" s="3">
        <f t="shared" si="17"/>
        <v>2017</v>
      </c>
      <c r="G194" s="3">
        <f t="shared" si="18"/>
        <v>2</v>
      </c>
      <c r="H194" s="3">
        <f t="shared" si="19"/>
        <v>4</v>
      </c>
      <c r="I194" s="3">
        <f t="shared" si="20"/>
        <v>15</v>
      </c>
      <c r="J194" s="3" t="str">
        <f>VLOOKUP(B194, 'estimated variable mortgage'!$A$2:$H$492, 2, FALSE)</f>
        <v>vmr_193</v>
      </c>
      <c r="K194" s="3" t="str">
        <f>VLOOKUP(A194, 'bank rate monthly'!$B$2:$H$115, 2)</f>
        <v>brm_045</v>
      </c>
    </row>
    <row r="195" spans="1:11" x14ac:dyDescent="0.2">
      <c r="A195" s="3" t="str">
        <f t="shared" ref="A195:A258" si="21">_xlfn.CONCAT(F195, "-", TEXT(H195,"00"))</f>
        <v>2017-04</v>
      </c>
      <c r="B195" s="3" t="str">
        <f t="shared" ref="B195:B258" si="22">_xlfn.CONCAT(F195,"-",I195)</f>
        <v>2017-16</v>
      </c>
      <c r="C195" s="3" t="str">
        <f t="shared" ref="C195:C258" si="23">_xlfn.CONCAT("brw_", TEXT(ROW(D195)-1, "000"))</f>
        <v>brw_194</v>
      </c>
      <c r="D195" s="6">
        <v>42844</v>
      </c>
      <c r="E195" s="3">
        <v>0.75</v>
      </c>
      <c r="F195" s="3">
        <f t="shared" ref="F195:F258" si="24">YEAR(D195)</f>
        <v>2017</v>
      </c>
      <c r="G195" s="3">
        <f t="shared" ref="G195:G258" si="25">ROUNDUP(MONTH(D195)/3, 0)</f>
        <v>2</v>
      </c>
      <c r="H195" s="3">
        <f t="shared" ref="H195:H258" si="26">MONTH(D195)</f>
        <v>4</v>
      </c>
      <c r="I195" s="3">
        <f t="shared" ref="I195:I258" si="27">WEEKNUM(D195)</f>
        <v>16</v>
      </c>
      <c r="J195" s="3" t="str">
        <f>VLOOKUP(B195, 'estimated variable mortgage'!$A$2:$H$492, 2, FALSE)</f>
        <v>vmr_194</v>
      </c>
      <c r="K195" s="3" t="str">
        <f>VLOOKUP(A195, 'bank rate monthly'!$B$2:$H$115, 2)</f>
        <v>brm_045</v>
      </c>
    </row>
    <row r="196" spans="1:11" x14ac:dyDescent="0.2">
      <c r="A196" s="3" t="str">
        <f t="shared" si="21"/>
        <v>2017-04</v>
      </c>
      <c r="B196" s="3" t="str">
        <f t="shared" si="22"/>
        <v>2017-17</v>
      </c>
      <c r="C196" s="3" t="str">
        <f t="shared" si="23"/>
        <v>brw_195</v>
      </c>
      <c r="D196" s="6">
        <v>42851</v>
      </c>
      <c r="E196" s="3">
        <v>0.75</v>
      </c>
      <c r="F196" s="3">
        <f t="shared" si="24"/>
        <v>2017</v>
      </c>
      <c r="G196" s="3">
        <f t="shared" si="25"/>
        <v>2</v>
      </c>
      <c r="H196" s="3">
        <f t="shared" si="26"/>
        <v>4</v>
      </c>
      <c r="I196" s="3">
        <f t="shared" si="27"/>
        <v>17</v>
      </c>
      <c r="J196" s="3" t="str">
        <f>VLOOKUP(B196, 'estimated variable mortgage'!$A$2:$H$492, 2, FALSE)</f>
        <v>vmr_195</v>
      </c>
      <c r="K196" s="3" t="str">
        <f>VLOOKUP(A196, 'bank rate monthly'!$B$2:$H$115, 2)</f>
        <v>brm_045</v>
      </c>
    </row>
    <row r="197" spans="1:11" x14ac:dyDescent="0.2">
      <c r="A197" s="3" t="str">
        <f t="shared" si="21"/>
        <v>2017-05</v>
      </c>
      <c r="B197" s="3" t="str">
        <f t="shared" si="22"/>
        <v>2017-18</v>
      </c>
      <c r="C197" s="3" t="str">
        <f t="shared" si="23"/>
        <v>brw_196</v>
      </c>
      <c r="D197" s="6">
        <v>42858</v>
      </c>
      <c r="E197" s="3">
        <v>0.75</v>
      </c>
      <c r="F197" s="3">
        <f t="shared" si="24"/>
        <v>2017</v>
      </c>
      <c r="G197" s="3">
        <f t="shared" si="25"/>
        <v>2</v>
      </c>
      <c r="H197" s="3">
        <f t="shared" si="26"/>
        <v>5</v>
      </c>
      <c r="I197" s="3">
        <f t="shared" si="27"/>
        <v>18</v>
      </c>
      <c r="J197" s="3" t="str">
        <f>VLOOKUP(B197, 'estimated variable mortgage'!$A$2:$H$492, 2, FALSE)</f>
        <v>vmr_196</v>
      </c>
      <c r="K197" s="3" t="str">
        <f>VLOOKUP(A197, 'bank rate monthly'!$B$2:$H$115, 2)</f>
        <v>brm_046</v>
      </c>
    </row>
    <row r="198" spans="1:11" x14ac:dyDescent="0.2">
      <c r="A198" s="3" t="str">
        <f t="shared" si="21"/>
        <v>2017-05</v>
      </c>
      <c r="B198" s="3" t="str">
        <f t="shared" si="22"/>
        <v>2017-19</v>
      </c>
      <c r="C198" s="3" t="str">
        <f t="shared" si="23"/>
        <v>brw_197</v>
      </c>
      <c r="D198" s="6">
        <v>42865</v>
      </c>
      <c r="E198" s="3">
        <v>0.75</v>
      </c>
      <c r="F198" s="3">
        <f t="shared" si="24"/>
        <v>2017</v>
      </c>
      <c r="G198" s="3">
        <f t="shared" si="25"/>
        <v>2</v>
      </c>
      <c r="H198" s="3">
        <f t="shared" si="26"/>
        <v>5</v>
      </c>
      <c r="I198" s="3">
        <f t="shared" si="27"/>
        <v>19</v>
      </c>
      <c r="J198" s="3" t="str">
        <f>VLOOKUP(B198, 'estimated variable mortgage'!$A$2:$H$492, 2, FALSE)</f>
        <v>vmr_197</v>
      </c>
      <c r="K198" s="3" t="str">
        <f>VLOOKUP(A198, 'bank rate monthly'!$B$2:$H$115, 2)</f>
        <v>brm_046</v>
      </c>
    </row>
    <row r="199" spans="1:11" x14ac:dyDescent="0.2">
      <c r="A199" s="3" t="str">
        <f t="shared" si="21"/>
        <v>2017-05</v>
      </c>
      <c r="B199" s="3" t="str">
        <f t="shared" si="22"/>
        <v>2017-20</v>
      </c>
      <c r="C199" s="3" t="str">
        <f t="shared" si="23"/>
        <v>brw_198</v>
      </c>
      <c r="D199" s="6">
        <v>42872</v>
      </c>
      <c r="E199" s="3">
        <v>0.75</v>
      </c>
      <c r="F199" s="3">
        <f t="shared" si="24"/>
        <v>2017</v>
      </c>
      <c r="G199" s="3">
        <f t="shared" si="25"/>
        <v>2</v>
      </c>
      <c r="H199" s="3">
        <f t="shared" si="26"/>
        <v>5</v>
      </c>
      <c r="I199" s="3">
        <f t="shared" si="27"/>
        <v>20</v>
      </c>
      <c r="J199" s="3" t="str">
        <f>VLOOKUP(B199, 'estimated variable mortgage'!$A$2:$H$492, 2, FALSE)</f>
        <v>vmr_198</v>
      </c>
      <c r="K199" s="3" t="str">
        <f>VLOOKUP(A199, 'bank rate monthly'!$B$2:$H$115, 2)</f>
        <v>brm_046</v>
      </c>
    </row>
    <row r="200" spans="1:11" x14ac:dyDescent="0.2">
      <c r="A200" s="3" t="str">
        <f t="shared" si="21"/>
        <v>2017-05</v>
      </c>
      <c r="B200" s="3" t="str">
        <f t="shared" si="22"/>
        <v>2017-21</v>
      </c>
      <c r="C200" s="3" t="str">
        <f t="shared" si="23"/>
        <v>brw_199</v>
      </c>
      <c r="D200" s="6">
        <v>42879</v>
      </c>
      <c r="E200" s="3">
        <v>0.75</v>
      </c>
      <c r="F200" s="3">
        <f t="shared" si="24"/>
        <v>2017</v>
      </c>
      <c r="G200" s="3">
        <f t="shared" si="25"/>
        <v>2</v>
      </c>
      <c r="H200" s="3">
        <f t="shared" si="26"/>
        <v>5</v>
      </c>
      <c r="I200" s="3">
        <f t="shared" si="27"/>
        <v>21</v>
      </c>
      <c r="J200" s="3" t="str">
        <f>VLOOKUP(B200, 'estimated variable mortgage'!$A$2:$H$492, 2, FALSE)</f>
        <v>vmr_199</v>
      </c>
      <c r="K200" s="3" t="str">
        <f>VLOOKUP(A200, 'bank rate monthly'!$B$2:$H$115, 2)</f>
        <v>brm_046</v>
      </c>
    </row>
    <row r="201" spans="1:11" x14ac:dyDescent="0.2">
      <c r="A201" s="3" t="str">
        <f t="shared" si="21"/>
        <v>2017-05</v>
      </c>
      <c r="B201" s="3" t="str">
        <f t="shared" si="22"/>
        <v>2017-22</v>
      </c>
      <c r="C201" s="3" t="str">
        <f t="shared" si="23"/>
        <v>brw_200</v>
      </c>
      <c r="D201" s="6">
        <v>42886</v>
      </c>
      <c r="E201" s="3">
        <v>0.75</v>
      </c>
      <c r="F201" s="3">
        <f t="shared" si="24"/>
        <v>2017</v>
      </c>
      <c r="G201" s="3">
        <f t="shared" si="25"/>
        <v>2</v>
      </c>
      <c r="H201" s="3">
        <f t="shared" si="26"/>
        <v>5</v>
      </c>
      <c r="I201" s="3">
        <f t="shared" si="27"/>
        <v>22</v>
      </c>
      <c r="J201" s="3" t="str">
        <f>VLOOKUP(B201, 'estimated variable mortgage'!$A$2:$H$492, 2, FALSE)</f>
        <v>vmr_200</v>
      </c>
      <c r="K201" s="3" t="str">
        <f>VLOOKUP(A201, 'bank rate monthly'!$B$2:$H$115, 2)</f>
        <v>brm_046</v>
      </c>
    </row>
    <row r="202" spans="1:11" x14ac:dyDescent="0.2">
      <c r="A202" s="3" t="str">
        <f t="shared" si="21"/>
        <v>2017-06</v>
      </c>
      <c r="B202" s="3" t="str">
        <f t="shared" si="22"/>
        <v>2017-23</v>
      </c>
      <c r="C202" s="3" t="str">
        <f t="shared" si="23"/>
        <v>brw_201</v>
      </c>
      <c r="D202" s="6">
        <v>42893</v>
      </c>
      <c r="E202" s="3">
        <v>0.75</v>
      </c>
      <c r="F202" s="3">
        <f t="shared" si="24"/>
        <v>2017</v>
      </c>
      <c r="G202" s="3">
        <f t="shared" si="25"/>
        <v>2</v>
      </c>
      <c r="H202" s="3">
        <f t="shared" si="26"/>
        <v>6</v>
      </c>
      <c r="I202" s="3">
        <f t="shared" si="27"/>
        <v>23</v>
      </c>
      <c r="J202" s="3" t="str">
        <f>VLOOKUP(B202, 'estimated variable mortgage'!$A$2:$H$492, 2, FALSE)</f>
        <v>vmr_201</v>
      </c>
      <c r="K202" s="3" t="str">
        <f>VLOOKUP(A202, 'bank rate monthly'!$B$2:$H$115, 2)</f>
        <v>brm_047</v>
      </c>
    </row>
    <row r="203" spans="1:11" x14ac:dyDescent="0.2">
      <c r="A203" s="3" t="str">
        <f t="shared" si="21"/>
        <v>2017-06</v>
      </c>
      <c r="B203" s="3" t="str">
        <f t="shared" si="22"/>
        <v>2017-24</v>
      </c>
      <c r="C203" s="3" t="str">
        <f t="shared" si="23"/>
        <v>brw_202</v>
      </c>
      <c r="D203" s="6">
        <v>42900</v>
      </c>
      <c r="E203" s="3">
        <v>0.75</v>
      </c>
      <c r="F203" s="3">
        <f t="shared" si="24"/>
        <v>2017</v>
      </c>
      <c r="G203" s="3">
        <f t="shared" si="25"/>
        <v>2</v>
      </c>
      <c r="H203" s="3">
        <f t="shared" si="26"/>
        <v>6</v>
      </c>
      <c r="I203" s="3">
        <f t="shared" si="27"/>
        <v>24</v>
      </c>
      <c r="J203" s="3" t="str">
        <f>VLOOKUP(B203, 'estimated variable mortgage'!$A$2:$H$492, 2, FALSE)</f>
        <v>vmr_202</v>
      </c>
      <c r="K203" s="3" t="str">
        <f>VLOOKUP(A203, 'bank rate monthly'!$B$2:$H$115, 2)</f>
        <v>brm_047</v>
      </c>
    </row>
    <row r="204" spans="1:11" x14ac:dyDescent="0.2">
      <c r="A204" s="3" t="str">
        <f t="shared" si="21"/>
        <v>2017-06</v>
      </c>
      <c r="B204" s="3" t="str">
        <f t="shared" si="22"/>
        <v>2017-25</v>
      </c>
      <c r="C204" s="3" t="str">
        <f t="shared" si="23"/>
        <v>brw_203</v>
      </c>
      <c r="D204" s="6">
        <v>42907</v>
      </c>
      <c r="E204" s="3">
        <v>0.75</v>
      </c>
      <c r="F204" s="3">
        <f t="shared" si="24"/>
        <v>2017</v>
      </c>
      <c r="G204" s="3">
        <f t="shared" si="25"/>
        <v>2</v>
      </c>
      <c r="H204" s="3">
        <f t="shared" si="26"/>
        <v>6</v>
      </c>
      <c r="I204" s="3">
        <f t="shared" si="27"/>
        <v>25</v>
      </c>
      <c r="J204" s="3" t="str">
        <f>VLOOKUP(B204, 'estimated variable mortgage'!$A$2:$H$492, 2, FALSE)</f>
        <v>vmr_203</v>
      </c>
      <c r="K204" s="3" t="str">
        <f>VLOOKUP(A204, 'bank rate monthly'!$B$2:$H$115, 2)</f>
        <v>brm_047</v>
      </c>
    </row>
    <row r="205" spans="1:11" x14ac:dyDescent="0.2">
      <c r="A205" s="3" t="str">
        <f t="shared" si="21"/>
        <v>2017-06</v>
      </c>
      <c r="B205" s="3" t="str">
        <f t="shared" si="22"/>
        <v>2017-26</v>
      </c>
      <c r="C205" s="3" t="str">
        <f t="shared" si="23"/>
        <v>brw_204</v>
      </c>
      <c r="D205" s="6">
        <v>42914</v>
      </c>
      <c r="E205" s="3">
        <v>0.75</v>
      </c>
      <c r="F205" s="3">
        <f t="shared" si="24"/>
        <v>2017</v>
      </c>
      <c r="G205" s="3">
        <f t="shared" si="25"/>
        <v>2</v>
      </c>
      <c r="H205" s="3">
        <f t="shared" si="26"/>
        <v>6</v>
      </c>
      <c r="I205" s="3">
        <f t="shared" si="27"/>
        <v>26</v>
      </c>
      <c r="J205" s="3" t="str">
        <f>VLOOKUP(B205, 'estimated variable mortgage'!$A$2:$H$492, 2, FALSE)</f>
        <v>vmr_204</v>
      </c>
      <c r="K205" s="3" t="str">
        <f>VLOOKUP(A205, 'bank rate monthly'!$B$2:$H$115, 2)</f>
        <v>brm_047</v>
      </c>
    </row>
    <row r="206" spans="1:11" x14ac:dyDescent="0.2">
      <c r="A206" s="3" t="str">
        <f t="shared" si="21"/>
        <v>2017-07</v>
      </c>
      <c r="B206" s="3" t="str">
        <f t="shared" si="22"/>
        <v>2017-27</v>
      </c>
      <c r="C206" s="3" t="str">
        <f t="shared" si="23"/>
        <v>brw_205</v>
      </c>
      <c r="D206" s="6">
        <v>42921</v>
      </c>
      <c r="E206" s="3">
        <v>0.75</v>
      </c>
      <c r="F206" s="3">
        <f t="shared" si="24"/>
        <v>2017</v>
      </c>
      <c r="G206" s="3">
        <f t="shared" si="25"/>
        <v>3</v>
      </c>
      <c r="H206" s="3">
        <f t="shared" si="26"/>
        <v>7</v>
      </c>
      <c r="I206" s="3">
        <f t="shared" si="27"/>
        <v>27</v>
      </c>
      <c r="J206" s="3" t="str">
        <f>VLOOKUP(B206, 'estimated variable mortgage'!$A$2:$H$492, 2, FALSE)</f>
        <v>vmr_205</v>
      </c>
      <c r="K206" s="3" t="str">
        <f>VLOOKUP(A206, 'bank rate monthly'!$B$2:$H$115, 2)</f>
        <v>brm_048</v>
      </c>
    </row>
    <row r="207" spans="1:11" x14ac:dyDescent="0.2">
      <c r="A207" s="3" t="str">
        <f t="shared" si="21"/>
        <v>2017-07</v>
      </c>
      <c r="B207" s="3" t="str">
        <f t="shared" si="22"/>
        <v>2017-28</v>
      </c>
      <c r="C207" s="3" t="str">
        <f t="shared" si="23"/>
        <v>brw_206</v>
      </c>
      <c r="D207" s="6">
        <v>42928</v>
      </c>
      <c r="E207" s="3">
        <v>1</v>
      </c>
      <c r="F207" s="3">
        <f t="shared" si="24"/>
        <v>2017</v>
      </c>
      <c r="G207" s="3">
        <f t="shared" si="25"/>
        <v>3</v>
      </c>
      <c r="H207" s="3">
        <f t="shared" si="26"/>
        <v>7</v>
      </c>
      <c r="I207" s="3">
        <f t="shared" si="27"/>
        <v>28</v>
      </c>
      <c r="J207" s="3" t="str">
        <f>VLOOKUP(B207, 'estimated variable mortgage'!$A$2:$H$492, 2, FALSE)</f>
        <v>vmr_206</v>
      </c>
      <c r="K207" s="3" t="str">
        <f>VLOOKUP(A207, 'bank rate monthly'!$B$2:$H$115, 2)</f>
        <v>brm_048</v>
      </c>
    </row>
    <row r="208" spans="1:11" x14ac:dyDescent="0.2">
      <c r="A208" s="3" t="str">
        <f t="shared" si="21"/>
        <v>2017-07</v>
      </c>
      <c r="B208" s="3" t="str">
        <f t="shared" si="22"/>
        <v>2017-29</v>
      </c>
      <c r="C208" s="3" t="str">
        <f t="shared" si="23"/>
        <v>brw_207</v>
      </c>
      <c r="D208" s="6">
        <v>42935</v>
      </c>
      <c r="E208" s="3">
        <v>1</v>
      </c>
      <c r="F208" s="3">
        <f t="shared" si="24"/>
        <v>2017</v>
      </c>
      <c r="G208" s="3">
        <f t="shared" si="25"/>
        <v>3</v>
      </c>
      <c r="H208" s="3">
        <f t="shared" si="26"/>
        <v>7</v>
      </c>
      <c r="I208" s="3">
        <f t="shared" si="27"/>
        <v>29</v>
      </c>
      <c r="J208" s="3" t="str">
        <f>VLOOKUP(B208, 'estimated variable mortgage'!$A$2:$H$492, 2, FALSE)</f>
        <v>vmr_207</v>
      </c>
      <c r="K208" s="3" t="str">
        <f>VLOOKUP(A208, 'bank rate monthly'!$B$2:$H$115, 2)</f>
        <v>brm_048</v>
      </c>
    </row>
    <row r="209" spans="1:11" x14ac:dyDescent="0.2">
      <c r="A209" s="3" t="str">
        <f t="shared" si="21"/>
        <v>2017-07</v>
      </c>
      <c r="B209" s="3" t="str">
        <f t="shared" si="22"/>
        <v>2017-30</v>
      </c>
      <c r="C209" s="3" t="str">
        <f t="shared" si="23"/>
        <v>brw_208</v>
      </c>
      <c r="D209" s="6">
        <v>42942</v>
      </c>
      <c r="E209" s="3">
        <v>1</v>
      </c>
      <c r="F209" s="3">
        <f t="shared" si="24"/>
        <v>2017</v>
      </c>
      <c r="G209" s="3">
        <f t="shared" si="25"/>
        <v>3</v>
      </c>
      <c r="H209" s="3">
        <f t="shared" si="26"/>
        <v>7</v>
      </c>
      <c r="I209" s="3">
        <f t="shared" si="27"/>
        <v>30</v>
      </c>
      <c r="J209" s="3" t="str">
        <f>VLOOKUP(B209, 'estimated variable mortgage'!$A$2:$H$492, 2, FALSE)</f>
        <v>vmr_208</v>
      </c>
      <c r="K209" s="3" t="str">
        <f>VLOOKUP(A209, 'bank rate monthly'!$B$2:$H$115, 2)</f>
        <v>brm_048</v>
      </c>
    </row>
    <row r="210" spans="1:11" x14ac:dyDescent="0.2">
      <c r="A210" s="3" t="str">
        <f t="shared" si="21"/>
        <v>2017-08</v>
      </c>
      <c r="B210" s="3" t="str">
        <f t="shared" si="22"/>
        <v>2017-31</v>
      </c>
      <c r="C210" s="3" t="str">
        <f t="shared" si="23"/>
        <v>brw_209</v>
      </c>
      <c r="D210" s="6">
        <v>42949</v>
      </c>
      <c r="E210" s="3">
        <v>1</v>
      </c>
      <c r="F210" s="3">
        <f t="shared" si="24"/>
        <v>2017</v>
      </c>
      <c r="G210" s="3">
        <f t="shared" si="25"/>
        <v>3</v>
      </c>
      <c r="H210" s="3">
        <f t="shared" si="26"/>
        <v>8</v>
      </c>
      <c r="I210" s="3">
        <f t="shared" si="27"/>
        <v>31</v>
      </c>
      <c r="J210" s="3" t="str">
        <f>VLOOKUP(B210, 'estimated variable mortgage'!$A$2:$H$492, 2, FALSE)</f>
        <v>vmr_209</v>
      </c>
      <c r="K210" s="3" t="str">
        <f>VLOOKUP(A210, 'bank rate monthly'!$B$2:$H$115, 2)</f>
        <v>brm_049</v>
      </c>
    </row>
    <row r="211" spans="1:11" x14ac:dyDescent="0.2">
      <c r="A211" s="3" t="str">
        <f t="shared" si="21"/>
        <v>2017-08</v>
      </c>
      <c r="B211" s="3" t="str">
        <f t="shared" si="22"/>
        <v>2017-32</v>
      </c>
      <c r="C211" s="3" t="str">
        <f t="shared" si="23"/>
        <v>brw_210</v>
      </c>
      <c r="D211" s="6">
        <v>42956</v>
      </c>
      <c r="E211" s="3">
        <v>1</v>
      </c>
      <c r="F211" s="3">
        <f t="shared" si="24"/>
        <v>2017</v>
      </c>
      <c r="G211" s="3">
        <f t="shared" si="25"/>
        <v>3</v>
      </c>
      <c r="H211" s="3">
        <f t="shared" si="26"/>
        <v>8</v>
      </c>
      <c r="I211" s="3">
        <f t="shared" si="27"/>
        <v>32</v>
      </c>
      <c r="J211" s="3" t="str">
        <f>VLOOKUP(B211, 'estimated variable mortgage'!$A$2:$H$492, 2, FALSE)</f>
        <v>vmr_210</v>
      </c>
      <c r="K211" s="3" t="str">
        <f>VLOOKUP(A211, 'bank rate monthly'!$B$2:$H$115, 2)</f>
        <v>brm_049</v>
      </c>
    </row>
    <row r="212" spans="1:11" x14ac:dyDescent="0.2">
      <c r="A212" s="3" t="str">
        <f t="shared" si="21"/>
        <v>2017-08</v>
      </c>
      <c r="B212" s="3" t="str">
        <f t="shared" si="22"/>
        <v>2017-33</v>
      </c>
      <c r="C212" s="3" t="str">
        <f t="shared" si="23"/>
        <v>brw_211</v>
      </c>
      <c r="D212" s="6">
        <v>42963</v>
      </c>
      <c r="E212" s="3">
        <v>1</v>
      </c>
      <c r="F212" s="3">
        <f t="shared" si="24"/>
        <v>2017</v>
      </c>
      <c r="G212" s="3">
        <f t="shared" si="25"/>
        <v>3</v>
      </c>
      <c r="H212" s="3">
        <f t="shared" si="26"/>
        <v>8</v>
      </c>
      <c r="I212" s="3">
        <f t="shared" si="27"/>
        <v>33</v>
      </c>
      <c r="J212" s="3" t="str">
        <f>VLOOKUP(B212, 'estimated variable mortgage'!$A$2:$H$492, 2, FALSE)</f>
        <v>vmr_211</v>
      </c>
      <c r="K212" s="3" t="str">
        <f>VLOOKUP(A212, 'bank rate monthly'!$B$2:$H$115, 2)</f>
        <v>brm_049</v>
      </c>
    </row>
    <row r="213" spans="1:11" x14ac:dyDescent="0.2">
      <c r="A213" s="3" t="str">
        <f t="shared" si="21"/>
        <v>2017-08</v>
      </c>
      <c r="B213" s="3" t="str">
        <f t="shared" si="22"/>
        <v>2017-34</v>
      </c>
      <c r="C213" s="3" t="str">
        <f t="shared" si="23"/>
        <v>brw_212</v>
      </c>
      <c r="D213" s="6">
        <v>42970</v>
      </c>
      <c r="E213" s="3">
        <v>1</v>
      </c>
      <c r="F213" s="3">
        <f t="shared" si="24"/>
        <v>2017</v>
      </c>
      <c r="G213" s="3">
        <f t="shared" si="25"/>
        <v>3</v>
      </c>
      <c r="H213" s="3">
        <f t="shared" si="26"/>
        <v>8</v>
      </c>
      <c r="I213" s="3">
        <f t="shared" si="27"/>
        <v>34</v>
      </c>
      <c r="J213" s="3" t="str">
        <f>VLOOKUP(B213, 'estimated variable mortgage'!$A$2:$H$492, 2, FALSE)</f>
        <v>vmr_212</v>
      </c>
      <c r="K213" s="3" t="str">
        <f>VLOOKUP(A213, 'bank rate monthly'!$B$2:$H$115, 2)</f>
        <v>brm_049</v>
      </c>
    </row>
    <row r="214" spans="1:11" x14ac:dyDescent="0.2">
      <c r="A214" s="3" t="str">
        <f t="shared" si="21"/>
        <v>2017-08</v>
      </c>
      <c r="B214" s="3" t="str">
        <f t="shared" si="22"/>
        <v>2017-35</v>
      </c>
      <c r="C214" s="3" t="str">
        <f t="shared" si="23"/>
        <v>brw_213</v>
      </c>
      <c r="D214" s="6">
        <v>42977</v>
      </c>
      <c r="E214" s="3">
        <v>1</v>
      </c>
      <c r="F214" s="3">
        <f t="shared" si="24"/>
        <v>2017</v>
      </c>
      <c r="G214" s="3">
        <f t="shared" si="25"/>
        <v>3</v>
      </c>
      <c r="H214" s="3">
        <f t="shared" si="26"/>
        <v>8</v>
      </c>
      <c r="I214" s="3">
        <f t="shared" si="27"/>
        <v>35</v>
      </c>
      <c r="J214" s="3" t="str">
        <f>VLOOKUP(B214, 'estimated variable mortgage'!$A$2:$H$492, 2, FALSE)</f>
        <v>vmr_213</v>
      </c>
      <c r="K214" s="3" t="str">
        <f>VLOOKUP(A214, 'bank rate monthly'!$B$2:$H$115, 2)</f>
        <v>brm_049</v>
      </c>
    </row>
    <row r="215" spans="1:11" x14ac:dyDescent="0.2">
      <c r="A215" s="3" t="str">
        <f t="shared" si="21"/>
        <v>2017-09</v>
      </c>
      <c r="B215" s="3" t="str">
        <f t="shared" si="22"/>
        <v>2017-36</v>
      </c>
      <c r="C215" s="3" t="str">
        <f t="shared" si="23"/>
        <v>brw_214</v>
      </c>
      <c r="D215" s="6">
        <v>42984</v>
      </c>
      <c r="E215" s="3">
        <v>1.25</v>
      </c>
      <c r="F215" s="3">
        <f t="shared" si="24"/>
        <v>2017</v>
      </c>
      <c r="G215" s="3">
        <f t="shared" si="25"/>
        <v>3</v>
      </c>
      <c r="H215" s="3">
        <f t="shared" si="26"/>
        <v>9</v>
      </c>
      <c r="I215" s="3">
        <f t="shared" si="27"/>
        <v>36</v>
      </c>
      <c r="J215" s="3" t="str">
        <f>VLOOKUP(B215, 'estimated variable mortgage'!$A$2:$H$492, 2, FALSE)</f>
        <v>vmr_214</v>
      </c>
      <c r="K215" s="3" t="str">
        <f>VLOOKUP(A215, 'bank rate monthly'!$B$2:$H$115, 2)</f>
        <v>brm_050</v>
      </c>
    </row>
    <row r="216" spans="1:11" x14ac:dyDescent="0.2">
      <c r="A216" s="3" t="str">
        <f t="shared" si="21"/>
        <v>2017-09</v>
      </c>
      <c r="B216" s="3" t="str">
        <f t="shared" si="22"/>
        <v>2017-37</v>
      </c>
      <c r="C216" s="3" t="str">
        <f t="shared" si="23"/>
        <v>brw_215</v>
      </c>
      <c r="D216" s="6">
        <v>42991</v>
      </c>
      <c r="E216" s="3">
        <v>1.25</v>
      </c>
      <c r="F216" s="3">
        <f t="shared" si="24"/>
        <v>2017</v>
      </c>
      <c r="G216" s="3">
        <f t="shared" si="25"/>
        <v>3</v>
      </c>
      <c r="H216" s="3">
        <f t="shared" si="26"/>
        <v>9</v>
      </c>
      <c r="I216" s="3">
        <f t="shared" si="27"/>
        <v>37</v>
      </c>
      <c r="J216" s="3" t="str">
        <f>VLOOKUP(B216, 'estimated variable mortgage'!$A$2:$H$492, 2, FALSE)</f>
        <v>vmr_215</v>
      </c>
      <c r="K216" s="3" t="str">
        <f>VLOOKUP(A216, 'bank rate monthly'!$B$2:$H$115, 2)</f>
        <v>brm_050</v>
      </c>
    </row>
    <row r="217" spans="1:11" x14ac:dyDescent="0.2">
      <c r="A217" s="3" t="str">
        <f t="shared" si="21"/>
        <v>2017-09</v>
      </c>
      <c r="B217" s="3" t="str">
        <f t="shared" si="22"/>
        <v>2017-38</v>
      </c>
      <c r="C217" s="3" t="str">
        <f t="shared" si="23"/>
        <v>brw_216</v>
      </c>
      <c r="D217" s="6">
        <v>42998</v>
      </c>
      <c r="E217" s="3">
        <v>1.25</v>
      </c>
      <c r="F217" s="3">
        <f t="shared" si="24"/>
        <v>2017</v>
      </c>
      <c r="G217" s="3">
        <f t="shared" si="25"/>
        <v>3</v>
      </c>
      <c r="H217" s="3">
        <f t="shared" si="26"/>
        <v>9</v>
      </c>
      <c r="I217" s="3">
        <f t="shared" si="27"/>
        <v>38</v>
      </c>
      <c r="J217" s="3" t="str">
        <f>VLOOKUP(B217, 'estimated variable mortgage'!$A$2:$H$492, 2, FALSE)</f>
        <v>vmr_216</v>
      </c>
      <c r="K217" s="3" t="str">
        <f>VLOOKUP(A217, 'bank rate monthly'!$B$2:$H$115, 2)</f>
        <v>brm_050</v>
      </c>
    </row>
    <row r="218" spans="1:11" x14ac:dyDescent="0.2">
      <c r="A218" s="3" t="str">
        <f t="shared" si="21"/>
        <v>2017-09</v>
      </c>
      <c r="B218" s="3" t="str">
        <f t="shared" si="22"/>
        <v>2017-39</v>
      </c>
      <c r="C218" s="3" t="str">
        <f t="shared" si="23"/>
        <v>brw_217</v>
      </c>
      <c r="D218" s="6">
        <v>43005</v>
      </c>
      <c r="E218" s="3">
        <v>1.25</v>
      </c>
      <c r="F218" s="3">
        <f t="shared" si="24"/>
        <v>2017</v>
      </c>
      <c r="G218" s="3">
        <f t="shared" si="25"/>
        <v>3</v>
      </c>
      <c r="H218" s="3">
        <f t="shared" si="26"/>
        <v>9</v>
      </c>
      <c r="I218" s="3">
        <f t="shared" si="27"/>
        <v>39</v>
      </c>
      <c r="J218" s="3" t="str">
        <f>VLOOKUP(B218, 'estimated variable mortgage'!$A$2:$H$492, 2, FALSE)</f>
        <v>vmr_217</v>
      </c>
      <c r="K218" s="3" t="str">
        <f>VLOOKUP(A218, 'bank rate monthly'!$B$2:$H$115, 2)</f>
        <v>brm_050</v>
      </c>
    </row>
    <row r="219" spans="1:11" x14ac:dyDescent="0.2">
      <c r="A219" s="3" t="str">
        <f t="shared" si="21"/>
        <v>2017-10</v>
      </c>
      <c r="B219" s="3" t="str">
        <f t="shared" si="22"/>
        <v>2017-40</v>
      </c>
      <c r="C219" s="3" t="str">
        <f t="shared" si="23"/>
        <v>brw_218</v>
      </c>
      <c r="D219" s="6">
        <v>43012</v>
      </c>
      <c r="E219" s="3">
        <v>1.25</v>
      </c>
      <c r="F219" s="3">
        <f t="shared" si="24"/>
        <v>2017</v>
      </c>
      <c r="G219" s="3">
        <f t="shared" si="25"/>
        <v>4</v>
      </c>
      <c r="H219" s="3">
        <f t="shared" si="26"/>
        <v>10</v>
      </c>
      <c r="I219" s="3">
        <f t="shared" si="27"/>
        <v>40</v>
      </c>
      <c r="J219" s="3" t="str">
        <f>VLOOKUP(B219, 'estimated variable mortgage'!$A$2:$H$492, 2, FALSE)</f>
        <v>vmr_218</v>
      </c>
      <c r="K219" s="3" t="str">
        <f>VLOOKUP(A219, 'bank rate monthly'!$B$2:$H$115, 2)</f>
        <v>brm_051</v>
      </c>
    </row>
    <row r="220" spans="1:11" x14ac:dyDescent="0.2">
      <c r="A220" s="3" t="str">
        <f t="shared" si="21"/>
        <v>2017-10</v>
      </c>
      <c r="B220" s="3" t="str">
        <f t="shared" si="22"/>
        <v>2017-41</v>
      </c>
      <c r="C220" s="3" t="str">
        <f t="shared" si="23"/>
        <v>brw_219</v>
      </c>
      <c r="D220" s="6">
        <v>43019</v>
      </c>
      <c r="E220" s="3">
        <v>1.25</v>
      </c>
      <c r="F220" s="3">
        <f t="shared" si="24"/>
        <v>2017</v>
      </c>
      <c r="G220" s="3">
        <f t="shared" si="25"/>
        <v>4</v>
      </c>
      <c r="H220" s="3">
        <f t="shared" si="26"/>
        <v>10</v>
      </c>
      <c r="I220" s="3">
        <f t="shared" si="27"/>
        <v>41</v>
      </c>
      <c r="J220" s="3" t="str">
        <f>VLOOKUP(B220, 'estimated variable mortgage'!$A$2:$H$492, 2, FALSE)</f>
        <v>vmr_219</v>
      </c>
      <c r="K220" s="3" t="str">
        <f>VLOOKUP(A220, 'bank rate monthly'!$B$2:$H$115, 2)</f>
        <v>brm_051</v>
      </c>
    </row>
    <row r="221" spans="1:11" x14ac:dyDescent="0.2">
      <c r="A221" s="3" t="str">
        <f t="shared" si="21"/>
        <v>2017-10</v>
      </c>
      <c r="B221" s="3" t="str">
        <f t="shared" si="22"/>
        <v>2017-42</v>
      </c>
      <c r="C221" s="3" t="str">
        <f t="shared" si="23"/>
        <v>brw_220</v>
      </c>
      <c r="D221" s="6">
        <v>43026</v>
      </c>
      <c r="E221" s="3">
        <v>1.25</v>
      </c>
      <c r="F221" s="3">
        <f t="shared" si="24"/>
        <v>2017</v>
      </c>
      <c r="G221" s="3">
        <f t="shared" si="25"/>
        <v>4</v>
      </c>
      <c r="H221" s="3">
        <f t="shared" si="26"/>
        <v>10</v>
      </c>
      <c r="I221" s="3">
        <f t="shared" si="27"/>
        <v>42</v>
      </c>
      <c r="J221" s="3" t="str">
        <f>VLOOKUP(B221, 'estimated variable mortgage'!$A$2:$H$492, 2, FALSE)</f>
        <v>vmr_220</v>
      </c>
      <c r="K221" s="3" t="str">
        <f>VLOOKUP(A221, 'bank rate monthly'!$B$2:$H$115, 2)</f>
        <v>brm_051</v>
      </c>
    </row>
    <row r="222" spans="1:11" x14ac:dyDescent="0.2">
      <c r="A222" s="3" t="str">
        <f t="shared" si="21"/>
        <v>2017-10</v>
      </c>
      <c r="B222" s="3" t="str">
        <f t="shared" si="22"/>
        <v>2017-43</v>
      </c>
      <c r="C222" s="3" t="str">
        <f t="shared" si="23"/>
        <v>brw_221</v>
      </c>
      <c r="D222" s="6">
        <v>43033</v>
      </c>
      <c r="E222" s="3">
        <v>1.25</v>
      </c>
      <c r="F222" s="3">
        <f t="shared" si="24"/>
        <v>2017</v>
      </c>
      <c r="G222" s="3">
        <f t="shared" si="25"/>
        <v>4</v>
      </c>
      <c r="H222" s="3">
        <f t="shared" si="26"/>
        <v>10</v>
      </c>
      <c r="I222" s="3">
        <f t="shared" si="27"/>
        <v>43</v>
      </c>
      <c r="J222" s="3" t="str">
        <f>VLOOKUP(B222, 'estimated variable mortgage'!$A$2:$H$492, 2, FALSE)</f>
        <v>vmr_221</v>
      </c>
      <c r="K222" s="3" t="str">
        <f>VLOOKUP(A222, 'bank rate monthly'!$B$2:$H$115, 2)</f>
        <v>brm_051</v>
      </c>
    </row>
    <row r="223" spans="1:11" x14ac:dyDescent="0.2">
      <c r="A223" s="3" t="str">
        <f t="shared" si="21"/>
        <v>2017-11</v>
      </c>
      <c r="B223" s="3" t="str">
        <f t="shared" si="22"/>
        <v>2017-44</v>
      </c>
      <c r="C223" s="3" t="str">
        <f t="shared" si="23"/>
        <v>brw_222</v>
      </c>
      <c r="D223" s="6">
        <v>43040</v>
      </c>
      <c r="E223" s="3">
        <v>1.25</v>
      </c>
      <c r="F223" s="3">
        <f t="shared" si="24"/>
        <v>2017</v>
      </c>
      <c r="G223" s="3">
        <f t="shared" si="25"/>
        <v>4</v>
      </c>
      <c r="H223" s="3">
        <f t="shared" si="26"/>
        <v>11</v>
      </c>
      <c r="I223" s="3">
        <f t="shared" si="27"/>
        <v>44</v>
      </c>
      <c r="J223" s="3" t="str">
        <f>VLOOKUP(B223, 'estimated variable mortgage'!$A$2:$H$492, 2, FALSE)</f>
        <v>vmr_222</v>
      </c>
      <c r="K223" s="3" t="str">
        <f>VLOOKUP(A223, 'bank rate monthly'!$B$2:$H$115, 2)</f>
        <v>brm_052</v>
      </c>
    </row>
    <row r="224" spans="1:11" x14ac:dyDescent="0.2">
      <c r="A224" s="3" t="str">
        <f t="shared" si="21"/>
        <v>2017-11</v>
      </c>
      <c r="B224" s="3" t="str">
        <f t="shared" si="22"/>
        <v>2017-45</v>
      </c>
      <c r="C224" s="3" t="str">
        <f t="shared" si="23"/>
        <v>brw_223</v>
      </c>
      <c r="D224" s="6">
        <v>43047</v>
      </c>
      <c r="E224" s="3">
        <v>1.25</v>
      </c>
      <c r="F224" s="3">
        <f t="shared" si="24"/>
        <v>2017</v>
      </c>
      <c r="G224" s="3">
        <f t="shared" si="25"/>
        <v>4</v>
      </c>
      <c r="H224" s="3">
        <f t="shared" si="26"/>
        <v>11</v>
      </c>
      <c r="I224" s="3">
        <f t="shared" si="27"/>
        <v>45</v>
      </c>
      <c r="J224" s="3" t="str">
        <f>VLOOKUP(B224, 'estimated variable mortgage'!$A$2:$H$492, 2, FALSE)</f>
        <v>vmr_223</v>
      </c>
      <c r="K224" s="3" t="str">
        <f>VLOOKUP(A224, 'bank rate monthly'!$B$2:$H$115, 2)</f>
        <v>brm_052</v>
      </c>
    </row>
    <row r="225" spans="1:11" x14ac:dyDescent="0.2">
      <c r="A225" s="3" t="str">
        <f t="shared" si="21"/>
        <v>2017-11</v>
      </c>
      <c r="B225" s="3" t="str">
        <f t="shared" si="22"/>
        <v>2017-46</v>
      </c>
      <c r="C225" s="3" t="str">
        <f t="shared" si="23"/>
        <v>brw_224</v>
      </c>
      <c r="D225" s="6">
        <v>43054</v>
      </c>
      <c r="E225" s="3">
        <v>1.25</v>
      </c>
      <c r="F225" s="3">
        <f t="shared" si="24"/>
        <v>2017</v>
      </c>
      <c r="G225" s="3">
        <f t="shared" si="25"/>
        <v>4</v>
      </c>
      <c r="H225" s="3">
        <f t="shared" si="26"/>
        <v>11</v>
      </c>
      <c r="I225" s="3">
        <f t="shared" si="27"/>
        <v>46</v>
      </c>
      <c r="J225" s="3" t="str">
        <f>VLOOKUP(B225, 'estimated variable mortgage'!$A$2:$H$492, 2, FALSE)</f>
        <v>vmr_224</v>
      </c>
      <c r="K225" s="3" t="str">
        <f>VLOOKUP(A225, 'bank rate monthly'!$B$2:$H$115, 2)</f>
        <v>brm_052</v>
      </c>
    </row>
    <row r="226" spans="1:11" x14ac:dyDescent="0.2">
      <c r="A226" s="3" t="str">
        <f t="shared" si="21"/>
        <v>2017-11</v>
      </c>
      <c r="B226" s="3" t="str">
        <f t="shared" si="22"/>
        <v>2017-47</v>
      </c>
      <c r="C226" s="3" t="str">
        <f t="shared" si="23"/>
        <v>brw_225</v>
      </c>
      <c r="D226" s="6">
        <v>43061</v>
      </c>
      <c r="E226" s="3">
        <v>1.25</v>
      </c>
      <c r="F226" s="3">
        <f t="shared" si="24"/>
        <v>2017</v>
      </c>
      <c r="G226" s="3">
        <f t="shared" si="25"/>
        <v>4</v>
      </c>
      <c r="H226" s="3">
        <f t="shared" si="26"/>
        <v>11</v>
      </c>
      <c r="I226" s="3">
        <f t="shared" si="27"/>
        <v>47</v>
      </c>
      <c r="J226" s="3" t="str">
        <f>VLOOKUP(B226, 'estimated variable mortgage'!$A$2:$H$492, 2, FALSE)</f>
        <v>vmr_225</v>
      </c>
      <c r="K226" s="3" t="str">
        <f>VLOOKUP(A226, 'bank rate monthly'!$B$2:$H$115, 2)</f>
        <v>brm_052</v>
      </c>
    </row>
    <row r="227" spans="1:11" x14ac:dyDescent="0.2">
      <c r="A227" s="3" t="str">
        <f t="shared" si="21"/>
        <v>2017-11</v>
      </c>
      <c r="B227" s="3" t="str">
        <f t="shared" si="22"/>
        <v>2017-48</v>
      </c>
      <c r="C227" s="3" t="str">
        <f t="shared" si="23"/>
        <v>brw_226</v>
      </c>
      <c r="D227" s="6">
        <v>43068</v>
      </c>
      <c r="E227" s="3">
        <v>1.25</v>
      </c>
      <c r="F227" s="3">
        <f t="shared" si="24"/>
        <v>2017</v>
      </c>
      <c r="G227" s="3">
        <f t="shared" si="25"/>
        <v>4</v>
      </c>
      <c r="H227" s="3">
        <f t="shared" si="26"/>
        <v>11</v>
      </c>
      <c r="I227" s="3">
        <f t="shared" si="27"/>
        <v>48</v>
      </c>
      <c r="J227" s="3" t="str">
        <f>VLOOKUP(B227, 'estimated variable mortgage'!$A$2:$H$492, 2, FALSE)</f>
        <v>vmr_226</v>
      </c>
      <c r="K227" s="3" t="str">
        <f>VLOOKUP(A227, 'bank rate monthly'!$B$2:$H$115, 2)</f>
        <v>brm_052</v>
      </c>
    </row>
    <row r="228" spans="1:11" x14ac:dyDescent="0.2">
      <c r="A228" s="3" t="str">
        <f t="shared" si="21"/>
        <v>2017-12</v>
      </c>
      <c r="B228" s="3" t="str">
        <f t="shared" si="22"/>
        <v>2017-49</v>
      </c>
      <c r="C228" s="3" t="str">
        <f t="shared" si="23"/>
        <v>brw_227</v>
      </c>
      <c r="D228" s="6">
        <v>43075</v>
      </c>
      <c r="E228" s="3">
        <v>1.25</v>
      </c>
      <c r="F228" s="3">
        <f t="shared" si="24"/>
        <v>2017</v>
      </c>
      <c r="G228" s="3">
        <f t="shared" si="25"/>
        <v>4</v>
      </c>
      <c r="H228" s="3">
        <f t="shared" si="26"/>
        <v>12</v>
      </c>
      <c r="I228" s="3">
        <f t="shared" si="27"/>
        <v>49</v>
      </c>
      <c r="J228" s="3" t="str">
        <f>VLOOKUP(B228, 'estimated variable mortgage'!$A$2:$H$492, 2, FALSE)</f>
        <v>vmr_227</v>
      </c>
      <c r="K228" s="3" t="str">
        <f>VLOOKUP(A228, 'bank rate monthly'!$B$2:$H$115, 2)</f>
        <v>brm_053</v>
      </c>
    </row>
    <row r="229" spans="1:11" x14ac:dyDescent="0.2">
      <c r="A229" s="3" t="str">
        <f t="shared" si="21"/>
        <v>2017-12</v>
      </c>
      <c r="B229" s="3" t="str">
        <f t="shared" si="22"/>
        <v>2017-50</v>
      </c>
      <c r="C229" s="3" t="str">
        <f t="shared" si="23"/>
        <v>brw_228</v>
      </c>
      <c r="D229" s="6">
        <v>43082</v>
      </c>
      <c r="E229" s="3">
        <v>1.25</v>
      </c>
      <c r="F229" s="3">
        <f t="shared" si="24"/>
        <v>2017</v>
      </c>
      <c r="G229" s="3">
        <f t="shared" si="25"/>
        <v>4</v>
      </c>
      <c r="H229" s="3">
        <f t="shared" si="26"/>
        <v>12</v>
      </c>
      <c r="I229" s="3">
        <f t="shared" si="27"/>
        <v>50</v>
      </c>
      <c r="J229" s="3" t="str">
        <f>VLOOKUP(B229, 'estimated variable mortgage'!$A$2:$H$492, 2, FALSE)</f>
        <v>vmr_228</v>
      </c>
      <c r="K229" s="3" t="str">
        <f>VLOOKUP(A229, 'bank rate monthly'!$B$2:$H$115, 2)</f>
        <v>brm_053</v>
      </c>
    </row>
    <row r="230" spans="1:11" x14ac:dyDescent="0.2">
      <c r="A230" s="3" t="str">
        <f t="shared" si="21"/>
        <v>2017-12</v>
      </c>
      <c r="B230" s="3" t="str">
        <f t="shared" si="22"/>
        <v>2017-51</v>
      </c>
      <c r="C230" s="3" t="str">
        <f t="shared" si="23"/>
        <v>brw_229</v>
      </c>
      <c r="D230" s="6">
        <v>43089</v>
      </c>
      <c r="E230" s="3">
        <v>1.25</v>
      </c>
      <c r="F230" s="3">
        <f t="shared" si="24"/>
        <v>2017</v>
      </c>
      <c r="G230" s="3">
        <f t="shared" si="25"/>
        <v>4</v>
      </c>
      <c r="H230" s="3">
        <f t="shared" si="26"/>
        <v>12</v>
      </c>
      <c r="I230" s="3">
        <f t="shared" si="27"/>
        <v>51</v>
      </c>
      <c r="J230" s="3" t="str">
        <f>VLOOKUP(B230, 'estimated variable mortgage'!$A$2:$H$492, 2, FALSE)</f>
        <v>vmr_229</v>
      </c>
      <c r="K230" s="3" t="str">
        <f>VLOOKUP(A230, 'bank rate monthly'!$B$2:$H$115, 2)</f>
        <v>brm_053</v>
      </c>
    </row>
    <row r="231" spans="1:11" x14ac:dyDescent="0.2">
      <c r="A231" s="3" t="str">
        <f t="shared" si="21"/>
        <v>2017-12</v>
      </c>
      <c r="B231" s="3" t="str">
        <f t="shared" si="22"/>
        <v>2017-52</v>
      </c>
      <c r="C231" s="3" t="str">
        <f t="shared" si="23"/>
        <v>brw_230</v>
      </c>
      <c r="D231" s="6">
        <v>43096</v>
      </c>
      <c r="E231" s="3">
        <v>1.25</v>
      </c>
      <c r="F231" s="3">
        <f t="shared" si="24"/>
        <v>2017</v>
      </c>
      <c r="G231" s="3">
        <f t="shared" si="25"/>
        <v>4</v>
      </c>
      <c r="H231" s="3">
        <f t="shared" si="26"/>
        <v>12</v>
      </c>
      <c r="I231" s="3">
        <f t="shared" si="27"/>
        <v>52</v>
      </c>
      <c r="J231" s="3" t="str">
        <f>VLOOKUP(B231, 'estimated variable mortgage'!$A$2:$H$492, 2, FALSE)</f>
        <v>vmr_230</v>
      </c>
      <c r="K231" s="3" t="str">
        <f>VLOOKUP(A231, 'bank rate monthly'!$B$2:$H$115, 2)</f>
        <v>brm_053</v>
      </c>
    </row>
    <row r="232" spans="1:11" x14ac:dyDescent="0.2">
      <c r="A232" s="3" t="str">
        <f t="shared" si="21"/>
        <v>2018-01</v>
      </c>
      <c r="B232" s="3" t="str">
        <f t="shared" si="22"/>
        <v>2018-1</v>
      </c>
      <c r="C232" s="3" t="str">
        <f t="shared" si="23"/>
        <v>brw_231</v>
      </c>
      <c r="D232" s="6">
        <v>43103</v>
      </c>
      <c r="E232" s="3">
        <v>1.25</v>
      </c>
      <c r="F232" s="3">
        <f t="shared" si="24"/>
        <v>2018</v>
      </c>
      <c r="G232" s="3">
        <f t="shared" si="25"/>
        <v>1</v>
      </c>
      <c r="H232" s="3">
        <f t="shared" si="26"/>
        <v>1</v>
      </c>
      <c r="I232" s="3">
        <f t="shared" si="27"/>
        <v>1</v>
      </c>
      <c r="J232" s="3" t="str">
        <f>VLOOKUP(B232, 'estimated variable mortgage'!$A$2:$H$492, 2, FALSE)</f>
        <v>vmr_231</v>
      </c>
      <c r="K232" s="3" t="str">
        <f>VLOOKUP(A232, 'bank rate monthly'!$B$2:$H$115, 2)</f>
        <v>brm_054</v>
      </c>
    </row>
    <row r="233" spans="1:11" x14ac:dyDescent="0.2">
      <c r="A233" s="3" t="str">
        <f t="shared" si="21"/>
        <v>2018-01</v>
      </c>
      <c r="B233" s="3" t="str">
        <f t="shared" si="22"/>
        <v>2018-2</v>
      </c>
      <c r="C233" s="3" t="str">
        <f t="shared" si="23"/>
        <v>brw_232</v>
      </c>
      <c r="D233" s="6">
        <v>43110</v>
      </c>
      <c r="E233" s="3">
        <v>1.25</v>
      </c>
      <c r="F233" s="3">
        <f t="shared" si="24"/>
        <v>2018</v>
      </c>
      <c r="G233" s="3">
        <f t="shared" si="25"/>
        <v>1</v>
      </c>
      <c r="H233" s="3">
        <f t="shared" si="26"/>
        <v>1</v>
      </c>
      <c r="I233" s="3">
        <f t="shared" si="27"/>
        <v>2</v>
      </c>
      <c r="J233" s="3" t="str">
        <f>VLOOKUP(B233, 'estimated variable mortgage'!$A$2:$H$492, 2, FALSE)</f>
        <v>vmr_232</v>
      </c>
      <c r="K233" s="3" t="str">
        <f>VLOOKUP(A233, 'bank rate monthly'!$B$2:$H$115, 2)</f>
        <v>brm_054</v>
      </c>
    </row>
    <row r="234" spans="1:11" x14ac:dyDescent="0.2">
      <c r="A234" s="3" t="str">
        <f t="shared" si="21"/>
        <v>2018-01</v>
      </c>
      <c r="B234" s="3" t="str">
        <f t="shared" si="22"/>
        <v>2018-3</v>
      </c>
      <c r="C234" s="3" t="str">
        <f t="shared" si="23"/>
        <v>brw_233</v>
      </c>
      <c r="D234" s="6">
        <v>43117</v>
      </c>
      <c r="E234" s="3">
        <v>1.5</v>
      </c>
      <c r="F234" s="3">
        <f t="shared" si="24"/>
        <v>2018</v>
      </c>
      <c r="G234" s="3">
        <f t="shared" si="25"/>
        <v>1</v>
      </c>
      <c r="H234" s="3">
        <f t="shared" si="26"/>
        <v>1</v>
      </c>
      <c r="I234" s="3">
        <f t="shared" si="27"/>
        <v>3</v>
      </c>
      <c r="J234" s="3" t="str">
        <f>VLOOKUP(B234, 'estimated variable mortgage'!$A$2:$H$492, 2, FALSE)</f>
        <v>vmr_233</v>
      </c>
      <c r="K234" s="3" t="str">
        <f>VLOOKUP(A234, 'bank rate monthly'!$B$2:$H$115, 2)</f>
        <v>brm_054</v>
      </c>
    </row>
    <row r="235" spans="1:11" x14ac:dyDescent="0.2">
      <c r="A235" s="3" t="str">
        <f t="shared" si="21"/>
        <v>2018-01</v>
      </c>
      <c r="B235" s="3" t="str">
        <f t="shared" si="22"/>
        <v>2018-4</v>
      </c>
      <c r="C235" s="3" t="str">
        <f t="shared" si="23"/>
        <v>brw_234</v>
      </c>
      <c r="D235" s="6">
        <v>43124</v>
      </c>
      <c r="E235" s="3">
        <v>1.5</v>
      </c>
      <c r="F235" s="3">
        <f t="shared" si="24"/>
        <v>2018</v>
      </c>
      <c r="G235" s="3">
        <f t="shared" si="25"/>
        <v>1</v>
      </c>
      <c r="H235" s="3">
        <f t="shared" si="26"/>
        <v>1</v>
      </c>
      <c r="I235" s="3">
        <f t="shared" si="27"/>
        <v>4</v>
      </c>
      <c r="J235" s="3" t="str">
        <f>VLOOKUP(B235, 'estimated variable mortgage'!$A$2:$H$492, 2, FALSE)</f>
        <v>vmr_234</v>
      </c>
      <c r="K235" s="3" t="str">
        <f>VLOOKUP(A235, 'bank rate monthly'!$B$2:$H$115, 2)</f>
        <v>brm_054</v>
      </c>
    </row>
    <row r="236" spans="1:11" x14ac:dyDescent="0.2">
      <c r="A236" s="3" t="str">
        <f t="shared" si="21"/>
        <v>2018-01</v>
      </c>
      <c r="B236" s="3" t="str">
        <f t="shared" si="22"/>
        <v>2018-5</v>
      </c>
      <c r="C236" s="3" t="str">
        <f t="shared" si="23"/>
        <v>brw_235</v>
      </c>
      <c r="D236" s="6">
        <v>43131</v>
      </c>
      <c r="E236" s="3">
        <v>1.5</v>
      </c>
      <c r="F236" s="3">
        <f t="shared" si="24"/>
        <v>2018</v>
      </c>
      <c r="G236" s="3">
        <f t="shared" si="25"/>
        <v>1</v>
      </c>
      <c r="H236" s="3">
        <f t="shared" si="26"/>
        <v>1</v>
      </c>
      <c r="I236" s="3">
        <f t="shared" si="27"/>
        <v>5</v>
      </c>
      <c r="J236" s="3" t="str">
        <f>VLOOKUP(B236, 'estimated variable mortgage'!$A$2:$H$492, 2, FALSE)</f>
        <v>vmr_235</v>
      </c>
      <c r="K236" s="3" t="str">
        <f>VLOOKUP(A236, 'bank rate monthly'!$B$2:$H$115, 2)</f>
        <v>brm_054</v>
      </c>
    </row>
    <row r="237" spans="1:11" x14ac:dyDescent="0.2">
      <c r="A237" s="3" t="str">
        <f t="shared" si="21"/>
        <v>2018-02</v>
      </c>
      <c r="B237" s="3" t="str">
        <f t="shared" si="22"/>
        <v>2018-6</v>
      </c>
      <c r="C237" s="3" t="str">
        <f t="shared" si="23"/>
        <v>brw_236</v>
      </c>
      <c r="D237" s="6">
        <v>43138</v>
      </c>
      <c r="E237" s="3">
        <v>1.5</v>
      </c>
      <c r="F237" s="3">
        <f t="shared" si="24"/>
        <v>2018</v>
      </c>
      <c r="G237" s="3">
        <f t="shared" si="25"/>
        <v>1</v>
      </c>
      <c r="H237" s="3">
        <f t="shared" si="26"/>
        <v>2</v>
      </c>
      <c r="I237" s="3">
        <f t="shared" si="27"/>
        <v>6</v>
      </c>
      <c r="J237" s="3" t="str">
        <f>VLOOKUP(B237, 'estimated variable mortgage'!$A$2:$H$492, 2, FALSE)</f>
        <v>vmr_236</v>
      </c>
      <c r="K237" s="3" t="str">
        <f>VLOOKUP(A237, 'bank rate monthly'!$B$2:$H$115, 2)</f>
        <v>brm_055</v>
      </c>
    </row>
    <row r="238" spans="1:11" x14ac:dyDescent="0.2">
      <c r="A238" s="3" t="str">
        <f t="shared" si="21"/>
        <v>2018-02</v>
      </c>
      <c r="B238" s="3" t="str">
        <f t="shared" si="22"/>
        <v>2018-7</v>
      </c>
      <c r="C238" s="3" t="str">
        <f t="shared" si="23"/>
        <v>brw_237</v>
      </c>
      <c r="D238" s="6">
        <v>43145</v>
      </c>
      <c r="E238" s="3">
        <v>1.5</v>
      </c>
      <c r="F238" s="3">
        <f t="shared" si="24"/>
        <v>2018</v>
      </c>
      <c r="G238" s="3">
        <f t="shared" si="25"/>
        <v>1</v>
      </c>
      <c r="H238" s="3">
        <f t="shared" si="26"/>
        <v>2</v>
      </c>
      <c r="I238" s="3">
        <f t="shared" si="27"/>
        <v>7</v>
      </c>
      <c r="J238" s="3" t="str">
        <f>VLOOKUP(B238, 'estimated variable mortgage'!$A$2:$H$492, 2, FALSE)</f>
        <v>vmr_237</v>
      </c>
      <c r="K238" s="3" t="str">
        <f>VLOOKUP(A238, 'bank rate monthly'!$B$2:$H$115, 2)</f>
        <v>brm_055</v>
      </c>
    </row>
    <row r="239" spans="1:11" x14ac:dyDescent="0.2">
      <c r="A239" s="3" t="str">
        <f t="shared" si="21"/>
        <v>2018-02</v>
      </c>
      <c r="B239" s="3" t="str">
        <f t="shared" si="22"/>
        <v>2018-8</v>
      </c>
      <c r="C239" s="3" t="str">
        <f t="shared" si="23"/>
        <v>brw_238</v>
      </c>
      <c r="D239" s="6">
        <v>43152</v>
      </c>
      <c r="E239" s="3">
        <v>1.5</v>
      </c>
      <c r="F239" s="3">
        <f t="shared" si="24"/>
        <v>2018</v>
      </c>
      <c r="G239" s="3">
        <f t="shared" si="25"/>
        <v>1</v>
      </c>
      <c r="H239" s="3">
        <f t="shared" si="26"/>
        <v>2</v>
      </c>
      <c r="I239" s="3">
        <f t="shared" si="27"/>
        <v>8</v>
      </c>
      <c r="J239" s="3" t="str">
        <f>VLOOKUP(B239, 'estimated variable mortgage'!$A$2:$H$492, 2, FALSE)</f>
        <v>vmr_238</v>
      </c>
      <c r="K239" s="3" t="str">
        <f>VLOOKUP(A239, 'bank rate monthly'!$B$2:$H$115, 2)</f>
        <v>brm_055</v>
      </c>
    </row>
    <row r="240" spans="1:11" x14ac:dyDescent="0.2">
      <c r="A240" s="3" t="str">
        <f t="shared" si="21"/>
        <v>2018-02</v>
      </c>
      <c r="B240" s="3" t="str">
        <f t="shared" si="22"/>
        <v>2018-9</v>
      </c>
      <c r="C240" s="3" t="str">
        <f t="shared" si="23"/>
        <v>brw_239</v>
      </c>
      <c r="D240" s="6">
        <v>43159</v>
      </c>
      <c r="E240" s="3">
        <v>1.5</v>
      </c>
      <c r="F240" s="3">
        <f t="shared" si="24"/>
        <v>2018</v>
      </c>
      <c r="G240" s="3">
        <f t="shared" si="25"/>
        <v>1</v>
      </c>
      <c r="H240" s="3">
        <f t="shared" si="26"/>
        <v>2</v>
      </c>
      <c r="I240" s="3">
        <f t="shared" si="27"/>
        <v>9</v>
      </c>
      <c r="J240" s="3" t="str">
        <f>VLOOKUP(B240, 'estimated variable mortgage'!$A$2:$H$492, 2, FALSE)</f>
        <v>vmr_239</v>
      </c>
      <c r="K240" s="3" t="str">
        <f>VLOOKUP(A240, 'bank rate monthly'!$B$2:$H$115, 2)</f>
        <v>brm_055</v>
      </c>
    </row>
    <row r="241" spans="1:11" x14ac:dyDescent="0.2">
      <c r="A241" s="3" t="str">
        <f t="shared" si="21"/>
        <v>2018-03</v>
      </c>
      <c r="B241" s="3" t="str">
        <f t="shared" si="22"/>
        <v>2018-10</v>
      </c>
      <c r="C241" s="3" t="str">
        <f t="shared" si="23"/>
        <v>brw_240</v>
      </c>
      <c r="D241" s="6">
        <v>43166</v>
      </c>
      <c r="E241" s="3">
        <v>1.5</v>
      </c>
      <c r="F241" s="3">
        <f t="shared" si="24"/>
        <v>2018</v>
      </c>
      <c r="G241" s="3">
        <f t="shared" si="25"/>
        <v>1</v>
      </c>
      <c r="H241" s="3">
        <f t="shared" si="26"/>
        <v>3</v>
      </c>
      <c r="I241" s="3">
        <f t="shared" si="27"/>
        <v>10</v>
      </c>
      <c r="J241" s="3" t="str">
        <f>VLOOKUP(B241, 'estimated variable mortgage'!$A$2:$H$492, 2, FALSE)</f>
        <v>vmr_240</v>
      </c>
      <c r="K241" s="3" t="str">
        <f>VLOOKUP(A241, 'bank rate monthly'!$B$2:$H$115, 2)</f>
        <v>brm_056</v>
      </c>
    </row>
    <row r="242" spans="1:11" x14ac:dyDescent="0.2">
      <c r="A242" s="3" t="str">
        <f t="shared" si="21"/>
        <v>2018-03</v>
      </c>
      <c r="B242" s="3" t="str">
        <f t="shared" si="22"/>
        <v>2018-11</v>
      </c>
      <c r="C242" s="3" t="str">
        <f t="shared" si="23"/>
        <v>brw_241</v>
      </c>
      <c r="D242" s="6">
        <v>43173</v>
      </c>
      <c r="E242" s="3">
        <v>1.5</v>
      </c>
      <c r="F242" s="3">
        <f t="shared" si="24"/>
        <v>2018</v>
      </c>
      <c r="G242" s="3">
        <f t="shared" si="25"/>
        <v>1</v>
      </c>
      <c r="H242" s="3">
        <f t="shared" si="26"/>
        <v>3</v>
      </c>
      <c r="I242" s="3">
        <f t="shared" si="27"/>
        <v>11</v>
      </c>
      <c r="J242" s="3" t="str">
        <f>VLOOKUP(B242, 'estimated variable mortgage'!$A$2:$H$492, 2, FALSE)</f>
        <v>vmr_241</v>
      </c>
      <c r="K242" s="3" t="str">
        <f>VLOOKUP(A242, 'bank rate monthly'!$B$2:$H$115, 2)</f>
        <v>brm_056</v>
      </c>
    </row>
    <row r="243" spans="1:11" x14ac:dyDescent="0.2">
      <c r="A243" s="3" t="str">
        <f t="shared" si="21"/>
        <v>2018-03</v>
      </c>
      <c r="B243" s="3" t="str">
        <f t="shared" si="22"/>
        <v>2018-12</v>
      </c>
      <c r="C243" s="3" t="str">
        <f t="shared" si="23"/>
        <v>brw_242</v>
      </c>
      <c r="D243" s="6">
        <v>43180</v>
      </c>
      <c r="E243" s="3">
        <v>1.5</v>
      </c>
      <c r="F243" s="3">
        <f t="shared" si="24"/>
        <v>2018</v>
      </c>
      <c r="G243" s="3">
        <f t="shared" si="25"/>
        <v>1</v>
      </c>
      <c r="H243" s="3">
        <f t="shared" si="26"/>
        <v>3</v>
      </c>
      <c r="I243" s="3">
        <f t="shared" si="27"/>
        <v>12</v>
      </c>
      <c r="J243" s="3" t="str">
        <f>VLOOKUP(B243, 'estimated variable mortgage'!$A$2:$H$492, 2, FALSE)</f>
        <v>vmr_242</v>
      </c>
      <c r="K243" s="3" t="str">
        <f>VLOOKUP(A243, 'bank rate monthly'!$B$2:$H$115, 2)</f>
        <v>brm_056</v>
      </c>
    </row>
    <row r="244" spans="1:11" x14ac:dyDescent="0.2">
      <c r="A244" s="3" t="str">
        <f t="shared" si="21"/>
        <v>2018-03</v>
      </c>
      <c r="B244" s="3" t="str">
        <f t="shared" si="22"/>
        <v>2018-13</v>
      </c>
      <c r="C244" s="3" t="str">
        <f t="shared" si="23"/>
        <v>brw_243</v>
      </c>
      <c r="D244" s="6">
        <v>43187</v>
      </c>
      <c r="E244" s="3">
        <v>1.5</v>
      </c>
      <c r="F244" s="3">
        <f t="shared" si="24"/>
        <v>2018</v>
      </c>
      <c r="G244" s="3">
        <f t="shared" si="25"/>
        <v>1</v>
      </c>
      <c r="H244" s="3">
        <f t="shared" si="26"/>
        <v>3</v>
      </c>
      <c r="I244" s="3">
        <f t="shared" si="27"/>
        <v>13</v>
      </c>
      <c r="J244" s="3" t="str">
        <f>VLOOKUP(B244, 'estimated variable mortgage'!$A$2:$H$492, 2, FALSE)</f>
        <v>vmr_243</v>
      </c>
      <c r="K244" s="3" t="str">
        <f>VLOOKUP(A244, 'bank rate monthly'!$B$2:$H$115, 2)</f>
        <v>brm_056</v>
      </c>
    </row>
    <row r="245" spans="1:11" x14ac:dyDescent="0.2">
      <c r="A245" s="3" t="str">
        <f t="shared" si="21"/>
        <v>2018-04</v>
      </c>
      <c r="B245" s="3" t="str">
        <f t="shared" si="22"/>
        <v>2018-14</v>
      </c>
      <c r="C245" s="3" t="str">
        <f t="shared" si="23"/>
        <v>brw_244</v>
      </c>
      <c r="D245" s="6">
        <v>43194</v>
      </c>
      <c r="E245" s="3">
        <v>1.5</v>
      </c>
      <c r="F245" s="3">
        <f t="shared" si="24"/>
        <v>2018</v>
      </c>
      <c r="G245" s="3">
        <f t="shared" si="25"/>
        <v>2</v>
      </c>
      <c r="H245" s="3">
        <f t="shared" si="26"/>
        <v>4</v>
      </c>
      <c r="I245" s="3">
        <f t="shared" si="27"/>
        <v>14</v>
      </c>
      <c r="J245" s="3" t="str">
        <f>VLOOKUP(B245, 'estimated variable mortgage'!$A$2:$H$492, 2, FALSE)</f>
        <v>vmr_244</v>
      </c>
      <c r="K245" s="3" t="str">
        <f>VLOOKUP(A245, 'bank rate monthly'!$B$2:$H$115, 2)</f>
        <v>brm_057</v>
      </c>
    </row>
    <row r="246" spans="1:11" x14ac:dyDescent="0.2">
      <c r="A246" s="3" t="str">
        <f t="shared" si="21"/>
        <v>2018-04</v>
      </c>
      <c r="B246" s="3" t="str">
        <f t="shared" si="22"/>
        <v>2018-15</v>
      </c>
      <c r="C246" s="3" t="str">
        <f t="shared" si="23"/>
        <v>brw_245</v>
      </c>
      <c r="D246" s="6">
        <v>43201</v>
      </c>
      <c r="E246" s="3">
        <v>1.5</v>
      </c>
      <c r="F246" s="3">
        <f t="shared" si="24"/>
        <v>2018</v>
      </c>
      <c r="G246" s="3">
        <f t="shared" si="25"/>
        <v>2</v>
      </c>
      <c r="H246" s="3">
        <f t="shared" si="26"/>
        <v>4</v>
      </c>
      <c r="I246" s="3">
        <f t="shared" si="27"/>
        <v>15</v>
      </c>
      <c r="J246" s="3" t="str">
        <f>VLOOKUP(B246, 'estimated variable mortgage'!$A$2:$H$492, 2, FALSE)</f>
        <v>vmr_245</v>
      </c>
      <c r="K246" s="3" t="str">
        <f>VLOOKUP(A246, 'bank rate monthly'!$B$2:$H$115, 2)</f>
        <v>brm_057</v>
      </c>
    </row>
    <row r="247" spans="1:11" x14ac:dyDescent="0.2">
      <c r="A247" s="3" t="str">
        <f t="shared" si="21"/>
        <v>2018-04</v>
      </c>
      <c r="B247" s="3" t="str">
        <f t="shared" si="22"/>
        <v>2018-16</v>
      </c>
      <c r="C247" s="3" t="str">
        <f t="shared" si="23"/>
        <v>brw_246</v>
      </c>
      <c r="D247" s="6">
        <v>43208</v>
      </c>
      <c r="E247" s="3">
        <v>1.5</v>
      </c>
      <c r="F247" s="3">
        <f t="shared" si="24"/>
        <v>2018</v>
      </c>
      <c r="G247" s="3">
        <f t="shared" si="25"/>
        <v>2</v>
      </c>
      <c r="H247" s="3">
        <f t="shared" si="26"/>
        <v>4</v>
      </c>
      <c r="I247" s="3">
        <f t="shared" si="27"/>
        <v>16</v>
      </c>
      <c r="J247" s="3" t="str">
        <f>VLOOKUP(B247, 'estimated variable mortgage'!$A$2:$H$492, 2, FALSE)</f>
        <v>vmr_246</v>
      </c>
      <c r="K247" s="3" t="str">
        <f>VLOOKUP(A247, 'bank rate monthly'!$B$2:$H$115, 2)</f>
        <v>brm_057</v>
      </c>
    </row>
    <row r="248" spans="1:11" x14ac:dyDescent="0.2">
      <c r="A248" s="3" t="str">
        <f t="shared" si="21"/>
        <v>2018-04</v>
      </c>
      <c r="B248" s="3" t="str">
        <f t="shared" si="22"/>
        <v>2018-17</v>
      </c>
      <c r="C248" s="3" t="str">
        <f t="shared" si="23"/>
        <v>brw_247</v>
      </c>
      <c r="D248" s="6">
        <v>43215</v>
      </c>
      <c r="E248" s="3">
        <v>1.5</v>
      </c>
      <c r="F248" s="3">
        <f t="shared" si="24"/>
        <v>2018</v>
      </c>
      <c r="G248" s="3">
        <f t="shared" si="25"/>
        <v>2</v>
      </c>
      <c r="H248" s="3">
        <f t="shared" si="26"/>
        <v>4</v>
      </c>
      <c r="I248" s="3">
        <f t="shared" si="27"/>
        <v>17</v>
      </c>
      <c r="J248" s="3" t="str">
        <f>VLOOKUP(B248, 'estimated variable mortgage'!$A$2:$H$492, 2, FALSE)</f>
        <v>vmr_247</v>
      </c>
      <c r="K248" s="3" t="str">
        <f>VLOOKUP(A248, 'bank rate monthly'!$B$2:$H$115, 2)</f>
        <v>brm_057</v>
      </c>
    </row>
    <row r="249" spans="1:11" x14ac:dyDescent="0.2">
      <c r="A249" s="3" t="str">
        <f t="shared" si="21"/>
        <v>2018-05</v>
      </c>
      <c r="B249" s="3" t="str">
        <f t="shared" si="22"/>
        <v>2018-18</v>
      </c>
      <c r="C249" s="3" t="str">
        <f t="shared" si="23"/>
        <v>brw_248</v>
      </c>
      <c r="D249" s="6">
        <v>43222</v>
      </c>
      <c r="E249" s="3">
        <v>1.5</v>
      </c>
      <c r="F249" s="3">
        <f t="shared" si="24"/>
        <v>2018</v>
      </c>
      <c r="G249" s="3">
        <f t="shared" si="25"/>
        <v>2</v>
      </c>
      <c r="H249" s="3">
        <f t="shared" si="26"/>
        <v>5</v>
      </c>
      <c r="I249" s="3">
        <f t="shared" si="27"/>
        <v>18</v>
      </c>
      <c r="J249" s="3" t="str">
        <f>VLOOKUP(B249, 'estimated variable mortgage'!$A$2:$H$492, 2, FALSE)</f>
        <v>vmr_248</v>
      </c>
      <c r="K249" s="3" t="str">
        <f>VLOOKUP(A249, 'bank rate monthly'!$B$2:$H$115, 2)</f>
        <v>brm_058</v>
      </c>
    </row>
    <row r="250" spans="1:11" x14ac:dyDescent="0.2">
      <c r="A250" s="3" t="str">
        <f t="shared" si="21"/>
        <v>2018-05</v>
      </c>
      <c r="B250" s="3" t="str">
        <f t="shared" si="22"/>
        <v>2018-19</v>
      </c>
      <c r="C250" s="3" t="str">
        <f t="shared" si="23"/>
        <v>brw_249</v>
      </c>
      <c r="D250" s="6">
        <v>43229</v>
      </c>
      <c r="E250" s="3">
        <v>1.5</v>
      </c>
      <c r="F250" s="3">
        <f t="shared" si="24"/>
        <v>2018</v>
      </c>
      <c r="G250" s="3">
        <f t="shared" si="25"/>
        <v>2</v>
      </c>
      <c r="H250" s="3">
        <f t="shared" si="26"/>
        <v>5</v>
      </c>
      <c r="I250" s="3">
        <f t="shared" si="27"/>
        <v>19</v>
      </c>
      <c r="J250" s="3" t="str">
        <f>VLOOKUP(B250, 'estimated variable mortgage'!$A$2:$H$492, 2, FALSE)</f>
        <v>vmr_249</v>
      </c>
      <c r="K250" s="3" t="str">
        <f>VLOOKUP(A250, 'bank rate monthly'!$B$2:$H$115, 2)</f>
        <v>brm_058</v>
      </c>
    </row>
    <row r="251" spans="1:11" x14ac:dyDescent="0.2">
      <c r="A251" s="3" t="str">
        <f t="shared" si="21"/>
        <v>2018-05</v>
      </c>
      <c r="B251" s="3" t="str">
        <f t="shared" si="22"/>
        <v>2018-20</v>
      </c>
      <c r="C251" s="3" t="str">
        <f t="shared" si="23"/>
        <v>brw_250</v>
      </c>
      <c r="D251" s="6">
        <v>43236</v>
      </c>
      <c r="E251" s="3">
        <v>1.5</v>
      </c>
      <c r="F251" s="3">
        <f t="shared" si="24"/>
        <v>2018</v>
      </c>
      <c r="G251" s="3">
        <f t="shared" si="25"/>
        <v>2</v>
      </c>
      <c r="H251" s="3">
        <f t="shared" si="26"/>
        <v>5</v>
      </c>
      <c r="I251" s="3">
        <f t="shared" si="27"/>
        <v>20</v>
      </c>
      <c r="J251" s="3" t="str">
        <f>VLOOKUP(B251, 'estimated variable mortgage'!$A$2:$H$492, 2, FALSE)</f>
        <v>vmr_250</v>
      </c>
      <c r="K251" s="3" t="str">
        <f>VLOOKUP(A251, 'bank rate monthly'!$B$2:$H$115, 2)</f>
        <v>brm_058</v>
      </c>
    </row>
    <row r="252" spans="1:11" x14ac:dyDescent="0.2">
      <c r="A252" s="3" t="str">
        <f t="shared" si="21"/>
        <v>2018-05</v>
      </c>
      <c r="B252" s="3" t="str">
        <f t="shared" si="22"/>
        <v>2018-21</v>
      </c>
      <c r="C252" s="3" t="str">
        <f t="shared" si="23"/>
        <v>brw_251</v>
      </c>
      <c r="D252" s="6">
        <v>43243</v>
      </c>
      <c r="E252" s="3">
        <v>1.5</v>
      </c>
      <c r="F252" s="3">
        <f t="shared" si="24"/>
        <v>2018</v>
      </c>
      <c r="G252" s="3">
        <f t="shared" si="25"/>
        <v>2</v>
      </c>
      <c r="H252" s="3">
        <f t="shared" si="26"/>
        <v>5</v>
      </c>
      <c r="I252" s="3">
        <f t="shared" si="27"/>
        <v>21</v>
      </c>
      <c r="J252" s="3" t="str">
        <f>VLOOKUP(B252, 'estimated variable mortgage'!$A$2:$H$492, 2, FALSE)</f>
        <v>vmr_251</v>
      </c>
      <c r="K252" s="3" t="str">
        <f>VLOOKUP(A252, 'bank rate monthly'!$B$2:$H$115, 2)</f>
        <v>brm_058</v>
      </c>
    </row>
    <row r="253" spans="1:11" x14ac:dyDescent="0.2">
      <c r="A253" s="3" t="str">
        <f t="shared" si="21"/>
        <v>2018-05</v>
      </c>
      <c r="B253" s="3" t="str">
        <f t="shared" si="22"/>
        <v>2018-22</v>
      </c>
      <c r="C253" s="3" t="str">
        <f t="shared" si="23"/>
        <v>brw_252</v>
      </c>
      <c r="D253" s="6">
        <v>43250</v>
      </c>
      <c r="E253" s="3">
        <v>1.5</v>
      </c>
      <c r="F253" s="3">
        <f t="shared" si="24"/>
        <v>2018</v>
      </c>
      <c r="G253" s="3">
        <f t="shared" si="25"/>
        <v>2</v>
      </c>
      <c r="H253" s="3">
        <f t="shared" si="26"/>
        <v>5</v>
      </c>
      <c r="I253" s="3">
        <f t="shared" si="27"/>
        <v>22</v>
      </c>
      <c r="J253" s="3" t="str">
        <f>VLOOKUP(B253, 'estimated variable mortgage'!$A$2:$H$492, 2, FALSE)</f>
        <v>vmr_252</v>
      </c>
      <c r="K253" s="3" t="str">
        <f>VLOOKUP(A253, 'bank rate monthly'!$B$2:$H$115, 2)</f>
        <v>brm_058</v>
      </c>
    </row>
    <row r="254" spans="1:11" x14ac:dyDescent="0.2">
      <c r="A254" s="3" t="str">
        <f t="shared" si="21"/>
        <v>2018-06</v>
      </c>
      <c r="B254" s="3" t="str">
        <f t="shared" si="22"/>
        <v>2018-23</v>
      </c>
      <c r="C254" s="3" t="str">
        <f t="shared" si="23"/>
        <v>brw_253</v>
      </c>
      <c r="D254" s="6">
        <v>43257</v>
      </c>
      <c r="E254" s="3">
        <v>1.5</v>
      </c>
      <c r="F254" s="3">
        <f t="shared" si="24"/>
        <v>2018</v>
      </c>
      <c r="G254" s="3">
        <f t="shared" si="25"/>
        <v>2</v>
      </c>
      <c r="H254" s="3">
        <f t="shared" si="26"/>
        <v>6</v>
      </c>
      <c r="I254" s="3">
        <f t="shared" si="27"/>
        <v>23</v>
      </c>
      <c r="J254" s="3" t="str">
        <f>VLOOKUP(B254, 'estimated variable mortgage'!$A$2:$H$492, 2, FALSE)</f>
        <v>vmr_253</v>
      </c>
      <c r="K254" s="3" t="str">
        <f>VLOOKUP(A254, 'bank rate monthly'!$B$2:$H$115, 2)</f>
        <v>brm_059</v>
      </c>
    </row>
    <row r="255" spans="1:11" x14ac:dyDescent="0.2">
      <c r="A255" s="3" t="str">
        <f t="shared" si="21"/>
        <v>2018-06</v>
      </c>
      <c r="B255" s="3" t="str">
        <f t="shared" si="22"/>
        <v>2018-24</v>
      </c>
      <c r="C255" s="3" t="str">
        <f t="shared" si="23"/>
        <v>brw_254</v>
      </c>
      <c r="D255" s="6">
        <v>43264</v>
      </c>
      <c r="E255" s="3">
        <v>1.5</v>
      </c>
      <c r="F255" s="3">
        <f t="shared" si="24"/>
        <v>2018</v>
      </c>
      <c r="G255" s="3">
        <f t="shared" si="25"/>
        <v>2</v>
      </c>
      <c r="H255" s="3">
        <f t="shared" si="26"/>
        <v>6</v>
      </c>
      <c r="I255" s="3">
        <f t="shared" si="27"/>
        <v>24</v>
      </c>
      <c r="J255" s="3" t="str">
        <f>VLOOKUP(B255, 'estimated variable mortgage'!$A$2:$H$492, 2, FALSE)</f>
        <v>vmr_254</v>
      </c>
      <c r="K255" s="3" t="str">
        <f>VLOOKUP(A255, 'bank rate monthly'!$B$2:$H$115, 2)</f>
        <v>brm_059</v>
      </c>
    </row>
    <row r="256" spans="1:11" x14ac:dyDescent="0.2">
      <c r="A256" s="3" t="str">
        <f t="shared" si="21"/>
        <v>2018-06</v>
      </c>
      <c r="B256" s="3" t="str">
        <f t="shared" si="22"/>
        <v>2018-25</v>
      </c>
      <c r="C256" s="3" t="str">
        <f t="shared" si="23"/>
        <v>brw_255</v>
      </c>
      <c r="D256" s="6">
        <v>43271</v>
      </c>
      <c r="E256" s="3">
        <v>1.5</v>
      </c>
      <c r="F256" s="3">
        <f t="shared" si="24"/>
        <v>2018</v>
      </c>
      <c r="G256" s="3">
        <f t="shared" si="25"/>
        <v>2</v>
      </c>
      <c r="H256" s="3">
        <f t="shared" si="26"/>
        <v>6</v>
      </c>
      <c r="I256" s="3">
        <f t="shared" si="27"/>
        <v>25</v>
      </c>
      <c r="J256" s="3" t="str">
        <f>VLOOKUP(B256, 'estimated variable mortgage'!$A$2:$H$492, 2, FALSE)</f>
        <v>vmr_255</v>
      </c>
      <c r="K256" s="3" t="str">
        <f>VLOOKUP(A256, 'bank rate monthly'!$B$2:$H$115, 2)</f>
        <v>brm_059</v>
      </c>
    </row>
    <row r="257" spans="1:11" x14ac:dyDescent="0.2">
      <c r="A257" s="3" t="str">
        <f t="shared" si="21"/>
        <v>2018-06</v>
      </c>
      <c r="B257" s="3" t="str">
        <f t="shared" si="22"/>
        <v>2018-26</v>
      </c>
      <c r="C257" s="3" t="str">
        <f t="shared" si="23"/>
        <v>brw_256</v>
      </c>
      <c r="D257" s="6">
        <v>43278</v>
      </c>
      <c r="E257" s="3">
        <v>1.5</v>
      </c>
      <c r="F257" s="3">
        <f t="shared" si="24"/>
        <v>2018</v>
      </c>
      <c r="G257" s="3">
        <f t="shared" si="25"/>
        <v>2</v>
      </c>
      <c r="H257" s="3">
        <f t="shared" si="26"/>
        <v>6</v>
      </c>
      <c r="I257" s="3">
        <f t="shared" si="27"/>
        <v>26</v>
      </c>
      <c r="J257" s="3" t="str">
        <f>VLOOKUP(B257, 'estimated variable mortgage'!$A$2:$H$492, 2, FALSE)</f>
        <v>vmr_256</v>
      </c>
      <c r="K257" s="3" t="str">
        <f>VLOOKUP(A257, 'bank rate monthly'!$B$2:$H$115, 2)</f>
        <v>brm_059</v>
      </c>
    </row>
    <row r="258" spans="1:11" x14ac:dyDescent="0.2">
      <c r="A258" s="3" t="str">
        <f t="shared" si="21"/>
        <v>2018-07</v>
      </c>
      <c r="B258" s="3" t="str">
        <f t="shared" si="22"/>
        <v>2018-27</v>
      </c>
      <c r="C258" s="3" t="str">
        <f t="shared" si="23"/>
        <v>brw_257</v>
      </c>
      <c r="D258" s="6">
        <v>43285</v>
      </c>
      <c r="E258" s="3">
        <v>1.5</v>
      </c>
      <c r="F258" s="3">
        <f t="shared" si="24"/>
        <v>2018</v>
      </c>
      <c r="G258" s="3">
        <f t="shared" si="25"/>
        <v>3</v>
      </c>
      <c r="H258" s="3">
        <f t="shared" si="26"/>
        <v>7</v>
      </c>
      <c r="I258" s="3">
        <f t="shared" si="27"/>
        <v>27</v>
      </c>
      <c r="J258" s="3" t="str">
        <f>VLOOKUP(B258, 'estimated variable mortgage'!$A$2:$H$492, 2, FALSE)</f>
        <v>vmr_257</v>
      </c>
      <c r="K258" s="3" t="str">
        <f>VLOOKUP(A258, 'bank rate monthly'!$B$2:$H$115, 2)</f>
        <v>brm_060</v>
      </c>
    </row>
    <row r="259" spans="1:11" x14ac:dyDescent="0.2">
      <c r="A259" s="3" t="str">
        <f t="shared" ref="A259:A322" si="28">_xlfn.CONCAT(F259, "-", TEXT(H259,"00"))</f>
        <v>2018-07</v>
      </c>
      <c r="B259" s="3" t="str">
        <f t="shared" ref="B259:B322" si="29">_xlfn.CONCAT(F259,"-",I259)</f>
        <v>2018-28</v>
      </c>
      <c r="C259" s="3" t="str">
        <f t="shared" ref="C259:C322" si="30">_xlfn.CONCAT("brw_", TEXT(ROW(D259)-1, "000"))</f>
        <v>brw_258</v>
      </c>
      <c r="D259" s="6">
        <v>43292</v>
      </c>
      <c r="E259" s="3">
        <v>1.75</v>
      </c>
      <c r="F259" s="3">
        <f t="shared" ref="F259:F322" si="31">YEAR(D259)</f>
        <v>2018</v>
      </c>
      <c r="G259" s="3">
        <f t="shared" ref="G259:G322" si="32">ROUNDUP(MONTH(D259)/3, 0)</f>
        <v>3</v>
      </c>
      <c r="H259" s="3">
        <f t="shared" ref="H259:H322" si="33">MONTH(D259)</f>
        <v>7</v>
      </c>
      <c r="I259" s="3">
        <f t="shared" ref="I259:I322" si="34">WEEKNUM(D259)</f>
        <v>28</v>
      </c>
      <c r="J259" s="3" t="str">
        <f>VLOOKUP(B259, 'estimated variable mortgage'!$A$2:$H$492, 2, FALSE)</f>
        <v>vmr_258</v>
      </c>
      <c r="K259" s="3" t="str">
        <f>VLOOKUP(A259, 'bank rate monthly'!$B$2:$H$115, 2)</f>
        <v>brm_060</v>
      </c>
    </row>
    <row r="260" spans="1:11" x14ac:dyDescent="0.2">
      <c r="A260" s="3" t="str">
        <f t="shared" si="28"/>
        <v>2018-07</v>
      </c>
      <c r="B260" s="3" t="str">
        <f t="shared" si="29"/>
        <v>2018-29</v>
      </c>
      <c r="C260" s="3" t="str">
        <f t="shared" si="30"/>
        <v>brw_259</v>
      </c>
      <c r="D260" s="6">
        <v>43299</v>
      </c>
      <c r="E260" s="3">
        <v>1.75</v>
      </c>
      <c r="F260" s="3">
        <f t="shared" si="31"/>
        <v>2018</v>
      </c>
      <c r="G260" s="3">
        <f t="shared" si="32"/>
        <v>3</v>
      </c>
      <c r="H260" s="3">
        <f t="shared" si="33"/>
        <v>7</v>
      </c>
      <c r="I260" s="3">
        <f t="shared" si="34"/>
        <v>29</v>
      </c>
      <c r="J260" s="3" t="str">
        <f>VLOOKUP(B260, 'estimated variable mortgage'!$A$2:$H$492, 2, FALSE)</f>
        <v>vmr_259</v>
      </c>
      <c r="K260" s="3" t="str">
        <f>VLOOKUP(A260, 'bank rate monthly'!$B$2:$H$115, 2)</f>
        <v>brm_060</v>
      </c>
    </row>
    <row r="261" spans="1:11" x14ac:dyDescent="0.2">
      <c r="A261" s="3" t="str">
        <f t="shared" si="28"/>
        <v>2018-07</v>
      </c>
      <c r="B261" s="3" t="str">
        <f t="shared" si="29"/>
        <v>2018-30</v>
      </c>
      <c r="C261" s="3" t="str">
        <f t="shared" si="30"/>
        <v>brw_260</v>
      </c>
      <c r="D261" s="6">
        <v>43306</v>
      </c>
      <c r="E261" s="3">
        <v>1.75</v>
      </c>
      <c r="F261" s="3">
        <f t="shared" si="31"/>
        <v>2018</v>
      </c>
      <c r="G261" s="3">
        <f t="shared" si="32"/>
        <v>3</v>
      </c>
      <c r="H261" s="3">
        <f t="shared" si="33"/>
        <v>7</v>
      </c>
      <c r="I261" s="3">
        <f t="shared" si="34"/>
        <v>30</v>
      </c>
      <c r="J261" s="3" t="str">
        <f>VLOOKUP(B261, 'estimated variable mortgage'!$A$2:$H$492, 2, FALSE)</f>
        <v>vmr_260</v>
      </c>
      <c r="K261" s="3" t="str">
        <f>VLOOKUP(A261, 'bank rate monthly'!$B$2:$H$115, 2)</f>
        <v>brm_060</v>
      </c>
    </row>
    <row r="262" spans="1:11" x14ac:dyDescent="0.2">
      <c r="A262" s="3" t="str">
        <f t="shared" si="28"/>
        <v>2018-08</v>
      </c>
      <c r="B262" s="3" t="str">
        <f t="shared" si="29"/>
        <v>2018-31</v>
      </c>
      <c r="C262" s="3" t="str">
        <f t="shared" si="30"/>
        <v>brw_261</v>
      </c>
      <c r="D262" s="6">
        <v>43313</v>
      </c>
      <c r="E262" s="3">
        <v>1.75</v>
      </c>
      <c r="F262" s="3">
        <f t="shared" si="31"/>
        <v>2018</v>
      </c>
      <c r="G262" s="3">
        <f t="shared" si="32"/>
        <v>3</v>
      </c>
      <c r="H262" s="3">
        <f t="shared" si="33"/>
        <v>8</v>
      </c>
      <c r="I262" s="3">
        <f t="shared" si="34"/>
        <v>31</v>
      </c>
      <c r="J262" s="3" t="str">
        <f>VLOOKUP(B262, 'estimated variable mortgage'!$A$2:$H$492, 2, FALSE)</f>
        <v>vmr_261</v>
      </c>
      <c r="K262" s="3" t="str">
        <f>VLOOKUP(A262, 'bank rate monthly'!$B$2:$H$115, 2)</f>
        <v>brm_061</v>
      </c>
    </row>
    <row r="263" spans="1:11" x14ac:dyDescent="0.2">
      <c r="A263" s="3" t="str">
        <f t="shared" si="28"/>
        <v>2018-08</v>
      </c>
      <c r="B263" s="3" t="str">
        <f t="shared" si="29"/>
        <v>2018-32</v>
      </c>
      <c r="C263" s="3" t="str">
        <f t="shared" si="30"/>
        <v>brw_262</v>
      </c>
      <c r="D263" s="6">
        <v>43320</v>
      </c>
      <c r="E263" s="3">
        <v>1.75</v>
      </c>
      <c r="F263" s="3">
        <f t="shared" si="31"/>
        <v>2018</v>
      </c>
      <c r="G263" s="3">
        <f t="shared" si="32"/>
        <v>3</v>
      </c>
      <c r="H263" s="3">
        <f t="shared" si="33"/>
        <v>8</v>
      </c>
      <c r="I263" s="3">
        <f t="shared" si="34"/>
        <v>32</v>
      </c>
      <c r="J263" s="3" t="str">
        <f>VLOOKUP(B263, 'estimated variable mortgage'!$A$2:$H$492, 2, FALSE)</f>
        <v>vmr_262</v>
      </c>
      <c r="K263" s="3" t="str">
        <f>VLOOKUP(A263, 'bank rate monthly'!$B$2:$H$115, 2)</f>
        <v>brm_061</v>
      </c>
    </row>
    <row r="264" spans="1:11" x14ac:dyDescent="0.2">
      <c r="A264" s="3" t="str">
        <f t="shared" si="28"/>
        <v>2018-08</v>
      </c>
      <c r="B264" s="3" t="str">
        <f t="shared" si="29"/>
        <v>2018-33</v>
      </c>
      <c r="C264" s="3" t="str">
        <f t="shared" si="30"/>
        <v>brw_263</v>
      </c>
      <c r="D264" s="6">
        <v>43327</v>
      </c>
      <c r="E264" s="3">
        <v>1.75</v>
      </c>
      <c r="F264" s="3">
        <f t="shared" si="31"/>
        <v>2018</v>
      </c>
      <c r="G264" s="3">
        <f t="shared" si="32"/>
        <v>3</v>
      </c>
      <c r="H264" s="3">
        <f t="shared" si="33"/>
        <v>8</v>
      </c>
      <c r="I264" s="3">
        <f t="shared" si="34"/>
        <v>33</v>
      </c>
      <c r="J264" s="3" t="str">
        <f>VLOOKUP(B264, 'estimated variable mortgage'!$A$2:$H$492, 2, FALSE)</f>
        <v>vmr_263</v>
      </c>
      <c r="K264" s="3" t="str">
        <f>VLOOKUP(A264, 'bank rate monthly'!$B$2:$H$115, 2)</f>
        <v>brm_061</v>
      </c>
    </row>
    <row r="265" spans="1:11" x14ac:dyDescent="0.2">
      <c r="A265" s="3" t="str">
        <f t="shared" si="28"/>
        <v>2018-08</v>
      </c>
      <c r="B265" s="3" t="str">
        <f t="shared" si="29"/>
        <v>2018-34</v>
      </c>
      <c r="C265" s="3" t="str">
        <f t="shared" si="30"/>
        <v>brw_264</v>
      </c>
      <c r="D265" s="6">
        <v>43334</v>
      </c>
      <c r="E265" s="3">
        <v>1.75</v>
      </c>
      <c r="F265" s="3">
        <f t="shared" si="31"/>
        <v>2018</v>
      </c>
      <c r="G265" s="3">
        <f t="shared" si="32"/>
        <v>3</v>
      </c>
      <c r="H265" s="3">
        <f t="shared" si="33"/>
        <v>8</v>
      </c>
      <c r="I265" s="3">
        <f t="shared" si="34"/>
        <v>34</v>
      </c>
      <c r="J265" s="3" t="str">
        <f>VLOOKUP(B265, 'estimated variable mortgage'!$A$2:$H$492, 2, FALSE)</f>
        <v>vmr_264</v>
      </c>
      <c r="K265" s="3" t="str">
        <f>VLOOKUP(A265, 'bank rate monthly'!$B$2:$H$115, 2)</f>
        <v>brm_061</v>
      </c>
    </row>
    <row r="266" spans="1:11" x14ac:dyDescent="0.2">
      <c r="A266" s="3" t="str">
        <f t="shared" si="28"/>
        <v>2018-08</v>
      </c>
      <c r="B266" s="3" t="str">
        <f t="shared" si="29"/>
        <v>2018-35</v>
      </c>
      <c r="C266" s="3" t="str">
        <f t="shared" si="30"/>
        <v>brw_265</v>
      </c>
      <c r="D266" s="6">
        <v>43341</v>
      </c>
      <c r="E266" s="3">
        <v>1.75</v>
      </c>
      <c r="F266" s="3">
        <f t="shared" si="31"/>
        <v>2018</v>
      </c>
      <c r="G266" s="3">
        <f t="shared" si="32"/>
        <v>3</v>
      </c>
      <c r="H266" s="3">
        <f t="shared" si="33"/>
        <v>8</v>
      </c>
      <c r="I266" s="3">
        <f t="shared" si="34"/>
        <v>35</v>
      </c>
      <c r="J266" s="3" t="str">
        <f>VLOOKUP(B266, 'estimated variable mortgage'!$A$2:$H$492, 2, FALSE)</f>
        <v>vmr_265</v>
      </c>
      <c r="K266" s="3" t="str">
        <f>VLOOKUP(A266, 'bank rate monthly'!$B$2:$H$115, 2)</f>
        <v>brm_061</v>
      </c>
    </row>
    <row r="267" spans="1:11" x14ac:dyDescent="0.2">
      <c r="A267" s="3" t="str">
        <f t="shared" si="28"/>
        <v>2018-09</v>
      </c>
      <c r="B267" s="3" t="str">
        <f t="shared" si="29"/>
        <v>2018-36</v>
      </c>
      <c r="C267" s="3" t="str">
        <f t="shared" si="30"/>
        <v>brw_266</v>
      </c>
      <c r="D267" s="6">
        <v>43348</v>
      </c>
      <c r="E267" s="3">
        <v>1.75</v>
      </c>
      <c r="F267" s="3">
        <f t="shared" si="31"/>
        <v>2018</v>
      </c>
      <c r="G267" s="3">
        <f t="shared" si="32"/>
        <v>3</v>
      </c>
      <c r="H267" s="3">
        <f t="shared" si="33"/>
        <v>9</v>
      </c>
      <c r="I267" s="3">
        <f t="shared" si="34"/>
        <v>36</v>
      </c>
      <c r="J267" s="3" t="str">
        <f>VLOOKUP(B267, 'estimated variable mortgage'!$A$2:$H$492, 2, FALSE)</f>
        <v>vmr_266</v>
      </c>
      <c r="K267" s="3" t="str">
        <f>VLOOKUP(A267, 'bank rate monthly'!$B$2:$H$115, 2)</f>
        <v>brm_062</v>
      </c>
    </row>
    <row r="268" spans="1:11" x14ac:dyDescent="0.2">
      <c r="A268" s="3" t="str">
        <f t="shared" si="28"/>
        <v>2018-09</v>
      </c>
      <c r="B268" s="3" t="str">
        <f t="shared" si="29"/>
        <v>2018-37</v>
      </c>
      <c r="C268" s="3" t="str">
        <f t="shared" si="30"/>
        <v>brw_267</v>
      </c>
      <c r="D268" s="6">
        <v>43355</v>
      </c>
      <c r="E268" s="3">
        <v>1.75</v>
      </c>
      <c r="F268" s="3">
        <f t="shared" si="31"/>
        <v>2018</v>
      </c>
      <c r="G268" s="3">
        <f t="shared" si="32"/>
        <v>3</v>
      </c>
      <c r="H268" s="3">
        <f t="shared" si="33"/>
        <v>9</v>
      </c>
      <c r="I268" s="3">
        <f t="shared" si="34"/>
        <v>37</v>
      </c>
      <c r="J268" s="3" t="str">
        <f>VLOOKUP(B268, 'estimated variable mortgage'!$A$2:$H$492, 2, FALSE)</f>
        <v>vmr_267</v>
      </c>
      <c r="K268" s="3" t="str">
        <f>VLOOKUP(A268, 'bank rate monthly'!$B$2:$H$115, 2)</f>
        <v>brm_062</v>
      </c>
    </row>
    <row r="269" spans="1:11" x14ac:dyDescent="0.2">
      <c r="A269" s="3" t="str">
        <f t="shared" si="28"/>
        <v>2018-09</v>
      </c>
      <c r="B269" s="3" t="str">
        <f t="shared" si="29"/>
        <v>2018-38</v>
      </c>
      <c r="C269" s="3" t="str">
        <f t="shared" si="30"/>
        <v>brw_268</v>
      </c>
      <c r="D269" s="6">
        <v>43362</v>
      </c>
      <c r="E269" s="3">
        <v>1.75</v>
      </c>
      <c r="F269" s="3">
        <f t="shared" si="31"/>
        <v>2018</v>
      </c>
      <c r="G269" s="3">
        <f t="shared" si="32"/>
        <v>3</v>
      </c>
      <c r="H269" s="3">
        <f t="shared" si="33"/>
        <v>9</v>
      </c>
      <c r="I269" s="3">
        <f t="shared" si="34"/>
        <v>38</v>
      </c>
      <c r="J269" s="3" t="str">
        <f>VLOOKUP(B269, 'estimated variable mortgage'!$A$2:$H$492, 2, FALSE)</f>
        <v>vmr_268</v>
      </c>
      <c r="K269" s="3" t="str">
        <f>VLOOKUP(A269, 'bank rate monthly'!$B$2:$H$115, 2)</f>
        <v>brm_062</v>
      </c>
    </row>
    <row r="270" spans="1:11" x14ac:dyDescent="0.2">
      <c r="A270" s="3" t="str">
        <f t="shared" si="28"/>
        <v>2018-09</v>
      </c>
      <c r="B270" s="3" t="str">
        <f t="shared" si="29"/>
        <v>2018-39</v>
      </c>
      <c r="C270" s="3" t="str">
        <f t="shared" si="30"/>
        <v>brw_269</v>
      </c>
      <c r="D270" s="6">
        <v>43369</v>
      </c>
      <c r="E270" s="3">
        <v>1.75</v>
      </c>
      <c r="F270" s="3">
        <f t="shared" si="31"/>
        <v>2018</v>
      </c>
      <c r="G270" s="3">
        <f t="shared" si="32"/>
        <v>3</v>
      </c>
      <c r="H270" s="3">
        <f t="shared" si="33"/>
        <v>9</v>
      </c>
      <c r="I270" s="3">
        <f t="shared" si="34"/>
        <v>39</v>
      </c>
      <c r="J270" s="3" t="str">
        <f>VLOOKUP(B270, 'estimated variable mortgage'!$A$2:$H$492, 2, FALSE)</f>
        <v>vmr_269</v>
      </c>
      <c r="K270" s="3" t="str">
        <f>VLOOKUP(A270, 'bank rate monthly'!$B$2:$H$115, 2)</f>
        <v>brm_062</v>
      </c>
    </row>
    <row r="271" spans="1:11" x14ac:dyDescent="0.2">
      <c r="A271" s="3" t="str">
        <f t="shared" si="28"/>
        <v>2018-10</v>
      </c>
      <c r="B271" s="3" t="str">
        <f t="shared" si="29"/>
        <v>2018-40</v>
      </c>
      <c r="C271" s="3" t="str">
        <f t="shared" si="30"/>
        <v>brw_270</v>
      </c>
      <c r="D271" s="6">
        <v>43376</v>
      </c>
      <c r="E271" s="3">
        <v>1.75</v>
      </c>
      <c r="F271" s="3">
        <f t="shared" si="31"/>
        <v>2018</v>
      </c>
      <c r="G271" s="3">
        <f t="shared" si="32"/>
        <v>4</v>
      </c>
      <c r="H271" s="3">
        <f t="shared" si="33"/>
        <v>10</v>
      </c>
      <c r="I271" s="3">
        <f t="shared" si="34"/>
        <v>40</v>
      </c>
      <c r="J271" s="3" t="str">
        <f>VLOOKUP(B271, 'estimated variable mortgage'!$A$2:$H$492, 2, FALSE)</f>
        <v>vmr_270</v>
      </c>
      <c r="K271" s="3" t="str">
        <f>VLOOKUP(A271, 'bank rate monthly'!$B$2:$H$115, 2)</f>
        <v>brm_063</v>
      </c>
    </row>
    <row r="272" spans="1:11" x14ac:dyDescent="0.2">
      <c r="A272" s="3" t="str">
        <f t="shared" si="28"/>
        <v>2018-10</v>
      </c>
      <c r="B272" s="3" t="str">
        <f t="shared" si="29"/>
        <v>2018-41</v>
      </c>
      <c r="C272" s="3" t="str">
        <f t="shared" si="30"/>
        <v>brw_271</v>
      </c>
      <c r="D272" s="6">
        <v>43383</v>
      </c>
      <c r="E272" s="3">
        <v>1.75</v>
      </c>
      <c r="F272" s="3">
        <f t="shared" si="31"/>
        <v>2018</v>
      </c>
      <c r="G272" s="3">
        <f t="shared" si="32"/>
        <v>4</v>
      </c>
      <c r="H272" s="3">
        <f t="shared" si="33"/>
        <v>10</v>
      </c>
      <c r="I272" s="3">
        <f t="shared" si="34"/>
        <v>41</v>
      </c>
      <c r="J272" s="3" t="str">
        <f>VLOOKUP(B272, 'estimated variable mortgage'!$A$2:$H$492, 2, FALSE)</f>
        <v>vmr_271</v>
      </c>
      <c r="K272" s="3" t="str">
        <f>VLOOKUP(A272, 'bank rate monthly'!$B$2:$H$115, 2)</f>
        <v>brm_063</v>
      </c>
    </row>
    <row r="273" spans="1:11" x14ac:dyDescent="0.2">
      <c r="A273" s="3" t="str">
        <f t="shared" si="28"/>
        <v>2018-10</v>
      </c>
      <c r="B273" s="3" t="str">
        <f t="shared" si="29"/>
        <v>2018-42</v>
      </c>
      <c r="C273" s="3" t="str">
        <f t="shared" si="30"/>
        <v>brw_272</v>
      </c>
      <c r="D273" s="6">
        <v>43390</v>
      </c>
      <c r="E273" s="3">
        <v>1.75</v>
      </c>
      <c r="F273" s="3">
        <f t="shared" si="31"/>
        <v>2018</v>
      </c>
      <c r="G273" s="3">
        <f t="shared" si="32"/>
        <v>4</v>
      </c>
      <c r="H273" s="3">
        <f t="shared" si="33"/>
        <v>10</v>
      </c>
      <c r="I273" s="3">
        <f t="shared" si="34"/>
        <v>42</v>
      </c>
      <c r="J273" s="3" t="str">
        <f>VLOOKUP(B273, 'estimated variable mortgage'!$A$2:$H$492, 2, FALSE)</f>
        <v>vmr_272</v>
      </c>
      <c r="K273" s="3" t="str">
        <f>VLOOKUP(A273, 'bank rate monthly'!$B$2:$H$115, 2)</f>
        <v>brm_063</v>
      </c>
    </row>
    <row r="274" spans="1:11" x14ac:dyDescent="0.2">
      <c r="A274" s="3" t="str">
        <f t="shared" si="28"/>
        <v>2018-10</v>
      </c>
      <c r="B274" s="3" t="str">
        <f t="shared" si="29"/>
        <v>2018-43</v>
      </c>
      <c r="C274" s="3" t="str">
        <f t="shared" si="30"/>
        <v>brw_273</v>
      </c>
      <c r="D274" s="6">
        <v>43397</v>
      </c>
      <c r="E274" s="3">
        <v>2</v>
      </c>
      <c r="F274" s="3">
        <f t="shared" si="31"/>
        <v>2018</v>
      </c>
      <c r="G274" s="3">
        <f t="shared" si="32"/>
        <v>4</v>
      </c>
      <c r="H274" s="3">
        <f t="shared" si="33"/>
        <v>10</v>
      </c>
      <c r="I274" s="3">
        <f t="shared" si="34"/>
        <v>43</v>
      </c>
      <c r="J274" s="3" t="str">
        <f>VLOOKUP(B274, 'estimated variable mortgage'!$A$2:$H$492, 2, FALSE)</f>
        <v>vmr_273</v>
      </c>
      <c r="K274" s="3" t="str">
        <f>VLOOKUP(A274, 'bank rate monthly'!$B$2:$H$115, 2)</f>
        <v>brm_063</v>
      </c>
    </row>
    <row r="275" spans="1:11" x14ac:dyDescent="0.2">
      <c r="A275" s="3" t="str">
        <f t="shared" si="28"/>
        <v>2018-10</v>
      </c>
      <c r="B275" s="3" t="str">
        <f t="shared" si="29"/>
        <v>2018-44</v>
      </c>
      <c r="C275" s="3" t="str">
        <f t="shared" si="30"/>
        <v>brw_274</v>
      </c>
      <c r="D275" s="6">
        <v>43404</v>
      </c>
      <c r="E275" s="3">
        <v>2</v>
      </c>
      <c r="F275" s="3">
        <f t="shared" si="31"/>
        <v>2018</v>
      </c>
      <c r="G275" s="3">
        <f t="shared" si="32"/>
        <v>4</v>
      </c>
      <c r="H275" s="3">
        <f t="shared" si="33"/>
        <v>10</v>
      </c>
      <c r="I275" s="3">
        <f t="shared" si="34"/>
        <v>44</v>
      </c>
      <c r="J275" s="3" t="str">
        <f>VLOOKUP(B275, 'estimated variable mortgage'!$A$2:$H$492, 2, FALSE)</f>
        <v>vmr_274</v>
      </c>
      <c r="K275" s="3" t="str">
        <f>VLOOKUP(A275, 'bank rate monthly'!$B$2:$H$115, 2)</f>
        <v>brm_063</v>
      </c>
    </row>
    <row r="276" spans="1:11" x14ac:dyDescent="0.2">
      <c r="A276" s="3" t="str">
        <f t="shared" si="28"/>
        <v>2018-11</v>
      </c>
      <c r="B276" s="3" t="str">
        <f t="shared" si="29"/>
        <v>2018-45</v>
      </c>
      <c r="C276" s="3" t="str">
        <f t="shared" si="30"/>
        <v>brw_275</v>
      </c>
      <c r="D276" s="6">
        <v>43411</v>
      </c>
      <c r="E276" s="3">
        <v>2</v>
      </c>
      <c r="F276" s="3">
        <f t="shared" si="31"/>
        <v>2018</v>
      </c>
      <c r="G276" s="3">
        <f t="shared" si="32"/>
        <v>4</v>
      </c>
      <c r="H276" s="3">
        <f t="shared" si="33"/>
        <v>11</v>
      </c>
      <c r="I276" s="3">
        <f t="shared" si="34"/>
        <v>45</v>
      </c>
      <c r="J276" s="3" t="str">
        <f>VLOOKUP(B276, 'estimated variable mortgage'!$A$2:$H$492, 2, FALSE)</f>
        <v>vmr_275</v>
      </c>
      <c r="K276" s="3" t="str">
        <f>VLOOKUP(A276, 'bank rate monthly'!$B$2:$H$115, 2)</f>
        <v>brm_064</v>
      </c>
    </row>
    <row r="277" spans="1:11" x14ac:dyDescent="0.2">
      <c r="A277" s="3" t="str">
        <f t="shared" si="28"/>
        <v>2018-11</v>
      </c>
      <c r="B277" s="3" t="str">
        <f t="shared" si="29"/>
        <v>2018-46</v>
      </c>
      <c r="C277" s="3" t="str">
        <f t="shared" si="30"/>
        <v>brw_276</v>
      </c>
      <c r="D277" s="6">
        <v>43418</v>
      </c>
      <c r="E277" s="3">
        <v>2</v>
      </c>
      <c r="F277" s="3">
        <f t="shared" si="31"/>
        <v>2018</v>
      </c>
      <c r="G277" s="3">
        <f t="shared" si="32"/>
        <v>4</v>
      </c>
      <c r="H277" s="3">
        <f t="shared" si="33"/>
        <v>11</v>
      </c>
      <c r="I277" s="3">
        <f t="shared" si="34"/>
        <v>46</v>
      </c>
      <c r="J277" s="3" t="str">
        <f>VLOOKUP(B277, 'estimated variable mortgage'!$A$2:$H$492, 2, FALSE)</f>
        <v>vmr_276</v>
      </c>
      <c r="K277" s="3" t="str">
        <f>VLOOKUP(A277, 'bank rate monthly'!$B$2:$H$115, 2)</f>
        <v>brm_064</v>
      </c>
    </row>
    <row r="278" spans="1:11" x14ac:dyDescent="0.2">
      <c r="A278" s="3" t="str">
        <f t="shared" si="28"/>
        <v>2018-11</v>
      </c>
      <c r="B278" s="3" t="str">
        <f t="shared" si="29"/>
        <v>2018-47</v>
      </c>
      <c r="C278" s="3" t="str">
        <f t="shared" si="30"/>
        <v>brw_277</v>
      </c>
      <c r="D278" s="6">
        <v>43425</v>
      </c>
      <c r="E278" s="3">
        <v>2</v>
      </c>
      <c r="F278" s="3">
        <f t="shared" si="31"/>
        <v>2018</v>
      </c>
      <c r="G278" s="3">
        <f t="shared" si="32"/>
        <v>4</v>
      </c>
      <c r="H278" s="3">
        <f t="shared" si="33"/>
        <v>11</v>
      </c>
      <c r="I278" s="3">
        <f t="shared" si="34"/>
        <v>47</v>
      </c>
      <c r="J278" s="3" t="str">
        <f>VLOOKUP(B278, 'estimated variable mortgage'!$A$2:$H$492, 2, FALSE)</f>
        <v>vmr_277</v>
      </c>
      <c r="K278" s="3" t="str">
        <f>VLOOKUP(A278, 'bank rate monthly'!$B$2:$H$115, 2)</f>
        <v>brm_064</v>
      </c>
    </row>
    <row r="279" spans="1:11" x14ac:dyDescent="0.2">
      <c r="A279" s="3" t="str">
        <f t="shared" si="28"/>
        <v>2018-11</v>
      </c>
      <c r="B279" s="3" t="str">
        <f t="shared" si="29"/>
        <v>2018-48</v>
      </c>
      <c r="C279" s="3" t="str">
        <f t="shared" si="30"/>
        <v>brw_278</v>
      </c>
      <c r="D279" s="6">
        <v>43432</v>
      </c>
      <c r="E279" s="3">
        <v>2</v>
      </c>
      <c r="F279" s="3">
        <f t="shared" si="31"/>
        <v>2018</v>
      </c>
      <c r="G279" s="3">
        <f t="shared" si="32"/>
        <v>4</v>
      </c>
      <c r="H279" s="3">
        <f t="shared" si="33"/>
        <v>11</v>
      </c>
      <c r="I279" s="3">
        <f t="shared" si="34"/>
        <v>48</v>
      </c>
      <c r="J279" s="3" t="str">
        <f>VLOOKUP(B279, 'estimated variable mortgage'!$A$2:$H$492, 2, FALSE)</f>
        <v>vmr_278</v>
      </c>
      <c r="K279" s="3" t="str">
        <f>VLOOKUP(A279, 'bank rate monthly'!$B$2:$H$115, 2)</f>
        <v>brm_064</v>
      </c>
    </row>
    <row r="280" spans="1:11" x14ac:dyDescent="0.2">
      <c r="A280" s="3" t="str">
        <f t="shared" si="28"/>
        <v>2018-12</v>
      </c>
      <c r="B280" s="3" t="str">
        <f t="shared" si="29"/>
        <v>2018-49</v>
      </c>
      <c r="C280" s="3" t="str">
        <f t="shared" si="30"/>
        <v>brw_279</v>
      </c>
      <c r="D280" s="6">
        <v>43439</v>
      </c>
      <c r="E280" s="3">
        <v>2</v>
      </c>
      <c r="F280" s="3">
        <f t="shared" si="31"/>
        <v>2018</v>
      </c>
      <c r="G280" s="3">
        <f t="shared" si="32"/>
        <v>4</v>
      </c>
      <c r="H280" s="3">
        <f t="shared" si="33"/>
        <v>12</v>
      </c>
      <c r="I280" s="3">
        <f t="shared" si="34"/>
        <v>49</v>
      </c>
      <c r="J280" s="3" t="str">
        <f>VLOOKUP(B280, 'estimated variable mortgage'!$A$2:$H$492, 2, FALSE)</f>
        <v>vmr_279</v>
      </c>
      <c r="K280" s="3" t="str">
        <f>VLOOKUP(A280, 'bank rate monthly'!$B$2:$H$115, 2)</f>
        <v>brm_065</v>
      </c>
    </row>
    <row r="281" spans="1:11" x14ac:dyDescent="0.2">
      <c r="A281" s="3" t="str">
        <f t="shared" si="28"/>
        <v>2018-12</v>
      </c>
      <c r="B281" s="3" t="str">
        <f t="shared" si="29"/>
        <v>2018-50</v>
      </c>
      <c r="C281" s="3" t="str">
        <f t="shared" si="30"/>
        <v>brw_280</v>
      </c>
      <c r="D281" s="6">
        <v>43446</v>
      </c>
      <c r="E281" s="3">
        <v>2</v>
      </c>
      <c r="F281" s="3">
        <f t="shared" si="31"/>
        <v>2018</v>
      </c>
      <c r="G281" s="3">
        <f t="shared" si="32"/>
        <v>4</v>
      </c>
      <c r="H281" s="3">
        <f t="shared" si="33"/>
        <v>12</v>
      </c>
      <c r="I281" s="3">
        <f t="shared" si="34"/>
        <v>50</v>
      </c>
      <c r="J281" s="3" t="str">
        <f>VLOOKUP(B281, 'estimated variable mortgage'!$A$2:$H$492, 2, FALSE)</f>
        <v>vmr_280</v>
      </c>
      <c r="K281" s="3" t="str">
        <f>VLOOKUP(A281, 'bank rate monthly'!$B$2:$H$115, 2)</f>
        <v>brm_065</v>
      </c>
    </row>
    <row r="282" spans="1:11" x14ac:dyDescent="0.2">
      <c r="A282" s="3" t="str">
        <f t="shared" si="28"/>
        <v>2018-12</v>
      </c>
      <c r="B282" s="3" t="str">
        <f t="shared" si="29"/>
        <v>2018-51</v>
      </c>
      <c r="C282" s="3" t="str">
        <f t="shared" si="30"/>
        <v>brw_281</v>
      </c>
      <c r="D282" s="6">
        <v>43453</v>
      </c>
      <c r="E282" s="3">
        <v>2</v>
      </c>
      <c r="F282" s="3">
        <f t="shared" si="31"/>
        <v>2018</v>
      </c>
      <c r="G282" s="3">
        <f t="shared" si="32"/>
        <v>4</v>
      </c>
      <c r="H282" s="3">
        <f t="shared" si="33"/>
        <v>12</v>
      </c>
      <c r="I282" s="3">
        <f t="shared" si="34"/>
        <v>51</v>
      </c>
      <c r="J282" s="3" t="str">
        <f>VLOOKUP(B282, 'estimated variable mortgage'!$A$2:$H$492, 2, FALSE)</f>
        <v>vmr_281</v>
      </c>
      <c r="K282" s="3" t="str">
        <f>VLOOKUP(A282, 'bank rate monthly'!$B$2:$H$115, 2)</f>
        <v>brm_065</v>
      </c>
    </row>
    <row r="283" spans="1:11" x14ac:dyDescent="0.2">
      <c r="A283" s="3" t="str">
        <f t="shared" si="28"/>
        <v>2018-12</v>
      </c>
      <c r="B283" s="3" t="str">
        <f t="shared" si="29"/>
        <v>2018-52</v>
      </c>
      <c r="C283" s="3" t="str">
        <f t="shared" si="30"/>
        <v>brw_282</v>
      </c>
      <c r="D283" s="6">
        <v>43460</v>
      </c>
      <c r="E283" s="3">
        <v>2</v>
      </c>
      <c r="F283" s="3">
        <f t="shared" si="31"/>
        <v>2018</v>
      </c>
      <c r="G283" s="3">
        <f t="shared" si="32"/>
        <v>4</v>
      </c>
      <c r="H283" s="3">
        <f t="shared" si="33"/>
        <v>12</v>
      </c>
      <c r="I283" s="3">
        <f t="shared" si="34"/>
        <v>52</v>
      </c>
      <c r="J283" s="3" t="str">
        <f>VLOOKUP(B283, 'estimated variable mortgage'!$A$2:$H$492, 2, FALSE)</f>
        <v>vmr_282</v>
      </c>
      <c r="K283" s="3" t="str">
        <f>VLOOKUP(A283, 'bank rate monthly'!$B$2:$H$115, 2)</f>
        <v>brm_065</v>
      </c>
    </row>
    <row r="284" spans="1:11" x14ac:dyDescent="0.2">
      <c r="A284" s="3" t="str">
        <f t="shared" si="28"/>
        <v>2019-01</v>
      </c>
      <c r="B284" s="3" t="str">
        <f t="shared" si="29"/>
        <v>2019-1</v>
      </c>
      <c r="C284" s="3" t="str">
        <f t="shared" si="30"/>
        <v>brw_283</v>
      </c>
      <c r="D284" s="6">
        <v>43467</v>
      </c>
      <c r="E284" s="3">
        <v>2</v>
      </c>
      <c r="F284" s="3">
        <f t="shared" si="31"/>
        <v>2019</v>
      </c>
      <c r="G284" s="3">
        <f t="shared" si="32"/>
        <v>1</v>
      </c>
      <c r="H284" s="3">
        <f t="shared" si="33"/>
        <v>1</v>
      </c>
      <c r="I284" s="3">
        <f t="shared" si="34"/>
        <v>1</v>
      </c>
      <c r="J284" s="3" t="str">
        <f>VLOOKUP(B284, 'estimated variable mortgage'!$A$2:$H$492, 2, FALSE)</f>
        <v>vmr_283</v>
      </c>
      <c r="K284" s="3" t="str">
        <f>VLOOKUP(A284, 'bank rate monthly'!$B$2:$H$115, 2)</f>
        <v>brm_066</v>
      </c>
    </row>
    <row r="285" spans="1:11" x14ac:dyDescent="0.2">
      <c r="A285" s="3" t="str">
        <f t="shared" si="28"/>
        <v>2019-01</v>
      </c>
      <c r="B285" s="3" t="str">
        <f t="shared" si="29"/>
        <v>2019-2</v>
      </c>
      <c r="C285" s="3" t="str">
        <f t="shared" si="30"/>
        <v>brw_284</v>
      </c>
      <c r="D285" s="6">
        <v>43474</v>
      </c>
      <c r="E285" s="3">
        <v>2</v>
      </c>
      <c r="F285" s="3">
        <f t="shared" si="31"/>
        <v>2019</v>
      </c>
      <c r="G285" s="3">
        <f t="shared" si="32"/>
        <v>1</v>
      </c>
      <c r="H285" s="3">
        <f t="shared" si="33"/>
        <v>1</v>
      </c>
      <c r="I285" s="3">
        <f t="shared" si="34"/>
        <v>2</v>
      </c>
      <c r="J285" s="3" t="str">
        <f>VLOOKUP(B285, 'estimated variable mortgage'!$A$2:$H$492, 2, FALSE)</f>
        <v>vmr_284</v>
      </c>
      <c r="K285" s="3" t="str">
        <f>VLOOKUP(A285, 'bank rate monthly'!$B$2:$H$115, 2)</f>
        <v>brm_066</v>
      </c>
    </row>
    <row r="286" spans="1:11" x14ac:dyDescent="0.2">
      <c r="A286" s="3" t="str">
        <f t="shared" si="28"/>
        <v>2019-01</v>
      </c>
      <c r="B286" s="3" t="str">
        <f t="shared" si="29"/>
        <v>2019-3</v>
      </c>
      <c r="C286" s="3" t="str">
        <f t="shared" si="30"/>
        <v>brw_285</v>
      </c>
      <c r="D286" s="6">
        <v>43481</v>
      </c>
      <c r="E286" s="3">
        <v>2</v>
      </c>
      <c r="F286" s="3">
        <f t="shared" si="31"/>
        <v>2019</v>
      </c>
      <c r="G286" s="3">
        <f t="shared" si="32"/>
        <v>1</v>
      </c>
      <c r="H286" s="3">
        <f t="shared" si="33"/>
        <v>1</v>
      </c>
      <c r="I286" s="3">
        <f t="shared" si="34"/>
        <v>3</v>
      </c>
      <c r="J286" s="3" t="str">
        <f>VLOOKUP(B286, 'estimated variable mortgage'!$A$2:$H$492, 2, FALSE)</f>
        <v>vmr_285</v>
      </c>
      <c r="K286" s="3" t="str">
        <f>VLOOKUP(A286, 'bank rate monthly'!$B$2:$H$115, 2)</f>
        <v>brm_066</v>
      </c>
    </row>
    <row r="287" spans="1:11" x14ac:dyDescent="0.2">
      <c r="A287" s="3" t="str">
        <f t="shared" si="28"/>
        <v>2019-01</v>
      </c>
      <c r="B287" s="3" t="str">
        <f t="shared" si="29"/>
        <v>2019-4</v>
      </c>
      <c r="C287" s="3" t="str">
        <f t="shared" si="30"/>
        <v>brw_286</v>
      </c>
      <c r="D287" s="6">
        <v>43488</v>
      </c>
      <c r="E287" s="3">
        <v>2</v>
      </c>
      <c r="F287" s="3">
        <f t="shared" si="31"/>
        <v>2019</v>
      </c>
      <c r="G287" s="3">
        <f t="shared" si="32"/>
        <v>1</v>
      </c>
      <c r="H287" s="3">
        <f t="shared" si="33"/>
        <v>1</v>
      </c>
      <c r="I287" s="3">
        <f t="shared" si="34"/>
        <v>4</v>
      </c>
      <c r="J287" s="3" t="str">
        <f>VLOOKUP(B287, 'estimated variable mortgage'!$A$2:$H$492, 2, FALSE)</f>
        <v>vmr_286</v>
      </c>
      <c r="K287" s="3" t="str">
        <f>VLOOKUP(A287, 'bank rate monthly'!$B$2:$H$115, 2)</f>
        <v>brm_066</v>
      </c>
    </row>
    <row r="288" spans="1:11" x14ac:dyDescent="0.2">
      <c r="A288" s="3" t="str">
        <f t="shared" si="28"/>
        <v>2019-01</v>
      </c>
      <c r="B288" s="3" t="str">
        <f t="shared" si="29"/>
        <v>2019-5</v>
      </c>
      <c r="C288" s="3" t="str">
        <f t="shared" si="30"/>
        <v>brw_287</v>
      </c>
      <c r="D288" s="6">
        <v>43495</v>
      </c>
      <c r="E288" s="3">
        <v>2</v>
      </c>
      <c r="F288" s="3">
        <f t="shared" si="31"/>
        <v>2019</v>
      </c>
      <c r="G288" s="3">
        <f t="shared" si="32"/>
        <v>1</v>
      </c>
      <c r="H288" s="3">
        <f t="shared" si="33"/>
        <v>1</v>
      </c>
      <c r="I288" s="3">
        <f t="shared" si="34"/>
        <v>5</v>
      </c>
      <c r="J288" s="3" t="str">
        <f>VLOOKUP(B288, 'estimated variable mortgage'!$A$2:$H$492, 2, FALSE)</f>
        <v>vmr_287</v>
      </c>
      <c r="K288" s="3" t="str">
        <f>VLOOKUP(A288, 'bank rate monthly'!$B$2:$H$115, 2)</f>
        <v>brm_066</v>
      </c>
    </row>
    <row r="289" spans="1:11" x14ac:dyDescent="0.2">
      <c r="A289" s="3" t="str">
        <f t="shared" si="28"/>
        <v>2019-02</v>
      </c>
      <c r="B289" s="3" t="str">
        <f t="shared" si="29"/>
        <v>2019-6</v>
      </c>
      <c r="C289" s="3" t="str">
        <f t="shared" si="30"/>
        <v>brw_288</v>
      </c>
      <c r="D289" s="6">
        <v>43502</v>
      </c>
      <c r="E289" s="3">
        <v>2</v>
      </c>
      <c r="F289" s="3">
        <f t="shared" si="31"/>
        <v>2019</v>
      </c>
      <c r="G289" s="3">
        <f t="shared" si="32"/>
        <v>1</v>
      </c>
      <c r="H289" s="3">
        <f t="shared" si="33"/>
        <v>2</v>
      </c>
      <c r="I289" s="3">
        <f t="shared" si="34"/>
        <v>6</v>
      </c>
      <c r="J289" s="3" t="str">
        <f>VLOOKUP(B289, 'estimated variable mortgage'!$A$2:$H$492, 2, FALSE)</f>
        <v>vmr_288</v>
      </c>
      <c r="K289" s="3" t="str">
        <f>VLOOKUP(A289, 'bank rate monthly'!$B$2:$H$115, 2)</f>
        <v>brm_067</v>
      </c>
    </row>
    <row r="290" spans="1:11" x14ac:dyDescent="0.2">
      <c r="A290" s="3" t="str">
        <f t="shared" si="28"/>
        <v>2019-02</v>
      </c>
      <c r="B290" s="3" t="str">
        <f t="shared" si="29"/>
        <v>2019-7</v>
      </c>
      <c r="C290" s="3" t="str">
        <f t="shared" si="30"/>
        <v>brw_289</v>
      </c>
      <c r="D290" s="6">
        <v>43509</v>
      </c>
      <c r="E290" s="3">
        <v>2</v>
      </c>
      <c r="F290" s="3">
        <f t="shared" si="31"/>
        <v>2019</v>
      </c>
      <c r="G290" s="3">
        <f t="shared" si="32"/>
        <v>1</v>
      </c>
      <c r="H290" s="3">
        <f t="shared" si="33"/>
        <v>2</v>
      </c>
      <c r="I290" s="3">
        <f t="shared" si="34"/>
        <v>7</v>
      </c>
      <c r="J290" s="3" t="str">
        <f>VLOOKUP(B290, 'estimated variable mortgage'!$A$2:$H$492, 2, FALSE)</f>
        <v>vmr_289</v>
      </c>
      <c r="K290" s="3" t="str">
        <f>VLOOKUP(A290, 'bank rate monthly'!$B$2:$H$115, 2)</f>
        <v>brm_067</v>
      </c>
    </row>
    <row r="291" spans="1:11" x14ac:dyDescent="0.2">
      <c r="A291" s="3" t="str">
        <f t="shared" si="28"/>
        <v>2019-02</v>
      </c>
      <c r="B291" s="3" t="str">
        <f t="shared" si="29"/>
        <v>2019-8</v>
      </c>
      <c r="C291" s="3" t="str">
        <f t="shared" si="30"/>
        <v>brw_290</v>
      </c>
      <c r="D291" s="6">
        <v>43516</v>
      </c>
      <c r="E291" s="3">
        <v>2</v>
      </c>
      <c r="F291" s="3">
        <f t="shared" si="31"/>
        <v>2019</v>
      </c>
      <c r="G291" s="3">
        <f t="shared" si="32"/>
        <v>1</v>
      </c>
      <c r="H291" s="3">
        <f t="shared" si="33"/>
        <v>2</v>
      </c>
      <c r="I291" s="3">
        <f t="shared" si="34"/>
        <v>8</v>
      </c>
      <c r="J291" s="3" t="str">
        <f>VLOOKUP(B291, 'estimated variable mortgage'!$A$2:$H$492, 2, FALSE)</f>
        <v>vmr_290</v>
      </c>
      <c r="K291" s="3" t="str">
        <f>VLOOKUP(A291, 'bank rate monthly'!$B$2:$H$115, 2)</f>
        <v>brm_067</v>
      </c>
    </row>
    <row r="292" spans="1:11" x14ac:dyDescent="0.2">
      <c r="A292" s="3" t="str">
        <f t="shared" si="28"/>
        <v>2019-02</v>
      </c>
      <c r="B292" s="3" t="str">
        <f t="shared" si="29"/>
        <v>2019-9</v>
      </c>
      <c r="C292" s="3" t="str">
        <f t="shared" si="30"/>
        <v>brw_291</v>
      </c>
      <c r="D292" s="6">
        <v>43523</v>
      </c>
      <c r="E292" s="3">
        <v>2</v>
      </c>
      <c r="F292" s="3">
        <f t="shared" si="31"/>
        <v>2019</v>
      </c>
      <c r="G292" s="3">
        <f t="shared" si="32"/>
        <v>1</v>
      </c>
      <c r="H292" s="3">
        <f t="shared" si="33"/>
        <v>2</v>
      </c>
      <c r="I292" s="3">
        <f t="shared" si="34"/>
        <v>9</v>
      </c>
      <c r="J292" s="3" t="str">
        <f>VLOOKUP(B292, 'estimated variable mortgage'!$A$2:$H$492, 2, FALSE)</f>
        <v>vmr_291</v>
      </c>
      <c r="K292" s="3" t="str">
        <f>VLOOKUP(A292, 'bank rate monthly'!$B$2:$H$115, 2)</f>
        <v>brm_067</v>
      </c>
    </row>
    <row r="293" spans="1:11" x14ac:dyDescent="0.2">
      <c r="A293" s="3" t="str">
        <f t="shared" si="28"/>
        <v>2019-03</v>
      </c>
      <c r="B293" s="3" t="str">
        <f t="shared" si="29"/>
        <v>2019-10</v>
      </c>
      <c r="C293" s="3" t="str">
        <f t="shared" si="30"/>
        <v>brw_292</v>
      </c>
      <c r="D293" s="6">
        <v>43530</v>
      </c>
      <c r="E293" s="3">
        <v>2</v>
      </c>
      <c r="F293" s="3">
        <f t="shared" si="31"/>
        <v>2019</v>
      </c>
      <c r="G293" s="3">
        <f t="shared" si="32"/>
        <v>1</v>
      </c>
      <c r="H293" s="3">
        <f t="shared" si="33"/>
        <v>3</v>
      </c>
      <c r="I293" s="3">
        <f t="shared" si="34"/>
        <v>10</v>
      </c>
      <c r="J293" s="3" t="str">
        <f>VLOOKUP(B293, 'estimated variable mortgage'!$A$2:$H$492, 2, FALSE)</f>
        <v>vmr_292</v>
      </c>
      <c r="K293" s="3" t="str">
        <f>VLOOKUP(A293, 'bank rate monthly'!$B$2:$H$115, 2)</f>
        <v>brm_068</v>
      </c>
    </row>
    <row r="294" spans="1:11" x14ac:dyDescent="0.2">
      <c r="A294" s="3" t="str">
        <f t="shared" si="28"/>
        <v>2019-03</v>
      </c>
      <c r="B294" s="3" t="str">
        <f t="shared" si="29"/>
        <v>2019-11</v>
      </c>
      <c r="C294" s="3" t="str">
        <f t="shared" si="30"/>
        <v>brw_293</v>
      </c>
      <c r="D294" s="6">
        <v>43537</v>
      </c>
      <c r="E294" s="3">
        <v>2</v>
      </c>
      <c r="F294" s="3">
        <f t="shared" si="31"/>
        <v>2019</v>
      </c>
      <c r="G294" s="3">
        <f t="shared" si="32"/>
        <v>1</v>
      </c>
      <c r="H294" s="3">
        <f t="shared" si="33"/>
        <v>3</v>
      </c>
      <c r="I294" s="3">
        <f t="shared" si="34"/>
        <v>11</v>
      </c>
      <c r="J294" s="3" t="str">
        <f>VLOOKUP(B294, 'estimated variable mortgage'!$A$2:$H$492, 2, FALSE)</f>
        <v>vmr_293</v>
      </c>
      <c r="K294" s="3" t="str">
        <f>VLOOKUP(A294, 'bank rate monthly'!$B$2:$H$115, 2)</f>
        <v>brm_068</v>
      </c>
    </row>
    <row r="295" spans="1:11" x14ac:dyDescent="0.2">
      <c r="A295" s="3" t="str">
        <f t="shared" si="28"/>
        <v>2019-03</v>
      </c>
      <c r="B295" s="3" t="str">
        <f t="shared" si="29"/>
        <v>2019-12</v>
      </c>
      <c r="C295" s="3" t="str">
        <f t="shared" si="30"/>
        <v>brw_294</v>
      </c>
      <c r="D295" s="6">
        <v>43544</v>
      </c>
      <c r="E295" s="3">
        <v>2</v>
      </c>
      <c r="F295" s="3">
        <f t="shared" si="31"/>
        <v>2019</v>
      </c>
      <c r="G295" s="3">
        <f t="shared" si="32"/>
        <v>1</v>
      </c>
      <c r="H295" s="3">
        <f t="shared" si="33"/>
        <v>3</v>
      </c>
      <c r="I295" s="3">
        <f t="shared" si="34"/>
        <v>12</v>
      </c>
      <c r="J295" s="3" t="str">
        <f>VLOOKUP(B295, 'estimated variable mortgage'!$A$2:$H$492, 2, FALSE)</f>
        <v>vmr_294</v>
      </c>
      <c r="K295" s="3" t="str">
        <f>VLOOKUP(A295, 'bank rate monthly'!$B$2:$H$115, 2)</f>
        <v>brm_068</v>
      </c>
    </row>
    <row r="296" spans="1:11" x14ac:dyDescent="0.2">
      <c r="A296" s="3" t="str">
        <f t="shared" si="28"/>
        <v>2019-03</v>
      </c>
      <c r="B296" s="3" t="str">
        <f t="shared" si="29"/>
        <v>2019-13</v>
      </c>
      <c r="C296" s="3" t="str">
        <f t="shared" si="30"/>
        <v>brw_295</v>
      </c>
      <c r="D296" s="6">
        <v>43551</v>
      </c>
      <c r="E296" s="3">
        <v>2</v>
      </c>
      <c r="F296" s="3">
        <f t="shared" si="31"/>
        <v>2019</v>
      </c>
      <c r="G296" s="3">
        <f t="shared" si="32"/>
        <v>1</v>
      </c>
      <c r="H296" s="3">
        <f t="shared" si="33"/>
        <v>3</v>
      </c>
      <c r="I296" s="3">
        <f t="shared" si="34"/>
        <v>13</v>
      </c>
      <c r="J296" s="3" t="str">
        <f>VLOOKUP(B296, 'estimated variable mortgage'!$A$2:$H$492, 2, FALSE)</f>
        <v>vmr_295</v>
      </c>
      <c r="K296" s="3" t="str">
        <f>VLOOKUP(A296, 'bank rate monthly'!$B$2:$H$115, 2)</f>
        <v>brm_068</v>
      </c>
    </row>
    <row r="297" spans="1:11" x14ac:dyDescent="0.2">
      <c r="A297" s="3" t="str">
        <f t="shared" si="28"/>
        <v>2019-04</v>
      </c>
      <c r="B297" s="3" t="str">
        <f t="shared" si="29"/>
        <v>2019-14</v>
      </c>
      <c r="C297" s="3" t="str">
        <f t="shared" si="30"/>
        <v>brw_296</v>
      </c>
      <c r="D297" s="6">
        <v>43558</v>
      </c>
      <c r="E297" s="3">
        <v>2</v>
      </c>
      <c r="F297" s="3">
        <f t="shared" si="31"/>
        <v>2019</v>
      </c>
      <c r="G297" s="3">
        <f t="shared" si="32"/>
        <v>2</v>
      </c>
      <c r="H297" s="3">
        <f t="shared" si="33"/>
        <v>4</v>
      </c>
      <c r="I297" s="3">
        <f t="shared" si="34"/>
        <v>14</v>
      </c>
      <c r="J297" s="3" t="str">
        <f>VLOOKUP(B297, 'estimated variable mortgage'!$A$2:$H$492, 2, FALSE)</f>
        <v>vmr_296</v>
      </c>
      <c r="K297" s="3" t="str">
        <f>VLOOKUP(A297, 'bank rate monthly'!$B$2:$H$115, 2)</f>
        <v>brm_069</v>
      </c>
    </row>
    <row r="298" spans="1:11" x14ac:dyDescent="0.2">
      <c r="A298" s="3" t="str">
        <f t="shared" si="28"/>
        <v>2019-04</v>
      </c>
      <c r="B298" s="3" t="str">
        <f t="shared" si="29"/>
        <v>2019-15</v>
      </c>
      <c r="C298" s="3" t="str">
        <f t="shared" si="30"/>
        <v>brw_297</v>
      </c>
      <c r="D298" s="6">
        <v>43565</v>
      </c>
      <c r="E298" s="3">
        <v>2</v>
      </c>
      <c r="F298" s="3">
        <f t="shared" si="31"/>
        <v>2019</v>
      </c>
      <c r="G298" s="3">
        <f t="shared" si="32"/>
        <v>2</v>
      </c>
      <c r="H298" s="3">
        <f t="shared" si="33"/>
        <v>4</v>
      </c>
      <c r="I298" s="3">
        <f t="shared" si="34"/>
        <v>15</v>
      </c>
      <c r="J298" s="3" t="str">
        <f>VLOOKUP(B298, 'estimated variable mortgage'!$A$2:$H$492, 2, FALSE)</f>
        <v>vmr_297</v>
      </c>
      <c r="K298" s="3" t="str">
        <f>VLOOKUP(A298, 'bank rate monthly'!$B$2:$H$115, 2)</f>
        <v>brm_069</v>
      </c>
    </row>
    <row r="299" spans="1:11" x14ac:dyDescent="0.2">
      <c r="A299" s="3" t="str">
        <f t="shared" si="28"/>
        <v>2019-04</v>
      </c>
      <c r="B299" s="3" t="str">
        <f t="shared" si="29"/>
        <v>2019-16</v>
      </c>
      <c r="C299" s="3" t="str">
        <f t="shared" si="30"/>
        <v>brw_298</v>
      </c>
      <c r="D299" s="6">
        <v>43572</v>
      </c>
      <c r="E299" s="3">
        <v>2</v>
      </c>
      <c r="F299" s="3">
        <f t="shared" si="31"/>
        <v>2019</v>
      </c>
      <c r="G299" s="3">
        <f t="shared" si="32"/>
        <v>2</v>
      </c>
      <c r="H299" s="3">
        <f t="shared" si="33"/>
        <v>4</v>
      </c>
      <c r="I299" s="3">
        <f t="shared" si="34"/>
        <v>16</v>
      </c>
      <c r="J299" s="3" t="str">
        <f>VLOOKUP(B299, 'estimated variable mortgage'!$A$2:$H$492, 2, FALSE)</f>
        <v>vmr_298</v>
      </c>
      <c r="K299" s="3" t="str">
        <f>VLOOKUP(A299, 'bank rate monthly'!$B$2:$H$115, 2)</f>
        <v>brm_069</v>
      </c>
    </row>
    <row r="300" spans="1:11" x14ac:dyDescent="0.2">
      <c r="A300" s="3" t="str">
        <f t="shared" si="28"/>
        <v>2019-04</v>
      </c>
      <c r="B300" s="3" t="str">
        <f t="shared" si="29"/>
        <v>2019-17</v>
      </c>
      <c r="C300" s="3" t="str">
        <f t="shared" si="30"/>
        <v>brw_299</v>
      </c>
      <c r="D300" s="6">
        <v>43579</v>
      </c>
      <c r="E300" s="3">
        <v>2</v>
      </c>
      <c r="F300" s="3">
        <f t="shared" si="31"/>
        <v>2019</v>
      </c>
      <c r="G300" s="3">
        <f t="shared" si="32"/>
        <v>2</v>
      </c>
      <c r="H300" s="3">
        <f t="shared" si="33"/>
        <v>4</v>
      </c>
      <c r="I300" s="3">
        <f t="shared" si="34"/>
        <v>17</v>
      </c>
      <c r="J300" s="3" t="str">
        <f>VLOOKUP(B300, 'estimated variable mortgage'!$A$2:$H$492, 2, FALSE)</f>
        <v>vmr_299</v>
      </c>
      <c r="K300" s="3" t="str">
        <f>VLOOKUP(A300, 'bank rate monthly'!$B$2:$H$115, 2)</f>
        <v>brm_069</v>
      </c>
    </row>
    <row r="301" spans="1:11" x14ac:dyDescent="0.2">
      <c r="A301" s="3" t="str">
        <f t="shared" si="28"/>
        <v>2019-05</v>
      </c>
      <c r="B301" s="3" t="str">
        <f t="shared" si="29"/>
        <v>2019-18</v>
      </c>
      <c r="C301" s="3" t="str">
        <f t="shared" si="30"/>
        <v>brw_300</v>
      </c>
      <c r="D301" s="6">
        <v>43586</v>
      </c>
      <c r="E301" s="3">
        <v>2</v>
      </c>
      <c r="F301" s="3">
        <f t="shared" si="31"/>
        <v>2019</v>
      </c>
      <c r="G301" s="3">
        <f t="shared" si="32"/>
        <v>2</v>
      </c>
      <c r="H301" s="3">
        <f t="shared" si="33"/>
        <v>5</v>
      </c>
      <c r="I301" s="3">
        <f t="shared" si="34"/>
        <v>18</v>
      </c>
      <c r="J301" s="3" t="str">
        <f>VLOOKUP(B301, 'estimated variable mortgage'!$A$2:$H$492, 2, FALSE)</f>
        <v>vmr_300</v>
      </c>
      <c r="K301" s="3" t="str">
        <f>VLOOKUP(A301, 'bank rate monthly'!$B$2:$H$115, 2)</f>
        <v>brm_070</v>
      </c>
    </row>
    <row r="302" spans="1:11" x14ac:dyDescent="0.2">
      <c r="A302" s="3" t="str">
        <f t="shared" si="28"/>
        <v>2019-05</v>
      </c>
      <c r="B302" s="3" t="str">
        <f t="shared" si="29"/>
        <v>2019-19</v>
      </c>
      <c r="C302" s="3" t="str">
        <f t="shared" si="30"/>
        <v>brw_301</v>
      </c>
      <c r="D302" s="6">
        <v>43593</v>
      </c>
      <c r="E302" s="3">
        <v>2</v>
      </c>
      <c r="F302" s="3">
        <f t="shared" si="31"/>
        <v>2019</v>
      </c>
      <c r="G302" s="3">
        <f t="shared" si="32"/>
        <v>2</v>
      </c>
      <c r="H302" s="3">
        <f t="shared" si="33"/>
        <v>5</v>
      </c>
      <c r="I302" s="3">
        <f t="shared" si="34"/>
        <v>19</v>
      </c>
      <c r="J302" s="3" t="str">
        <f>VLOOKUP(B302, 'estimated variable mortgage'!$A$2:$H$492, 2, FALSE)</f>
        <v>vmr_301</v>
      </c>
      <c r="K302" s="3" t="str">
        <f>VLOOKUP(A302, 'bank rate monthly'!$B$2:$H$115, 2)</f>
        <v>brm_070</v>
      </c>
    </row>
    <row r="303" spans="1:11" x14ac:dyDescent="0.2">
      <c r="A303" s="3" t="str">
        <f t="shared" si="28"/>
        <v>2019-05</v>
      </c>
      <c r="B303" s="3" t="str">
        <f t="shared" si="29"/>
        <v>2019-20</v>
      </c>
      <c r="C303" s="3" t="str">
        <f t="shared" si="30"/>
        <v>brw_302</v>
      </c>
      <c r="D303" s="6">
        <v>43600</v>
      </c>
      <c r="E303" s="3">
        <v>2</v>
      </c>
      <c r="F303" s="3">
        <f t="shared" si="31"/>
        <v>2019</v>
      </c>
      <c r="G303" s="3">
        <f t="shared" si="32"/>
        <v>2</v>
      </c>
      <c r="H303" s="3">
        <f t="shared" si="33"/>
        <v>5</v>
      </c>
      <c r="I303" s="3">
        <f t="shared" si="34"/>
        <v>20</v>
      </c>
      <c r="J303" s="3" t="str">
        <f>VLOOKUP(B303, 'estimated variable mortgage'!$A$2:$H$492, 2, FALSE)</f>
        <v>vmr_302</v>
      </c>
      <c r="K303" s="3" t="str">
        <f>VLOOKUP(A303, 'bank rate monthly'!$B$2:$H$115, 2)</f>
        <v>brm_070</v>
      </c>
    </row>
    <row r="304" spans="1:11" x14ac:dyDescent="0.2">
      <c r="A304" s="3" t="str">
        <f t="shared" si="28"/>
        <v>2019-05</v>
      </c>
      <c r="B304" s="3" t="str">
        <f t="shared" si="29"/>
        <v>2019-21</v>
      </c>
      <c r="C304" s="3" t="str">
        <f t="shared" si="30"/>
        <v>brw_303</v>
      </c>
      <c r="D304" s="6">
        <v>43607</v>
      </c>
      <c r="E304" s="3">
        <v>2</v>
      </c>
      <c r="F304" s="3">
        <f t="shared" si="31"/>
        <v>2019</v>
      </c>
      <c r="G304" s="3">
        <f t="shared" si="32"/>
        <v>2</v>
      </c>
      <c r="H304" s="3">
        <f t="shared" si="33"/>
        <v>5</v>
      </c>
      <c r="I304" s="3">
        <f t="shared" si="34"/>
        <v>21</v>
      </c>
      <c r="J304" s="3" t="str">
        <f>VLOOKUP(B304, 'estimated variable mortgage'!$A$2:$H$492, 2, FALSE)</f>
        <v>vmr_303</v>
      </c>
      <c r="K304" s="3" t="str">
        <f>VLOOKUP(A304, 'bank rate monthly'!$B$2:$H$115, 2)</f>
        <v>brm_070</v>
      </c>
    </row>
    <row r="305" spans="1:11" x14ac:dyDescent="0.2">
      <c r="A305" s="3" t="str">
        <f t="shared" si="28"/>
        <v>2019-05</v>
      </c>
      <c r="B305" s="3" t="str">
        <f t="shared" si="29"/>
        <v>2019-22</v>
      </c>
      <c r="C305" s="3" t="str">
        <f t="shared" si="30"/>
        <v>brw_304</v>
      </c>
      <c r="D305" s="6">
        <v>43614</v>
      </c>
      <c r="E305" s="3">
        <v>2</v>
      </c>
      <c r="F305" s="3">
        <f t="shared" si="31"/>
        <v>2019</v>
      </c>
      <c r="G305" s="3">
        <f t="shared" si="32"/>
        <v>2</v>
      </c>
      <c r="H305" s="3">
        <f t="shared" si="33"/>
        <v>5</v>
      </c>
      <c r="I305" s="3">
        <f t="shared" si="34"/>
        <v>22</v>
      </c>
      <c r="J305" s="3" t="str">
        <f>VLOOKUP(B305, 'estimated variable mortgage'!$A$2:$H$492, 2, FALSE)</f>
        <v>vmr_304</v>
      </c>
      <c r="K305" s="3" t="str">
        <f>VLOOKUP(A305, 'bank rate monthly'!$B$2:$H$115, 2)</f>
        <v>brm_070</v>
      </c>
    </row>
    <row r="306" spans="1:11" x14ac:dyDescent="0.2">
      <c r="A306" s="3" t="str">
        <f t="shared" si="28"/>
        <v>2019-06</v>
      </c>
      <c r="B306" s="3" t="str">
        <f t="shared" si="29"/>
        <v>2019-23</v>
      </c>
      <c r="C306" s="3" t="str">
        <f t="shared" si="30"/>
        <v>brw_305</v>
      </c>
      <c r="D306" s="6">
        <v>43621</v>
      </c>
      <c r="E306" s="3">
        <v>2</v>
      </c>
      <c r="F306" s="3">
        <f t="shared" si="31"/>
        <v>2019</v>
      </c>
      <c r="G306" s="3">
        <f t="shared" si="32"/>
        <v>2</v>
      </c>
      <c r="H306" s="3">
        <f t="shared" si="33"/>
        <v>6</v>
      </c>
      <c r="I306" s="3">
        <f t="shared" si="34"/>
        <v>23</v>
      </c>
      <c r="J306" s="3" t="str">
        <f>VLOOKUP(B306, 'estimated variable mortgage'!$A$2:$H$492, 2, FALSE)</f>
        <v>vmr_305</v>
      </c>
      <c r="K306" s="3" t="str">
        <f>VLOOKUP(A306, 'bank rate monthly'!$B$2:$H$115, 2)</f>
        <v>brm_071</v>
      </c>
    </row>
    <row r="307" spans="1:11" x14ac:dyDescent="0.2">
      <c r="A307" s="3" t="str">
        <f t="shared" si="28"/>
        <v>2019-06</v>
      </c>
      <c r="B307" s="3" t="str">
        <f t="shared" si="29"/>
        <v>2019-24</v>
      </c>
      <c r="C307" s="3" t="str">
        <f t="shared" si="30"/>
        <v>brw_306</v>
      </c>
      <c r="D307" s="6">
        <v>43628</v>
      </c>
      <c r="E307" s="3">
        <v>2</v>
      </c>
      <c r="F307" s="3">
        <f t="shared" si="31"/>
        <v>2019</v>
      </c>
      <c r="G307" s="3">
        <f t="shared" si="32"/>
        <v>2</v>
      </c>
      <c r="H307" s="3">
        <f t="shared" si="33"/>
        <v>6</v>
      </c>
      <c r="I307" s="3">
        <f t="shared" si="34"/>
        <v>24</v>
      </c>
      <c r="J307" s="3" t="str">
        <f>VLOOKUP(B307, 'estimated variable mortgage'!$A$2:$H$492, 2, FALSE)</f>
        <v>vmr_306</v>
      </c>
      <c r="K307" s="3" t="str">
        <f>VLOOKUP(A307, 'bank rate monthly'!$B$2:$H$115, 2)</f>
        <v>brm_071</v>
      </c>
    </row>
    <row r="308" spans="1:11" x14ac:dyDescent="0.2">
      <c r="A308" s="3" t="str">
        <f t="shared" si="28"/>
        <v>2019-06</v>
      </c>
      <c r="B308" s="3" t="str">
        <f t="shared" si="29"/>
        <v>2019-25</v>
      </c>
      <c r="C308" s="3" t="str">
        <f t="shared" si="30"/>
        <v>brw_307</v>
      </c>
      <c r="D308" s="6">
        <v>43635</v>
      </c>
      <c r="E308" s="3">
        <v>2</v>
      </c>
      <c r="F308" s="3">
        <f t="shared" si="31"/>
        <v>2019</v>
      </c>
      <c r="G308" s="3">
        <f t="shared" si="32"/>
        <v>2</v>
      </c>
      <c r="H308" s="3">
        <f t="shared" si="33"/>
        <v>6</v>
      </c>
      <c r="I308" s="3">
        <f t="shared" si="34"/>
        <v>25</v>
      </c>
      <c r="J308" s="3" t="str">
        <f>VLOOKUP(B308, 'estimated variable mortgage'!$A$2:$H$492, 2, FALSE)</f>
        <v>vmr_307</v>
      </c>
      <c r="K308" s="3" t="str">
        <f>VLOOKUP(A308, 'bank rate monthly'!$B$2:$H$115, 2)</f>
        <v>brm_071</v>
      </c>
    </row>
    <row r="309" spans="1:11" x14ac:dyDescent="0.2">
      <c r="A309" s="3" t="str">
        <f t="shared" si="28"/>
        <v>2019-06</v>
      </c>
      <c r="B309" s="3" t="str">
        <f t="shared" si="29"/>
        <v>2019-26</v>
      </c>
      <c r="C309" s="3" t="str">
        <f t="shared" si="30"/>
        <v>brw_308</v>
      </c>
      <c r="D309" s="6">
        <v>43642</v>
      </c>
      <c r="E309" s="3">
        <v>2</v>
      </c>
      <c r="F309" s="3">
        <f t="shared" si="31"/>
        <v>2019</v>
      </c>
      <c r="G309" s="3">
        <f t="shared" si="32"/>
        <v>2</v>
      </c>
      <c r="H309" s="3">
        <f t="shared" si="33"/>
        <v>6</v>
      </c>
      <c r="I309" s="3">
        <f t="shared" si="34"/>
        <v>26</v>
      </c>
      <c r="J309" s="3" t="str">
        <f>VLOOKUP(B309, 'estimated variable mortgage'!$A$2:$H$492, 2, FALSE)</f>
        <v>vmr_308</v>
      </c>
      <c r="K309" s="3" t="str">
        <f>VLOOKUP(A309, 'bank rate monthly'!$B$2:$H$115, 2)</f>
        <v>brm_071</v>
      </c>
    </row>
    <row r="310" spans="1:11" x14ac:dyDescent="0.2">
      <c r="A310" s="3" t="str">
        <f t="shared" si="28"/>
        <v>2019-07</v>
      </c>
      <c r="B310" s="3" t="str">
        <f t="shared" si="29"/>
        <v>2019-27</v>
      </c>
      <c r="C310" s="3" t="str">
        <f t="shared" si="30"/>
        <v>brw_309</v>
      </c>
      <c r="D310" s="6">
        <v>43649</v>
      </c>
      <c r="E310" s="3">
        <v>2</v>
      </c>
      <c r="F310" s="3">
        <f t="shared" si="31"/>
        <v>2019</v>
      </c>
      <c r="G310" s="3">
        <f t="shared" si="32"/>
        <v>3</v>
      </c>
      <c r="H310" s="3">
        <f t="shared" si="33"/>
        <v>7</v>
      </c>
      <c r="I310" s="3">
        <f t="shared" si="34"/>
        <v>27</v>
      </c>
      <c r="J310" s="3" t="str">
        <f>VLOOKUP(B310, 'estimated variable mortgage'!$A$2:$H$492, 2, FALSE)</f>
        <v>vmr_309</v>
      </c>
      <c r="K310" s="3" t="str">
        <f>VLOOKUP(A310, 'bank rate monthly'!$B$2:$H$115, 2)</f>
        <v>brm_072</v>
      </c>
    </row>
    <row r="311" spans="1:11" x14ac:dyDescent="0.2">
      <c r="A311" s="3" t="str">
        <f t="shared" si="28"/>
        <v>2019-07</v>
      </c>
      <c r="B311" s="3" t="str">
        <f t="shared" si="29"/>
        <v>2019-28</v>
      </c>
      <c r="C311" s="3" t="str">
        <f t="shared" si="30"/>
        <v>brw_310</v>
      </c>
      <c r="D311" s="6">
        <v>43656</v>
      </c>
      <c r="E311" s="3">
        <v>2</v>
      </c>
      <c r="F311" s="3">
        <f t="shared" si="31"/>
        <v>2019</v>
      </c>
      <c r="G311" s="3">
        <f t="shared" si="32"/>
        <v>3</v>
      </c>
      <c r="H311" s="3">
        <f t="shared" si="33"/>
        <v>7</v>
      </c>
      <c r="I311" s="3">
        <f t="shared" si="34"/>
        <v>28</v>
      </c>
      <c r="J311" s="3" t="str">
        <f>VLOOKUP(B311, 'estimated variable mortgage'!$A$2:$H$492, 2, FALSE)</f>
        <v>vmr_310</v>
      </c>
      <c r="K311" s="3" t="str">
        <f>VLOOKUP(A311, 'bank rate monthly'!$B$2:$H$115, 2)</f>
        <v>brm_072</v>
      </c>
    </row>
    <row r="312" spans="1:11" x14ac:dyDescent="0.2">
      <c r="A312" s="3" t="str">
        <f t="shared" si="28"/>
        <v>2019-07</v>
      </c>
      <c r="B312" s="3" t="str">
        <f t="shared" si="29"/>
        <v>2019-29</v>
      </c>
      <c r="C312" s="3" t="str">
        <f t="shared" si="30"/>
        <v>brw_311</v>
      </c>
      <c r="D312" s="6">
        <v>43663</v>
      </c>
      <c r="E312" s="3">
        <v>2</v>
      </c>
      <c r="F312" s="3">
        <f t="shared" si="31"/>
        <v>2019</v>
      </c>
      <c r="G312" s="3">
        <f t="shared" si="32"/>
        <v>3</v>
      </c>
      <c r="H312" s="3">
        <f t="shared" si="33"/>
        <v>7</v>
      </c>
      <c r="I312" s="3">
        <f t="shared" si="34"/>
        <v>29</v>
      </c>
      <c r="J312" s="3" t="str">
        <f>VLOOKUP(B312, 'estimated variable mortgage'!$A$2:$H$492, 2, FALSE)</f>
        <v>vmr_311</v>
      </c>
      <c r="K312" s="3" t="str">
        <f>VLOOKUP(A312, 'bank rate monthly'!$B$2:$H$115, 2)</f>
        <v>brm_072</v>
      </c>
    </row>
    <row r="313" spans="1:11" x14ac:dyDescent="0.2">
      <c r="A313" s="3" t="str">
        <f t="shared" si="28"/>
        <v>2019-07</v>
      </c>
      <c r="B313" s="3" t="str">
        <f t="shared" si="29"/>
        <v>2019-30</v>
      </c>
      <c r="C313" s="3" t="str">
        <f t="shared" si="30"/>
        <v>brw_312</v>
      </c>
      <c r="D313" s="6">
        <v>43670</v>
      </c>
      <c r="E313" s="3">
        <v>2</v>
      </c>
      <c r="F313" s="3">
        <f t="shared" si="31"/>
        <v>2019</v>
      </c>
      <c r="G313" s="3">
        <f t="shared" si="32"/>
        <v>3</v>
      </c>
      <c r="H313" s="3">
        <f t="shared" si="33"/>
        <v>7</v>
      </c>
      <c r="I313" s="3">
        <f t="shared" si="34"/>
        <v>30</v>
      </c>
      <c r="J313" s="3" t="str">
        <f>VLOOKUP(B313, 'estimated variable mortgage'!$A$2:$H$492, 2, FALSE)</f>
        <v>vmr_312</v>
      </c>
      <c r="K313" s="3" t="str">
        <f>VLOOKUP(A313, 'bank rate monthly'!$B$2:$H$115, 2)</f>
        <v>brm_072</v>
      </c>
    </row>
    <row r="314" spans="1:11" x14ac:dyDescent="0.2">
      <c r="A314" s="3" t="str">
        <f t="shared" si="28"/>
        <v>2019-07</v>
      </c>
      <c r="B314" s="3" t="str">
        <f t="shared" si="29"/>
        <v>2019-31</v>
      </c>
      <c r="C314" s="3" t="str">
        <f t="shared" si="30"/>
        <v>brw_313</v>
      </c>
      <c r="D314" s="6">
        <v>43677</v>
      </c>
      <c r="E314" s="3">
        <v>2</v>
      </c>
      <c r="F314" s="3">
        <f t="shared" si="31"/>
        <v>2019</v>
      </c>
      <c r="G314" s="3">
        <f t="shared" si="32"/>
        <v>3</v>
      </c>
      <c r="H314" s="3">
        <f t="shared" si="33"/>
        <v>7</v>
      </c>
      <c r="I314" s="3">
        <f t="shared" si="34"/>
        <v>31</v>
      </c>
      <c r="J314" s="3" t="str">
        <f>VLOOKUP(B314, 'estimated variable mortgage'!$A$2:$H$492, 2, FALSE)</f>
        <v>vmr_313</v>
      </c>
      <c r="K314" s="3" t="str">
        <f>VLOOKUP(A314, 'bank rate monthly'!$B$2:$H$115, 2)</f>
        <v>brm_072</v>
      </c>
    </row>
    <row r="315" spans="1:11" x14ac:dyDescent="0.2">
      <c r="A315" s="3" t="str">
        <f t="shared" si="28"/>
        <v>2019-08</v>
      </c>
      <c r="B315" s="3" t="str">
        <f t="shared" si="29"/>
        <v>2019-32</v>
      </c>
      <c r="C315" s="3" t="str">
        <f t="shared" si="30"/>
        <v>brw_314</v>
      </c>
      <c r="D315" s="6">
        <v>43684</v>
      </c>
      <c r="E315" s="3">
        <v>2</v>
      </c>
      <c r="F315" s="3">
        <f t="shared" si="31"/>
        <v>2019</v>
      </c>
      <c r="G315" s="3">
        <f t="shared" si="32"/>
        <v>3</v>
      </c>
      <c r="H315" s="3">
        <f t="shared" si="33"/>
        <v>8</v>
      </c>
      <c r="I315" s="3">
        <f t="shared" si="34"/>
        <v>32</v>
      </c>
      <c r="J315" s="3" t="str">
        <f>VLOOKUP(B315, 'estimated variable mortgage'!$A$2:$H$492, 2, FALSE)</f>
        <v>vmr_314</v>
      </c>
      <c r="K315" s="3" t="str">
        <f>VLOOKUP(A315, 'bank rate monthly'!$B$2:$H$115, 2)</f>
        <v>brm_073</v>
      </c>
    </row>
    <row r="316" spans="1:11" x14ac:dyDescent="0.2">
      <c r="A316" s="3" t="str">
        <f t="shared" si="28"/>
        <v>2019-08</v>
      </c>
      <c r="B316" s="3" t="str">
        <f t="shared" si="29"/>
        <v>2019-33</v>
      </c>
      <c r="C316" s="3" t="str">
        <f t="shared" si="30"/>
        <v>brw_315</v>
      </c>
      <c r="D316" s="6">
        <v>43691</v>
      </c>
      <c r="E316" s="3">
        <v>2</v>
      </c>
      <c r="F316" s="3">
        <f t="shared" si="31"/>
        <v>2019</v>
      </c>
      <c r="G316" s="3">
        <f t="shared" si="32"/>
        <v>3</v>
      </c>
      <c r="H316" s="3">
        <f t="shared" si="33"/>
        <v>8</v>
      </c>
      <c r="I316" s="3">
        <f t="shared" si="34"/>
        <v>33</v>
      </c>
      <c r="J316" s="3" t="str">
        <f>VLOOKUP(B316, 'estimated variable mortgage'!$A$2:$H$492, 2, FALSE)</f>
        <v>vmr_315</v>
      </c>
      <c r="K316" s="3" t="str">
        <f>VLOOKUP(A316, 'bank rate monthly'!$B$2:$H$115, 2)</f>
        <v>brm_073</v>
      </c>
    </row>
    <row r="317" spans="1:11" x14ac:dyDescent="0.2">
      <c r="A317" s="3" t="str">
        <f t="shared" si="28"/>
        <v>2019-08</v>
      </c>
      <c r="B317" s="3" t="str">
        <f t="shared" si="29"/>
        <v>2019-34</v>
      </c>
      <c r="C317" s="3" t="str">
        <f t="shared" si="30"/>
        <v>brw_316</v>
      </c>
      <c r="D317" s="6">
        <v>43698</v>
      </c>
      <c r="E317" s="3">
        <v>2</v>
      </c>
      <c r="F317" s="3">
        <f t="shared" si="31"/>
        <v>2019</v>
      </c>
      <c r="G317" s="3">
        <f t="shared" si="32"/>
        <v>3</v>
      </c>
      <c r="H317" s="3">
        <f t="shared" si="33"/>
        <v>8</v>
      </c>
      <c r="I317" s="3">
        <f t="shared" si="34"/>
        <v>34</v>
      </c>
      <c r="J317" s="3" t="str">
        <f>VLOOKUP(B317, 'estimated variable mortgage'!$A$2:$H$492, 2, FALSE)</f>
        <v>vmr_316</v>
      </c>
      <c r="K317" s="3" t="str">
        <f>VLOOKUP(A317, 'bank rate monthly'!$B$2:$H$115, 2)</f>
        <v>brm_073</v>
      </c>
    </row>
    <row r="318" spans="1:11" x14ac:dyDescent="0.2">
      <c r="A318" s="3" t="str">
        <f t="shared" si="28"/>
        <v>2019-08</v>
      </c>
      <c r="B318" s="3" t="str">
        <f t="shared" si="29"/>
        <v>2019-35</v>
      </c>
      <c r="C318" s="3" t="str">
        <f t="shared" si="30"/>
        <v>brw_317</v>
      </c>
      <c r="D318" s="6">
        <v>43705</v>
      </c>
      <c r="E318" s="3">
        <v>2</v>
      </c>
      <c r="F318" s="3">
        <f t="shared" si="31"/>
        <v>2019</v>
      </c>
      <c r="G318" s="3">
        <f t="shared" si="32"/>
        <v>3</v>
      </c>
      <c r="H318" s="3">
        <f t="shared" si="33"/>
        <v>8</v>
      </c>
      <c r="I318" s="3">
        <f t="shared" si="34"/>
        <v>35</v>
      </c>
      <c r="J318" s="3" t="str">
        <f>VLOOKUP(B318, 'estimated variable mortgage'!$A$2:$H$492, 2, FALSE)</f>
        <v>vmr_317</v>
      </c>
      <c r="K318" s="3" t="str">
        <f>VLOOKUP(A318, 'bank rate monthly'!$B$2:$H$115, 2)</f>
        <v>brm_073</v>
      </c>
    </row>
    <row r="319" spans="1:11" x14ac:dyDescent="0.2">
      <c r="A319" s="3" t="str">
        <f t="shared" si="28"/>
        <v>2019-09</v>
      </c>
      <c r="B319" s="3" t="str">
        <f t="shared" si="29"/>
        <v>2019-36</v>
      </c>
      <c r="C319" s="3" t="str">
        <f t="shared" si="30"/>
        <v>brw_318</v>
      </c>
      <c r="D319" s="6">
        <v>43712</v>
      </c>
      <c r="E319" s="3">
        <v>2</v>
      </c>
      <c r="F319" s="3">
        <f t="shared" si="31"/>
        <v>2019</v>
      </c>
      <c r="G319" s="3">
        <f t="shared" si="32"/>
        <v>3</v>
      </c>
      <c r="H319" s="3">
        <f t="shared" si="33"/>
        <v>9</v>
      </c>
      <c r="I319" s="3">
        <f t="shared" si="34"/>
        <v>36</v>
      </c>
      <c r="J319" s="3" t="str">
        <f>VLOOKUP(B319, 'estimated variable mortgage'!$A$2:$H$492, 2, FALSE)</f>
        <v>vmr_318</v>
      </c>
      <c r="K319" s="3" t="str">
        <f>VLOOKUP(A319, 'bank rate monthly'!$B$2:$H$115, 2)</f>
        <v>brm_074</v>
      </c>
    </row>
    <row r="320" spans="1:11" x14ac:dyDescent="0.2">
      <c r="A320" s="3" t="str">
        <f t="shared" si="28"/>
        <v>2019-09</v>
      </c>
      <c r="B320" s="3" t="str">
        <f t="shared" si="29"/>
        <v>2019-37</v>
      </c>
      <c r="C320" s="3" t="str">
        <f t="shared" si="30"/>
        <v>brw_319</v>
      </c>
      <c r="D320" s="6">
        <v>43719</v>
      </c>
      <c r="E320" s="3">
        <v>2</v>
      </c>
      <c r="F320" s="3">
        <f t="shared" si="31"/>
        <v>2019</v>
      </c>
      <c r="G320" s="3">
        <f t="shared" si="32"/>
        <v>3</v>
      </c>
      <c r="H320" s="3">
        <f t="shared" si="33"/>
        <v>9</v>
      </c>
      <c r="I320" s="3">
        <f t="shared" si="34"/>
        <v>37</v>
      </c>
      <c r="J320" s="3" t="str">
        <f>VLOOKUP(B320, 'estimated variable mortgage'!$A$2:$H$492, 2, FALSE)</f>
        <v>vmr_319</v>
      </c>
      <c r="K320" s="3" t="str">
        <f>VLOOKUP(A320, 'bank rate monthly'!$B$2:$H$115, 2)</f>
        <v>brm_074</v>
      </c>
    </row>
    <row r="321" spans="1:11" x14ac:dyDescent="0.2">
      <c r="A321" s="3" t="str">
        <f t="shared" si="28"/>
        <v>2019-09</v>
      </c>
      <c r="B321" s="3" t="str">
        <f t="shared" si="29"/>
        <v>2019-38</v>
      </c>
      <c r="C321" s="3" t="str">
        <f t="shared" si="30"/>
        <v>brw_320</v>
      </c>
      <c r="D321" s="6">
        <v>43726</v>
      </c>
      <c r="E321" s="3">
        <v>2</v>
      </c>
      <c r="F321" s="3">
        <f t="shared" si="31"/>
        <v>2019</v>
      </c>
      <c r="G321" s="3">
        <f t="shared" si="32"/>
        <v>3</v>
      </c>
      <c r="H321" s="3">
        <f t="shared" si="33"/>
        <v>9</v>
      </c>
      <c r="I321" s="3">
        <f t="shared" si="34"/>
        <v>38</v>
      </c>
      <c r="J321" s="3" t="str">
        <f>VLOOKUP(B321, 'estimated variable mortgage'!$A$2:$H$492, 2, FALSE)</f>
        <v>vmr_320</v>
      </c>
      <c r="K321" s="3" t="str">
        <f>VLOOKUP(A321, 'bank rate monthly'!$B$2:$H$115, 2)</f>
        <v>brm_074</v>
      </c>
    </row>
    <row r="322" spans="1:11" x14ac:dyDescent="0.2">
      <c r="A322" s="3" t="str">
        <f t="shared" si="28"/>
        <v>2019-09</v>
      </c>
      <c r="B322" s="3" t="str">
        <f t="shared" si="29"/>
        <v>2019-39</v>
      </c>
      <c r="C322" s="3" t="str">
        <f t="shared" si="30"/>
        <v>brw_321</v>
      </c>
      <c r="D322" s="6">
        <v>43733</v>
      </c>
      <c r="E322" s="3">
        <v>2</v>
      </c>
      <c r="F322" s="3">
        <f t="shared" si="31"/>
        <v>2019</v>
      </c>
      <c r="G322" s="3">
        <f t="shared" si="32"/>
        <v>3</v>
      </c>
      <c r="H322" s="3">
        <f t="shared" si="33"/>
        <v>9</v>
      </c>
      <c r="I322" s="3">
        <f t="shared" si="34"/>
        <v>39</v>
      </c>
      <c r="J322" s="3" t="str">
        <f>VLOOKUP(B322, 'estimated variable mortgage'!$A$2:$H$492, 2, FALSE)</f>
        <v>vmr_321</v>
      </c>
      <c r="K322" s="3" t="str">
        <f>VLOOKUP(A322, 'bank rate monthly'!$B$2:$H$115, 2)</f>
        <v>brm_074</v>
      </c>
    </row>
    <row r="323" spans="1:11" x14ac:dyDescent="0.2">
      <c r="A323" s="3" t="str">
        <f t="shared" ref="A323:A386" si="35">_xlfn.CONCAT(F323, "-", TEXT(H323,"00"))</f>
        <v>2019-10</v>
      </c>
      <c r="B323" s="3" t="str">
        <f t="shared" ref="B323:B386" si="36">_xlfn.CONCAT(F323,"-",I323)</f>
        <v>2019-40</v>
      </c>
      <c r="C323" s="3" t="str">
        <f t="shared" ref="C323:C386" si="37">_xlfn.CONCAT("brw_", TEXT(ROW(D323)-1, "000"))</f>
        <v>brw_322</v>
      </c>
      <c r="D323" s="6">
        <v>43740</v>
      </c>
      <c r="E323" s="3">
        <v>2</v>
      </c>
      <c r="F323" s="3">
        <f t="shared" ref="F323:F386" si="38">YEAR(D323)</f>
        <v>2019</v>
      </c>
      <c r="G323" s="3">
        <f t="shared" ref="G323:G386" si="39">ROUNDUP(MONTH(D323)/3, 0)</f>
        <v>4</v>
      </c>
      <c r="H323" s="3">
        <f t="shared" ref="H323:H386" si="40">MONTH(D323)</f>
        <v>10</v>
      </c>
      <c r="I323" s="3">
        <f t="shared" ref="I323:I386" si="41">WEEKNUM(D323)</f>
        <v>40</v>
      </c>
      <c r="J323" s="3" t="str">
        <f>VLOOKUP(B323, 'estimated variable mortgage'!$A$2:$H$492, 2, FALSE)</f>
        <v>vmr_322</v>
      </c>
      <c r="K323" s="3" t="str">
        <f>VLOOKUP(A323, 'bank rate monthly'!$B$2:$H$115, 2)</f>
        <v>brm_075</v>
      </c>
    </row>
    <row r="324" spans="1:11" x14ac:dyDescent="0.2">
      <c r="A324" s="3" t="str">
        <f t="shared" si="35"/>
        <v>2019-10</v>
      </c>
      <c r="B324" s="3" t="str">
        <f t="shared" si="36"/>
        <v>2019-41</v>
      </c>
      <c r="C324" s="3" t="str">
        <f t="shared" si="37"/>
        <v>brw_323</v>
      </c>
      <c r="D324" s="6">
        <v>43747</v>
      </c>
      <c r="E324" s="3">
        <v>2</v>
      </c>
      <c r="F324" s="3">
        <f t="shared" si="38"/>
        <v>2019</v>
      </c>
      <c r="G324" s="3">
        <f t="shared" si="39"/>
        <v>4</v>
      </c>
      <c r="H324" s="3">
        <f t="shared" si="40"/>
        <v>10</v>
      </c>
      <c r="I324" s="3">
        <f t="shared" si="41"/>
        <v>41</v>
      </c>
      <c r="J324" s="3" t="str">
        <f>VLOOKUP(B324, 'estimated variable mortgage'!$A$2:$H$492, 2, FALSE)</f>
        <v>vmr_323</v>
      </c>
      <c r="K324" s="3" t="str">
        <f>VLOOKUP(A324, 'bank rate monthly'!$B$2:$H$115, 2)</f>
        <v>brm_075</v>
      </c>
    </row>
    <row r="325" spans="1:11" x14ac:dyDescent="0.2">
      <c r="A325" s="3" t="str">
        <f t="shared" si="35"/>
        <v>2019-10</v>
      </c>
      <c r="B325" s="3" t="str">
        <f t="shared" si="36"/>
        <v>2019-42</v>
      </c>
      <c r="C325" s="3" t="str">
        <f t="shared" si="37"/>
        <v>brw_324</v>
      </c>
      <c r="D325" s="6">
        <v>43754</v>
      </c>
      <c r="E325" s="3">
        <v>2</v>
      </c>
      <c r="F325" s="3">
        <f t="shared" si="38"/>
        <v>2019</v>
      </c>
      <c r="G325" s="3">
        <f t="shared" si="39"/>
        <v>4</v>
      </c>
      <c r="H325" s="3">
        <f t="shared" si="40"/>
        <v>10</v>
      </c>
      <c r="I325" s="3">
        <f t="shared" si="41"/>
        <v>42</v>
      </c>
      <c r="J325" s="3" t="str">
        <f>VLOOKUP(B325, 'estimated variable mortgage'!$A$2:$H$492, 2, FALSE)</f>
        <v>vmr_324</v>
      </c>
      <c r="K325" s="3" t="str">
        <f>VLOOKUP(A325, 'bank rate monthly'!$B$2:$H$115, 2)</f>
        <v>brm_075</v>
      </c>
    </row>
    <row r="326" spans="1:11" x14ac:dyDescent="0.2">
      <c r="A326" s="3" t="str">
        <f t="shared" si="35"/>
        <v>2019-10</v>
      </c>
      <c r="B326" s="3" t="str">
        <f t="shared" si="36"/>
        <v>2019-43</v>
      </c>
      <c r="C326" s="3" t="str">
        <f t="shared" si="37"/>
        <v>brw_325</v>
      </c>
      <c r="D326" s="6">
        <v>43761</v>
      </c>
      <c r="E326" s="3">
        <v>2</v>
      </c>
      <c r="F326" s="3">
        <f t="shared" si="38"/>
        <v>2019</v>
      </c>
      <c r="G326" s="3">
        <f t="shared" si="39"/>
        <v>4</v>
      </c>
      <c r="H326" s="3">
        <f t="shared" si="40"/>
        <v>10</v>
      </c>
      <c r="I326" s="3">
        <f t="shared" si="41"/>
        <v>43</v>
      </c>
      <c r="J326" s="3" t="str">
        <f>VLOOKUP(B326, 'estimated variable mortgage'!$A$2:$H$492, 2, FALSE)</f>
        <v>vmr_325</v>
      </c>
      <c r="K326" s="3" t="str">
        <f>VLOOKUP(A326, 'bank rate monthly'!$B$2:$H$115, 2)</f>
        <v>brm_075</v>
      </c>
    </row>
    <row r="327" spans="1:11" x14ac:dyDescent="0.2">
      <c r="A327" s="3" t="str">
        <f t="shared" si="35"/>
        <v>2019-10</v>
      </c>
      <c r="B327" s="3" t="str">
        <f t="shared" si="36"/>
        <v>2019-44</v>
      </c>
      <c r="C327" s="3" t="str">
        <f t="shared" si="37"/>
        <v>brw_326</v>
      </c>
      <c r="D327" s="6">
        <v>43768</v>
      </c>
      <c r="E327" s="3">
        <v>2</v>
      </c>
      <c r="F327" s="3">
        <f t="shared" si="38"/>
        <v>2019</v>
      </c>
      <c r="G327" s="3">
        <f t="shared" si="39"/>
        <v>4</v>
      </c>
      <c r="H327" s="3">
        <f t="shared" si="40"/>
        <v>10</v>
      </c>
      <c r="I327" s="3">
        <f t="shared" si="41"/>
        <v>44</v>
      </c>
      <c r="J327" s="3" t="str">
        <f>VLOOKUP(B327, 'estimated variable mortgage'!$A$2:$H$492, 2, FALSE)</f>
        <v>vmr_326</v>
      </c>
      <c r="K327" s="3" t="str">
        <f>VLOOKUP(A327, 'bank rate monthly'!$B$2:$H$115, 2)</f>
        <v>brm_075</v>
      </c>
    </row>
    <row r="328" spans="1:11" x14ac:dyDescent="0.2">
      <c r="A328" s="3" t="str">
        <f t="shared" si="35"/>
        <v>2019-11</v>
      </c>
      <c r="B328" s="3" t="str">
        <f t="shared" si="36"/>
        <v>2019-45</v>
      </c>
      <c r="C328" s="3" t="str">
        <f t="shared" si="37"/>
        <v>brw_327</v>
      </c>
      <c r="D328" s="6">
        <v>43775</v>
      </c>
      <c r="E328" s="3">
        <v>2</v>
      </c>
      <c r="F328" s="3">
        <f t="shared" si="38"/>
        <v>2019</v>
      </c>
      <c r="G328" s="3">
        <f t="shared" si="39"/>
        <v>4</v>
      </c>
      <c r="H328" s="3">
        <f t="shared" si="40"/>
        <v>11</v>
      </c>
      <c r="I328" s="3">
        <f t="shared" si="41"/>
        <v>45</v>
      </c>
      <c r="J328" s="3" t="str">
        <f>VLOOKUP(B328, 'estimated variable mortgage'!$A$2:$H$492, 2, FALSE)</f>
        <v>vmr_327</v>
      </c>
      <c r="K328" s="3" t="str">
        <f>VLOOKUP(A328, 'bank rate monthly'!$B$2:$H$115, 2)</f>
        <v>brm_076</v>
      </c>
    </row>
    <row r="329" spans="1:11" x14ac:dyDescent="0.2">
      <c r="A329" s="3" t="str">
        <f t="shared" si="35"/>
        <v>2019-11</v>
      </c>
      <c r="B329" s="3" t="str">
        <f t="shared" si="36"/>
        <v>2019-46</v>
      </c>
      <c r="C329" s="3" t="str">
        <f t="shared" si="37"/>
        <v>brw_328</v>
      </c>
      <c r="D329" s="6">
        <v>43782</v>
      </c>
      <c r="E329" s="3">
        <v>2</v>
      </c>
      <c r="F329" s="3">
        <f t="shared" si="38"/>
        <v>2019</v>
      </c>
      <c r="G329" s="3">
        <f t="shared" si="39"/>
        <v>4</v>
      </c>
      <c r="H329" s="3">
        <f t="shared" si="40"/>
        <v>11</v>
      </c>
      <c r="I329" s="3">
        <f t="shared" si="41"/>
        <v>46</v>
      </c>
      <c r="J329" s="3" t="str">
        <f>VLOOKUP(B329, 'estimated variable mortgage'!$A$2:$H$492, 2, FALSE)</f>
        <v>vmr_328</v>
      </c>
      <c r="K329" s="3" t="str">
        <f>VLOOKUP(A329, 'bank rate monthly'!$B$2:$H$115, 2)</f>
        <v>brm_076</v>
      </c>
    </row>
    <row r="330" spans="1:11" x14ac:dyDescent="0.2">
      <c r="A330" s="3" t="str">
        <f t="shared" si="35"/>
        <v>2019-11</v>
      </c>
      <c r="B330" s="3" t="str">
        <f t="shared" si="36"/>
        <v>2019-47</v>
      </c>
      <c r="C330" s="3" t="str">
        <f t="shared" si="37"/>
        <v>brw_329</v>
      </c>
      <c r="D330" s="6">
        <v>43789</v>
      </c>
      <c r="E330" s="3">
        <v>2</v>
      </c>
      <c r="F330" s="3">
        <f t="shared" si="38"/>
        <v>2019</v>
      </c>
      <c r="G330" s="3">
        <f t="shared" si="39"/>
        <v>4</v>
      </c>
      <c r="H330" s="3">
        <f t="shared" si="40"/>
        <v>11</v>
      </c>
      <c r="I330" s="3">
        <f t="shared" si="41"/>
        <v>47</v>
      </c>
      <c r="J330" s="3" t="str">
        <f>VLOOKUP(B330, 'estimated variable mortgage'!$A$2:$H$492, 2, FALSE)</f>
        <v>vmr_329</v>
      </c>
      <c r="K330" s="3" t="str">
        <f>VLOOKUP(A330, 'bank rate monthly'!$B$2:$H$115, 2)</f>
        <v>brm_076</v>
      </c>
    </row>
    <row r="331" spans="1:11" x14ac:dyDescent="0.2">
      <c r="A331" s="3" t="str">
        <f t="shared" si="35"/>
        <v>2019-11</v>
      </c>
      <c r="B331" s="3" t="str">
        <f t="shared" si="36"/>
        <v>2019-48</v>
      </c>
      <c r="C331" s="3" t="str">
        <f t="shared" si="37"/>
        <v>brw_330</v>
      </c>
      <c r="D331" s="6">
        <v>43796</v>
      </c>
      <c r="E331" s="3">
        <v>2</v>
      </c>
      <c r="F331" s="3">
        <f t="shared" si="38"/>
        <v>2019</v>
      </c>
      <c r="G331" s="3">
        <f t="shared" si="39"/>
        <v>4</v>
      </c>
      <c r="H331" s="3">
        <f t="shared" si="40"/>
        <v>11</v>
      </c>
      <c r="I331" s="3">
        <f t="shared" si="41"/>
        <v>48</v>
      </c>
      <c r="J331" s="3" t="str">
        <f>VLOOKUP(B331, 'estimated variable mortgage'!$A$2:$H$492, 2, FALSE)</f>
        <v>vmr_330</v>
      </c>
      <c r="K331" s="3" t="str">
        <f>VLOOKUP(A331, 'bank rate monthly'!$B$2:$H$115, 2)</f>
        <v>brm_076</v>
      </c>
    </row>
    <row r="332" spans="1:11" x14ac:dyDescent="0.2">
      <c r="A332" s="3" t="str">
        <f t="shared" si="35"/>
        <v>2019-12</v>
      </c>
      <c r="B332" s="3" t="str">
        <f t="shared" si="36"/>
        <v>2019-49</v>
      </c>
      <c r="C332" s="3" t="str">
        <f t="shared" si="37"/>
        <v>brw_331</v>
      </c>
      <c r="D332" s="6">
        <v>43803</v>
      </c>
      <c r="E332" s="3">
        <v>2</v>
      </c>
      <c r="F332" s="3">
        <f t="shared" si="38"/>
        <v>2019</v>
      </c>
      <c r="G332" s="3">
        <f t="shared" si="39"/>
        <v>4</v>
      </c>
      <c r="H332" s="3">
        <f t="shared" si="40"/>
        <v>12</v>
      </c>
      <c r="I332" s="3">
        <f t="shared" si="41"/>
        <v>49</v>
      </c>
      <c r="J332" s="3" t="str">
        <f>VLOOKUP(B332, 'estimated variable mortgage'!$A$2:$H$492, 2, FALSE)</f>
        <v>vmr_331</v>
      </c>
      <c r="K332" s="3" t="str">
        <f>VLOOKUP(A332, 'bank rate monthly'!$B$2:$H$115, 2)</f>
        <v>brm_077</v>
      </c>
    </row>
    <row r="333" spans="1:11" x14ac:dyDescent="0.2">
      <c r="A333" s="3" t="str">
        <f t="shared" si="35"/>
        <v>2019-12</v>
      </c>
      <c r="B333" s="3" t="str">
        <f t="shared" si="36"/>
        <v>2019-50</v>
      </c>
      <c r="C333" s="3" t="str">
        <f t="shared" si="37"/>
        <v>brw_332</v>
      </c>
      <c r="D333" s="6">
        <v>43810</v>
      </c>
      <c r="E333" s="3">
        <v>2</v>
      </c>
      <c r="F333" s="3">
        <f t="shared" si="38"/>
        <v>2019</v>
      </c>
      <c r="G333" s="3">
        <f t="shared" si="39"/>
        <v>4</v>
      </c>
      <c r="H333" s="3">
        <f t="shared" si="40"/>
        <v>12</v>
      </c>
      <c r="I333" s="3">
        <f t="shared" si="41"/>
        <v>50</v>
      </c>
      <c r="J333" s="3" t="str">
        <f>VLOOKUP(B333, 'estimated variable mortgage'!$A$2:$H$492, 2, FALSE)</f>
        <v>vmr_332</v>
      </c>
      <c r="K333" s="3" t="str">
        <f>VLOOKUP(A333, 'bank rate monthly'!$B$2:$H$115, 2)</f>
        <v>brm_077</v>
      </c>
    </row>
    <row r="334" spans="1:11" x14ac:dyDescent="0.2">
      <c r="A334" s="3" t="str">
        <f t="shared" si="35"/>
        <v>2019-12</v>
      </c>
      <c r="B334" s="3" t="str">
        <f t="shared" si="36"/>
        <v>2019-51</v>
      </c>
      <c r="C334" s="3" t="str">
        <f t="shared" si="37"/>
        <v>brw_333</v>
      </c>
      <c r="D334" s="6">
        <v>43817</v>
      </c>
      <c r="E334" s="3">
        <v>2</v>
      </c>
      <c r="F334" s="3">
        <f t="shared" si="38"/>
        <v>2019</v>
      </c>
      <c r="G334" s="3">
        <f t="shared" si="39"/>
        <v>4</v>
      </c>
      <c r="H334" s="3">
        <f t="shared" si="40"/>
        <v>12</v>
      </c>
      <c r="I334" s="3">
        <f t="shared" si="41"/>
        <v>51</v>
      </c>
      <c r="J334" s="3" t="str">
        <f>VLOOKUP(B334, 'estimated variable mortgage'!$A$2:$H$492, 2, FALSE)</f>
        <v>vmr_333</v>
      </c>
      <c r="K334" s="3" t="str">
        <f>VLOOKUP(A334, 'bank rate monthly'!$B$2:$H$115, 2)</f>
        <v>brm_077</v>
      </c>
    </row>
    <row r="335" spans="1:11" x14ac:dyDescent="0.2">
      <c r="A335" s="3" t="str">
        <f t="shared" si="35"/>
        <v>2019-12</v>
      </c>
      <c r="B335" s="3" t="str">
        <f t="shared" si="36"/>
        <v>2019-52</v>
      </c>
      <c r="C335" s="3" t="str">
        <f t="shared" si="37"/>
        <v>brw_334</v>
      </c>
      <c r="D335" s="6">
        <v>43824</v>
      </c>
      <c r="E335" s="3">
        <v>2</v>
      </c>
      <c r="F335" s="3">
        <f t="shared" si="38"/>
        <v>2019</v>
      </c>
      <c r="G335" s="3">
        <f t="shared" si="39"/>
        <v>4</v>
      </c>
      <c r="H335" s="3">
        <f t="shared" si="40"/>
        <v>12</v>
      </c>
      <c r="I335" s="3">
        <f t="shared" si="41"/>
        <v>52</v>
      </c>
      <c r="J335" s="3" t="str">
        <f>VLOOKUP(B335, 'estimated variable mortgage'!$A$2:$H$492, 2, FALSE)</f>
        <v>vmr_334</v>
      </c>
      <c r="K335" s="3" t="str">
        <f>VLOOKUP(A335, 'bank rate monthly'!$B$2:$H$115, 2)</f>
        <v>brm_077</v>
      </c>
    </row>
    <row r="336" spans="1:11" x14ac:dyDescent="0.2">
      <c r="A336" s="3" t="str">
        <f t="shared" si="35"/>
        <v>2020-01</v>
      </c>
      <c r="B336" s="3" t="str">
        <f t="shared" si="36"/>
        <v>2020-1</v>
      </c>
      <c r="C336" s="3" t="str">
        <f t="shared" si="37"/>
        <v>brw_335</v>
      </c>
      <c r="D336" s="6">
        <v>43831</v>
      </c>
      <c r="E336" s="3">
        <v>2</v>
      </c>
      <c r="F336" s="3">
        <f t="shared" si="38"/>
        <v>2020</v>
      </c>
      <c r="G336" s="3">
        <f t="shared" si="39"/>
        <v>1</v>
      </c>
      <c r="H336" s="3">
        <f t="shared" si="40"/>
        <v>1</v>
      </c>
      <c r="I336" s="3">
        <f t="shared" si="41"/>
        <v>1</v>
      </c>
      <c r="J336" s="3" t="str">
        <f>VLOOKUP(B336, 'estimated variable mortgage'!$A$2:$H$492, 2, FALSE)</f>
        <v>vmr_335</v>
      </c>
      <c r="K336" s="3" t="str">
        <f>VLOOKUP(A336, 'bank rate monthly'!$B$2:$H$115, 2)</f>
        <v>brm_078</v>
      </c>
    </row>
    <row r="337" spans="1:11" x14ac:dyDescent="0.2">
      <c r="A337" s="3" t="str">
        <f t="shared" si="35"/>
        <v>2020-01</v>
      </c>
      <c r="B337" s="3" t="str">
        <f t="shared" si="36"/>
        <v>2020-2</v>
      </c>
      <c r="C337" s="3" t="str">
        <f t="shared" si="37"/>
        <v>brw_336</v>
      </c>
      <c r="D337" s="6">
        <v>43838</v>
      </c>
      <c r="E337" s="3">
        <v>2</v>
      </c>
      <c r="F337" s="3">
        <f t="shared" si="38"/>
        <v>2020</v>
      </c>
      <c r="G337" s="3">
        <f t="shared" si="39"/>
        <v>1</v>
      </c>
      <c r="H337" s="3">
        <f t="shared" si="40"/>
        <v>1</v>
      </c>
      <c r="I337" s="3">
        <f t="shared" si="41"/>
        <v>2</v>
      </c>
      <c r="J337" s="3" t="str">
        <f>VLOOKUP(B337, 'estimated variable mortgage'!$A$2:$H$492, 2, FALSE)</f>
        <v>vmr_336</v>
      </c>
      <c r="K337" s="3" t="str">
        <f>VLOOKUP(A337, 'bank rate monthly'!$B$2:$H$115, 2)</f>
        <v>brm_078</v>
      </c>
    </row>
    <row r="338" spans="1:11" x14ac:dyDescent="0.2">
      <c r="A338" s="3" t="str">
        <f t="shared" si="35"/>
        <v>2020-01</v>
      </c>
      <c r="B338" s="3" t="str">
        <f t="shared" si="36"/>
        <v>2020-3</v>
      </c>
      <c r="C338" s="3" t="str">
        <f t="shared" si="37"/>
        <v>brw_337</v>
      </c>
      <c r="D338" s="6">
        <v>43845</v>
      </c>
      <c r="E338" s="3">
        <v>2</v>
      </c>
      <c r="F338" s="3">
        <f t="shared" si="38"/>
        <v>2020</v>
      </c>
      <c r="G338" s="3">
        <f t="shared" si="39"/>
        <v>1</v>
      </c>
      <c r="H338" s="3">
        <f t="shared" si="40"/>
        <v>1</v>
      </c>
      <c r="I338" s="3">
        <f t="shared" si="41"/>
        <v>3</v>
      </c>
      <c r="J338" s="3" t="str">
        <f>VLOOKUP(B338, 'estimated variable mortgage'!$A$2:$H$492, 2, FALSE)</f>
        <v>vmr_337</v>
      </c>
      <c r="K338" s="3" t="str">
        <f>VLOOKUP(A338, 'bank rate monthly'!$B$2:$H$115, 2)</f>
        <v>brm_078</v>
      </c>
    </row>
    <row r="339" spans="1:11" x14ac:dyDescent="0.2">
      <c r="A339" s="3" t="str">
        <f t="shared" si="35"/>
        <v>2020-01</v>
      </c>
      <c r="B339" s="3" t="str">
        <f t="shared" si="36"/>
        <v>2020-4</v>
      </c>
      <c r="C339" s="3" t="str">
        <f t="shared" si="37"/>
        <v>brw_338</v>
      </c>
      <c r="D339" s="6">
        <v>43852</v>
      </c>
      <c r="E339" s="3">
        <v>2</v>
      </c>
      <c r="F339" s="3">
        <f t="shared" si="38"/>
        <v>2020</v>
      </c>
      <c r="G339" s="3">
        <f t="shared" si="39"/>
        <v>1</v>
      </c>
      <c r="H339" s="3">
        <f t="shared" si="40"/>
        <v>1</v>
      </c>
      <c r="I339" s="3">
        <f t="shared" si="41"/>
        <v>4</v>
      </c>
      <c r="J339" s="3" t="str">
        <f>VLOOKUP(B339, 'estimated variable mortgage'!$A$2:$H$492, 2, FALSE)</f>
        <v>vmr_338</v>
      </c>
      <c r="K339" s="3" t="str">
        <f>VLOOKUP(A339, 'bank rate monthly'!$B$2:$H$115, 2)</f>
        <v>brm_078</v>
      </c>
    </row>
    <row r="340" spans="1:11" x14ac:dyDescent="0.2">
      <c r="A340" s="3" t="str">
        <f t="shared" si="35"/>
        <v>2020-01</v>
      </c>
      <c r="B340" s="3" t="str">
        <f t="shared" si="36"/>
        <v>2020-5</v>
      </c>
      <c r="C340" s="3" t="str">
        <f t="shared" si="37"/>
        <v>brw_339</v>
      </c>
      <c r="D340" s="6">
        <v>43859</v>
      </c>
      <c r="E340" s="3">
        <v>2</v>
      </c>
      <c r="F340" s="3">
        <f t="shared" si="38"/>
        <v>2020</v>
      </c>
      <c r="G340" s="3">
        <f t="shared" si="39"/>
        <v>1</v>
      </c>
      <c r="H340" s="3">
        <f t="shared" si="40"/>
        <v>1</v>
      </c>
      <c r="I340" s="3">
        <f t="shared" si="41"/>
        <v>5</v>
      </c>
      <c r="J340" s="3" t="str">
        <f>VLOOKUP(B340, 'estimated variable mortgage'!$A$2:$H$492, 2, FALSE)</f>
        <v>vmr_339</v>
      </c>
      <c r="K340" s="3" t="str">
        <f>VLOOKUP(A340, 'bank rate monthly'!$B$2:$H$115, 2)</f>
        <v>brm_078</v>
      </c>
    </row>
    <row r="341" spans="1:11" x14ac:dyDescent="0.2">
      <c r="A341" s="3" t="str">
        <f t="shared" si="35"/>
        <v>2020-02</v>
      </c>
      <c r="B341" s="3" t="str">
        <f t="shared" si="36"/>
        <v>2020-6</v>
      </c>
      <c r="C341" s="3" t="str">
        <f t="shared" si="37"/>
        <v>brw_340</v>
      </c>
      <c r="D341" s="6">
        <v>43866</v>
      </c>
      <c r="E341" s="3">
        <v>2</v>
      </c>
      <c r="F341" s="3">
        <f t="shared" si="38"/>
        <v>2020</v>
      </c>
      <c r="G341" s="3">
        <f t="shared" si="39"/>
        <v>1</v>
      </c>
      <c r="H341" s="3">
        <f t="shared" si="40"/>
        <v>2</v>
      </c>
      <c r="I341" s="3">
        <f t="shared" si="41"/>
        <v>6</v>
      </c>
      <c r="J341" s="3" t="str">
        <f>VLOOKUP(B341, 'estimated variable mortgage'!$A$2:$H$492, 2, FALSE)</f>
        <v>vmr_340</v>
      </c>
      <c r="K341" s="3" t="str">
        <f>VLOOKUP(A341, 'bank rate monthly'!$B$2:$H$115, 2)</f>
        <v>brm_079</v>
      </c>
    </row>
    <row r="342" spans="1:11" x14ac:dyDescent="0.2">
      <c r="A342" s="3" t="str">
        <f t="shared" si="35"/>
        <v>2020-02</v>
      </c>
      <c r="B342" s="3" t="str">
        <f t="shared" si="36"/>
        <v>2020-7</v>
      </c>
      <c r="C342" s="3" t="str">
        <f t="shared" si="37"/>
        <v>brw_341</v>
      </c>
      <c r="D342" s="6">
        <v>43873</v>
      </c>
      <c r="E342" s="3">
        <v>2</v>
      </c>
      <c r="F342" s="3">
        <f t="shared" si="38"/>
        <v>2020</v>
      </c>
      <c r="G342" s="3">
        <f t="shared" si="39"/>
        <v>1</v>
      </c>
      <c r="H342" s="3">
        <f t="shared" si="40"/>
        <v>2</v>
      </c>
      <c r="I342" s="3">
        <f t="shared" si="41"/>
        <v>7</v>
      </c>
      <c r="J342" s="3" t="str">
        <f>VLOOKUP(B342, 'estimated variable mortgage'!$A$2:$H$492, 2, FALSE)</f>
        <v>vmr_341</v>
      </c>
      <c r="K342" s="3" t="str">
        <f>VLOOKUP(A342, 'bank rate monthly'!$B$2:$H$115, 2)</f>
        <v>brm_079</v>
      </c>
    </row>
    <row r="343" spans="1:11" x14ac:dyDescent="0.2">
      <c r="A343" s="3" t="str">
        <f t="shared" si="35"/>
        <v>2020-02</v>
      </c>
      <c r="B343" s="3" t="str">
        <f t="shared" si="36"/>
        <v>2020-8</v>
      </c>
      <c r="C343" s="3" t="str">
        <f t="shared" si="37"/>
        <v>brw_342</v>
      </c>
      <c r="D343" s="6">
        <v>43880</v>
      </c>
      <c r="E343" s="3">
        <v>2</v>
      </c>
      <c r="F343" s="3">
        <f t="shared" si="38"/>
        <v>2020</v>
      </c>
      <c r="G343" s="3">
        <f t="shared" si="39"/>
        <v>1</v>
      </c>
      <c r="H343" s="3">
        <f t="shared" si="40"/>
        <v>2</v>
      </c>
      <c r="I343" s="3">
        <f t="shared" si="41"/>
        <v>8</v>
      </c>
      <c r="J343" s="3" t="str">
        <f>VLOOKUP(B343, 'estimated variable mortgage'!$A$2:$H$492, 2, FALSE)</f>
        <v>vmr_342</v>
      </c>
      <c r="K343" s="3" t="str">
        <f>VLOOKUP(A343, 'bank rate monthly'!$B$2:$H$115, 2)</f>
        <v>brm_079</v>
      </c>
    </row>
    <row r="344" spans="1:11" x14ac:dyDescent="0.2">
      <c r="A344" s="3" t="str">
        <f t="shared" si="35"/>
        <v>2020-02</v>
      </c>
      <c r="B344" s="3" t="str">
        <f t="shared" si="36"/>
        <v>2020-9</v>
      </c>
      <c r="C344" s="3" t="str">
        <f t="shared" si="37"/>
        <v>brw_343</v>
      </c>
      <c r="D344" s="6">
        <v>43887</v>
      </c>
      <c r="E344" s="3">
        <v>2</v>
      </c>
      <c r="F344" s="3">
        <f t="shared" si="38"/>
        <v>2020</v>
      </c>
      <c r="G344" s="3">
        <f t="shared" si="39"/>
        <v>1</v>
      </c>
      <c r="H344" s="3">
        <f t="shared" si="40"/>
        <v>2</v>
      </c>
      <c r="I344" s="3">
        <f t="shared" si="41"/>
        <v>9</v>
      </c>
      <c r="J344" s="3" t="str">
        <f>VLOOKUP(B344, 'estimated variable mortgage'!$A$2:$H$492, 2, FALSE)</f>
        <v>vmr_343</v>
      </c>
      <c r="K344" s="3" t="str">
        <f>VLOOKUP(A344, 'bank rate monthly'!$B$2:$H$115, 2)</f>
        <v>brm_079</v>
      </c>
    </row>
    <row r="345" spans="1:11" x14ac:dyDescent="0.2">
      <c r="A345" s="3" t="str">
        <f t="shared" si="35"/>
        <v>2020-03</v>
      </c>
      <c r="B345" s="3" t="str">
        <f t="shared" si="36"/>
        <v>2020-10</v>
      </c>
      <c r="C345" s="3" t="str">
        <f t="shared" si="37"/>
        <v>brw_344</v>
      </c>
      <c r="D345" s="6">
        <v>43894</v>
      </c>
      <c r="E345" s="3">
        <v>1.5</v>
      </c>
      <c r="F345" s="3">
        <f t="shared" si="38"/>
        <v>2020</v>
      </c>
      <c r="G345" s="3">
        <f t="shared" si="39"/>
        <v>1</v>
      </c>
      <c r="H345" s="3">
        <f t="shared" si="40"/>
        <v>3</v>
      </c>
      <c r="I345" s="3">
        <f t="shared" si="41"/>
        <v>10</v>
      </c>
      <c r="J345" s="3" t="str">
        <f>VLOOKUP(B345, 'estimated variable mortgage'!$A$2:$H$492, 2, FALSE)</f>
        <v>vmr_344</v>
      </c>
      <c r="K345" s="3" t="str">
        <f>VLOOKUP(A345, 'bank rate monthly'!$B$2:$H$115, 2)</f>
        <v>brm_080</v>
      </c>
    </row>
    <row r="346" spans="1:11" x14ac:dyDescent="0.2">
      <c r="A346" s="3" t="str">
        <f t="shared" si="35"/>
        <v>2020-03</v>
      </c>
      <c r="B346" s="3" t="str">
        <f t="shared" si="36"/>
        <v>2020-11</v>
      </c>
      <c r="C346" s="3" t="str">
        <f t="shared" si="37"/>
        <v>brw_345</v>
      </c>
      <c r="D346" s="6">
        <v>43901</v>
      </c>
      <c r="E346" s="3">
        <v>1.5</v>
      </c>
      <c r="F346" s="3">
        <f t="shared" si="38"/>
        <v>2020</v>
      </c>
      <c r="G346" s="3">
        <f t="shared" si="39"/>
        <v>1</v>
      </c>
      <c r="H346" s="3">
        <f t="shared" si="40"/>
        <v>3</v>
      </c>
      <c r="I346" s="3">
        <f t="shared" si="41"/>
        <v>11</v>
      </c>
      <c r="J346" s="3" t="str">
        <f>VLOOKUP(B346, 'estimated variable mortgage'!$A$2:$H$492, 2, FALSE)</f>
        <v>vmr_345</v>
      </c>
      <c r="K346" s="3" t="str">
        <f>VLOOKUP(A346, 'bank rate monthly'!$B$2:$H$115, 2)</f>
        <v>brm_080</v>
      </c>
    </row>
    <row r="347" spans="1:11" x14ac:dyDescent="0.2">
      <c r="A347" s="3" t="str">
        <f t="shared" si="35"/>
        <v>2020-03</v>
      </c>
      <c r="B347" s="3" t="str">
        <f t="shared" si="36"/>
        <v>2020-12</v>
      </c>
      <c r="C347" s="3" t="str">
        <f t="shared" si="37"/>
        <v>brw_346</v>
      </c>
      <c r="D347" s="6">
        <v>43908</v>
      </c>
      <c r="E347" s="3">
        <v>1</v>
      </c>
      <c r="F347" s="3">
        <f t="shared" si="38"/>
        <v>2020</v>
      </c>
      <c r="G347" s="3">
        <f t="shared" si="39"/>
        <v>1</v>
      </c>
      <c r="H347" s="3">
        <f t="shared" si="40"/>
        <v>3</v>
      </c>
      <c r="I347" s="3">
        <f t="shared" si="41"/>
        <v>12</v>
      </c>
      <c r="J347" s="3" t="str">
        <f>VLOOKUP(B347, 'estimated variable mortgage'!$A$2:$H$492, 2, FALSE)</f>
        <v>vmr_346</v>
      </c>
      <c r="K347" s="3" t="str">
        <f>VLOOKUP(A347, 'bank rate monthly'!$B$2:$H$115, 2)</f>
        <v>brm_080</v>
      </c>
    </row>
    <row r="348" spans="1:11" x14ac:dyDescent="0.2">
      <c r="A348" s="3" t="str">
        <f t="shared" si="35"/>
        <v>2020-03</v>
      </c>
      <c r="B348" s="3" t="str">
        <f t="shared" si="36"/>
        <v>2020-13</v>
      </c>
      <c r="C348" s="3" t="str">
        <f t="shared" si="37"/>
        <v>brw_347</v>
      </c>
      <c r="D348" s="6">
        <v>43915</v>
      </c>
      <c r="E348" s="3">
        <v>1</v>
      </c>
      <c r="F348" s="3">
        <f t="shared" si="38"/>
        <v>2020</v>
      </c>
      <c r="G348" s="3">
        <f t="shared" si="39"/>
        <v>1</v>
      </c>
      <c r="H348" s="3">
        <f t="shared" si="40"/>
        <v>3</v>
      </c>
      <c r="I348" s="3">
        <f t="shared" si="41"/>
        <v>13</v>
      </c>
      <c r="J348" s="3" t="str">
        <f>VLOOKUP(B348, 'estimated variable mortgage'!$A$2:$H$492, 2, FALSE)</f>
        <v>vmr_347</v>
      </c>
      <c r="K348" s="3" t="str">
        <f>VLOOKUP(A348, 'bank rate monthly'!$B$2:$H$115, 2)</f>
        <v>brm_080</v>
      </c>
    </row>
    <row r="349" spans="1:11" x14ac:dyDescent="0.2">
      <c r="A349" s="3" t="str">
        <f t="shared" si="35"/>
        <v>2020-04</v>
      </c>
      <c r="B349" s="3" t="str">
        <f t="shared" si="36"/>
        <v>2020-14</v>
      </c>
      <c r="C349" s="3" t="str">
        <f t="shared" si="37"/>
        <v>brw_348</v>
      </c>
      <c r="D349" s="6">
        <v>43922</v>
      </c>
      <c r="E349" s="3">
        <v>0.5</v>
      </c>
      <c r="F349" s="3">
        <f t="shared" si="38"/>
        <v>2020</v>
      </c>
      <c r="G349" s="3">
        <f t="shared" si="39"/>
        <v>2</v>
      </c>
      <c r="H349" s="3">
        <f t="shared" si="40"/>
        <v>4</v>
      </c>
      <c r="I349" s="3">
        <f t="shared" si="41"/>
        <v>14</v>
      </c>
      <c r="J349" s="3" t="str">
        <f>VLOOKUP(B349, 'estimated variable mortgage'!$A$2:$H$492, 2, FALSE)</f>
        <v>vmr_348</v>
      </c>
      <c r="K349" s="3" t="str">
        <f>VLOOKUP(A349, 'bank rate monthly'!$B$2:$H$115, 2)</f>
        <v>brm_081</v>
      </c>
    </row>
    <row r="350" spans="1:11" x14ac:dyDescent="0.2">
      <c r="A350" s="3" t="str">
        <f t="shared" si="35"/>
        <v>2020-04</v>
      </c>
      <c r="B350" s="3" t="str">
        <f t="shared" si="36"/>
        <v>2020-15</v>
      </c>
      <c r="C350" s="3" t="str">
        <f t="shared" si="37"/>
        <v>brw_349</v>
      </c>
      <c r="D350" s="6">
        <v>43929</v>
      </c>
      <c r="E350" s="3">
        <v>0.5</v>
      </c>
      <c r="F350" s="3">
        <f t="shared" si="38"/>
        <v>2020</v>
      </c>
      <c r="G350" s="3">
        <f t="shared" si="39"/>
        <v>2</v>
      </c>
      <c r="H350" s="3">
        <f t="shared" si="40"/>
        <v>4</v>
      </c>
      <c r="I350" s="3">
        <f t="shared" si="41"/>
        <v>15</v>
      </c>
      <c r="J350" s="3" t="str">
        <f>VLOOKUP(B350, 'estimated variable mortgage'!$A$2:$H$492, 2, FALSE)</f>
        <v>vmr_349</v>
      </c>
      <c r="K350" s="3" t="str">
        <f>VLOOKUP(A350, 'bank rate monthly'!$B$2:$H$115, 2)</f>
        <v>brm_081</v>
      </c>
    </row>
    <row r="351" spans="1:11" x14ac:dyDescent="0.2">
      <c r="A351" s="3" t="str">
        <f t="shared" si="35"/>
        <v>2020-04</v>
      </c>
      <c r="B351" s="3" t="str">
        <f t="shared" si="36"/>
        <v>2020-16</v>
      </c>
      <c r="C351" s="3" t="str">
        <f t="shared" si="37"/>
        <v>brw_350</v>
      </c>
      <c r="D351" s="6">
        <v>43936</v>
      </c>
      <c r="E351" s="3">
        <v>0.5</v>
      </c>
      <c r="F351" s="3">
        <f t="shared" si="38"/>
        <v>2020</v>
      </c>
      <c r="G351" s="3">
        <f t="shared" si="39"/>
        <v>2</v>
      </c>
      <c r="H351" s="3">
        <f t="shared" si="40"/>
        <v>4</v>
      </c>
      <c r="I351" s="3">
        <f t="shared" si="41"/>
        <v>16</v>
      </c>
      <c r="J351" s="3" t="str">
        <f>VLOOKUP(B351, 'estimated variable mortgage'!$A$2:$H$492, 2, FALSE)</f>
        <v>vmr_350</v>
      </c>
      <c r="K351" s="3" t="str">
        <f>VLOOKUP(A351, 'bank rate monthly'!$B$2:$H$115, 2)</f>
        <v>brm_081</v>
      </c>
    </row>
    <row r="352" spans="1:11" x14ac:dyDescent="0.2">
      <c r="A352" s="3" t="str">
        <f t="shared" si="35"/>
        <v>2020-04</v>
      </c>
      <c r="B352" s="3" t="str">
        <f t="shared" si="36"/>
        <v>2020-17</v>
      </c>
      <c r="C352" s="3" t="str">
        <f t="shared" si="37"/>
        <v>brw_351</v>
      </c>
      <c r="D352" s="6">
        <v>43943</v>
      </c>
      <c r="E352" s="3">
        <v>0.5</v>
      </c>
      <c r="F352" s="3">
        <f t="shared" si="38"/>
        <v>2020</v>
      </c>
      <c r="G352" s="3">
        <f t="shared" si="39"/>
        <v>2</v>
      </c>
      <c r="H352" s="3">
        <f t="shared" si="40"/>
        <v>4</v>
      </c>
      <c r="I352" s="3">
        <f t="shared" si="41"/>
        <v>17</v>
      </c>
      <c r="J352" s="3" t="str">
        <f>VLOOKUP(B352, 'estimated variable mortgage'!$A$2:$H$492, 2, FALSE)</f>
        <v>vmr_351</v>
      </c>
      <c r="K352" s="3" t="str">
        <f>VLOOKUP(A352, 'bank rate monthly'!$B$2:$H$115, 2)</f>
        <v>brm_081</v>
      </c>
    </row>
    <row r="353" spans="1:11" x14ac:dyDescent="0.2">
      <c r="A353" s="3" t="str">
        <f t="shared" si="35"/>
        <v>2020-04</v>
      </c>
      <c r="B353" s="3" t="str">
        <f t="shared" si="36"/>
        <v>2020-18</v>
      </c>
      <c r="C353" s="3" t="str">
        <f t="shared" si="37"/>
        <v>brw_352</v>
      </c>
      <c r="D353" s="6">
        <v>43950</v>
      </c>
      <c r="E353" s="3">
        <v>0.5</v>
      </c>
      <c r="F353" s="3">
        <f t="shared" si="38"/>
        <v>2020</v>
      </c>
      <c r="G353" s="3">
        <f t="shared" si="39"/>
        <v>2</v>
      </c>
      <c r="H353" s="3">
        <f t="shared" si="40"/>
        <v>4</v>
      </c>
      <c r="I353" s="3">
        <f t="shared" si="41"/>
        <v>18</v>
      </c>
      <c r="J353" s="3" t="str">
        <f>VLOOKUP(B353, 'estimated variable mortgage'!$A$2:$H$492, 2, FALSE)</f>
        <v>vmr_352</v>
      </c>
      <c r="K353" s="3" t="str">
        <f>VLOOKUP(A353, 'bank rate monthly'!$B$2:$H$115, 2)</f>
        <v>brm_081</v>
      </c>
    </row>
    <row r="354" spans="1:11" x14ac:dyDescent="0.2">
      <c r="A354" s="3" t="str">
        <f t="shared" si="35"/>
        <v>2020-05</v>
      </c>
      <c r="B354" s="3" t="str">
        <f t="shared" si="36"/>
        <v>2020-19</v>
      </c>
      <c r="C354" s="3" t="str">
        <f t="shared" si="37"/>
        <v>brw_353</v>
      </c>
      <c r="D354" s="6">
        <v>43957</v>
      </c>
      <c r="E354" s="3">
        <v>0.5</v>
      </c>
      <c r="F354" s="3">
        <f t="shared" si="38"/>
        <v>2020</v>
      </c>
      <c r="G354" s="3">
        <f t="shared" si="39"/>
        <v>2</v>
      </c>
      <c r="H354" s="3">
        <f t="shared" si="40"/>
        <v>5</v>
      </c>
      <c r="I354" s="3">
        <f t="shared" si="41"/>
        <v>19</v>
      </c>
      <c r="J354" s="3" t="str">
        <f>VLOOKUP(B354, 'estimated variable mortgage'!$A$2:$H$492, 2, FALSE)</f>
        <v>vmr_353</v>
      </c>
      <c r="K354" s="3" t="str">
        <f>VLOOKUP(A354, 'bank rate monthly'!$B$2:$H$115, 2)</f>
        <v>brm_082</v>
      </c>
    </row>
    <row r="355" spans="1:11" x14ac:dyDescent="0.2">
      <c r="A355" s="3" t="str">
        <f t="shared" si="35"/>
        <v>2020-05</v>
      </c>
      <c r="B355" s="3" t="str">
        <f t="shared" si="36"/>
        <v>2020-20</v>
      </c>
      <c r="C355" s="3" t="str">
        <f t="shared" si="37"/>
        <v>brw_354</v>
      </c>
      <c r="D355" s="6">
        <v>43964</v>
      </c>
      <c r="E355" s="3">
        <v>0.5</v>
      </c>
      <c r="F355" s="3">
        <f t="shared" si="38"/>
        <v>2020</v>
      </c>
      <c r="G355" s="3">
        <f t="shared" si="39"/>
        <v>2</v>
      </c>
      <c r="H355" s="3">
        <f t="shared" si="40"/>
        <v>5</v>
      </c>
      <c r="I355" s="3">
        <f t="shared" si="41"/>
        <v>20</v>
      </c>
      <c r="J355" s="3" t="str">
        <f>VLOOKUP(B355, 'estimated variable mortgage'!$A$2:$H$492, 2, FALSE)</f>
        <v>vmr_354</v>
      </c>
      <c r="K355" s="3" t="str">
        <f>VLOOKUP(A355, 'bank rate monthly'!$B$2:$H$115, 2)</f>
        <v>brm_082</v>
      </c>
    </row>
    <row r="356" spans="1:11" x14ac:dyDescent="0.2">
      <c r="A356" s="3" t="str">
        <f t="shared" si="35"/>
        <v>2020-05</v>
      </c>
      <c r="B356" s="3" t="str">
        <f t="shared" si="36"/>
        <v>2020-21</v>
      </c>
      <c r="C356" s="3" t="str">
        <f t="shared" si="37"/>
        <v>brw_355</v>
      </c>
      <c r="D356" s="6">
        <v>43971</v>
      </c>
      <c r="E356" s="3">
        <v>0.5</v>
      </c>
      <c r="F356" s="3">
        <f t="shared" si="38"/>
        <v>2020</v>
      </c>
      <c r="G356" s="3">
        <f t="shared" si="39"/>
        <v>2</v>
      </c>
      <c r="H356" s="3">
        <f t="shared" si="40"/>
        <v>5</v>
      </c>
      <c r="I356" s="3">
        <f t="shared" si="41"/>
        <v>21</v>
      </c>
      <c r="J356" s="3" t="str">
        <f>VLOOKUP(B356, 'estimated variable mortgage'!$A$2:$H$492, 2, FALSE)</f>
        <v>vmr_355</v>
      </c>
      <c r="K356" s="3" t="str">
        <f>VLOOKUP(A356, 'bank rate monthly'!$B$2:$H$115, 2)</f>
        <v>brm_082</v>
      </c>
    </row>
    <row r="357" spans="1:11" x14ac:dyDescent="0.2">
      <c r="A357" s="3" t="str">
        <f t="shared" si="35"/>
        <v>2020-05</v>
      </c>
      <c r="B357" s="3" t="str">
        <f t="shared" si="36"/>
        <v>2020-22</v>
      </c>
      <c r="C357" s="3" t="str">
        <f t="shared" si="37"/>
        <v>brw_356</v>
      </c>
      <c r="D357" s="6">
        <v>43978</v>
      </c>
      <c r="E357" s="3">
        <v>0.5</v>
      </c>
      <c r="F357" s="3">
        <f t="shared" si="38"/>
        <v>2020</v>
      </c>
      <c r="G357" s="3">
        <f t="shared" si="39"/>
        <v>2</v>
      </c>
      <c r="H357" s="3">
        <f t="shared" si="40"/>
        <v>5</v>
      </c>
      <c r="I357" s="3">
        <f t="shared" si="41"/>
        <v>22</v>
      </c>
      <c r="J357" s="3" t="str">
        <f>VLOOKUP(B357, 'estimated variable mortgage'!$A$2:$H$492, 2, FALSE)</f>
        <v>vmr_356</v>
      </c>
      <c r="K357" s="3" t="str">
        <f>VLOOKUP(A357, 'bank rate monthly'!$B$2:$H$115, 2)</f>
        <v>brm_082</v>
      </c>
    </row>
    <row r="358" spans="1:11" x14ac:dyDescent="0.2">
      <c r="A358" s="3" t="str">
        <f t="shared" si="35"/>
        <v>2020-06</v>
      </c>
      <c r="B358" s="3" t="str">
        <f t="shared" si="36"/>
        <v>2020-23</v>
      </c>
      <c r="C358" s="3" t="str">
        <f t="shared" si="37"/>
        <v>brw_357</v>
      </c>
      <c r="D358" s="6">
        <v>43985</v>
      </c>
      <c r="E358" s="3">
        <v>0.5</v>
      </c>
      <c r="F358" s="3">
        <f t="shared" si="38"/>
        <v>2020</v>
      </c>
      <c r="G358" s="3">
        <f t="shared" si="39"/>
        <v>2</v>
      </c>
      <c r="H358" s="3">
        <f t="shared" si="40"/>
        <v>6</v>
      </c>
      <c r="I358" s="3">
        <f t="shared" si="41"/>
        <v>23</v>
      </c>
      <c r="J358" s="3" t="str">
        <f>VLOOKUP(B358, 'estimated variable mortgage'!$A$2:$H$492, 2, FALSE)</f>
        <v>vmr_357</v>
      </c>
      <c r="K358" s="3" t="str">
        <f>VLOOKUP(A358, 'bank rate monthly'!$B$2:$H$115, 2)</f>
        <v>brm_083</v>
      </c>
    </row>
    <row r="359" spans="1:11" x14ac:dyDescent="0.2">
      <c r="A359" s="3" t="str">
        <f t="shared" si="35"/>
        <v>2020-06</v>
      </c>
      <c r="B359" s="3" t="str">
        <f t="shared" si="36"/>
        <v>2020-24</v>
      </c>
      <c r="C359" s="3" t="str">
        <f t="shared" si="37"/>
        <v>brw_358</v>
      </c>
      <c r="D359" s="6">
        <v>43992</v>
      </c>
      <c r="E359" s="3">
        <v>0.5</v>
      </c>
      <c r="F359" s="3">
        <f t="shared" si="38"/>
        <v>2020</v>
      </c>
      <c r="G359" s="3">
        <f t="shared" si="39"/>
        <v>2</v>
      </c>
      <c r="H359" s="3">
        <f t="shared" si="40"/>
        <v>6</v>
      </c>
      <c r="I359" s="3">
        <f t="shared" si="41"/>
        <v>24</v>
      </c>
      <c r="J359" s="3" t="str">
        <f>VLOOKUP(B359, 'estimated variable mortgage'!$A$2:$H$492, 2, FALSE)</f>
        <v>vmr_358</v>
      </c>
      <c r="K359" s="3" t="str">
        <f>VLOOKUP(A359, 'bank rate monthly'!$B$2:$H$115, 2)</f>
        <v>brm_083</v>
      </c>
    </row>
    <row r="360" spans="1:11" x14ac:dyDescent="0.2">
      <c r="A360" s="3" t="str">
        <f t="shared" si="35"/>
        <v>2020-06</v>
      </c>
      <c r="B360" s="3" t="str">
        <f t="shared" si="36"/>
        <v>2020-25</v>
      </c>
      <c r="C360" s="3" t="str">
        <f t="shared" si="37"/>
        <v>brw_359</v>
      </c>
      <c r="D360" s="6">
        <v>43999</v>
      </c>
      <c r="E360" s="3">
        <v>0.5</v>
      </c>
      <c r="F360" s="3">
        <f t="shared" si="38"/>
        <v>2020</v>
      </c>
      <c r="G360" s="3">
        <f t="shared" si="39"/>
        <v>2</v>
      </c>
      <c r="H360" s="3">
        <f t="shared" si="40"/>
        <v>6</v>
      </c>
      <c r="I360" s="3">
        <f t="shared" si="41"/>
        <v>25</v>
      </c>
      <c r="J360" s="3" t="str">
        <f>VLOOKUP(B360, 'estimated variable mortgage'!$A$2:$H$492, 2, FALSE)</f>
        <v>vmr_359</v>
      </c>
      <c r="K360" s="3" t="str">
        <f>VLOOKUP(A360, 'bank rate monthly'!$B$2:$H$115, 2)</f>
        <v>brm_083</v>
      </c>
    </row>
    <row r="361" spans="1:11" x14ac:dyDescent="0.2">
      <c r="A361" s="3" t="str">
        <f t="shared" si="35"/>
        <v>2020-06</v>
      </c>
      <c r="B361" s="3" t="str">
        <f t="shared" si="36"/>
        <v>2020-26</v>
      </c>
      <c r="C361" s="3" t="str">
        <f t="shared" si="37"/>
        <v>brw_360</v>
      </c>
      <c r="D361" s="6">
        <v>44006</v>
      </c>
      <c r="E361" s="3">
        <v>0.5</v>
      </c>
      <c r="F361" s="3">
        <f t="shared" si="38"/>
        <v>2020</v>
      </c>
      <c r="G361" s="3">
        <f t="shared" si="39"/>
        <v>2</v>
      </c>
      <c r="H361" s="3">
        <f t="shared" si="40"/>
        <v>6</v>
      </c>
      <c r="I361" s="3">
        <f t="shared" si="41"/>
        <v>26</v>
      </c>
      <c r="J361" s="3" t="str">
        <f>VLOOKUP(B361, 'estimated variable mortgage'!$A$2:$H$492, 2, FALSE)</f>
        <v>vmr_360</v>
      </c>
      <c r="K361" s="3" t="str">
        <f>VLOOKUP(A361, 'bank rate monthly'!$B$2:$H$115, 2)</f>
        <v>brm_083</v>
      </c>
    </row>
    <row r="362" spans="1:11" x14ac:dyDescent="0.2">
      <c r="A362" s="3" t="str">
        <f t="shared" si="35"/>
        <v>2020-07</v>
      </c>
      <c r="B362" s="3" t="str">
        <f t="shared" si="36"/>
        <v>2020-27</v>
      </c>
      <c r="C362" s="3" t="str">
        <f t="shared" si="37"/>
        <v>brw_361</v>
      </c>
      <c r="D362" s="6">
        <v>44013</v>
      </c>
      <c r="E362" s="3">
        <v>0.5</v>
      </c>
      <c r="F362" s="3">
        <f t="shared" si="38"/>
        <v>2020</v>
      </c>
      <c r="G362" s="3">
        <f t="shared" si="39"/>
        <v>3</v>
      </c>
      <c r="H362" s="3">
        <f t="shared" si="40"/>
        <v>7</v>
      </c>
      <c r="I362" s="3">
        <f t="shared" si="41"/>
        <v>27</v>
      </c>
      <c r="J362" s="3" t="str">
        <f>VLOOKUP(B362, 'estimated variable mortgage'!$A$2:$H$492, 2, FALSE)</f>
        <v>vmr_361</v>
      </c>
      <c r="K362" s="3" t="str">
        <f>VLOOKUP(A362, 'bank rate monthly'!$B$2:$H$115, 2)</f>
        <v>brm_084</v>
      </c>
    </row>
    <row r="363" spans="1:11" x14ac:dyDescent="0.2">
      <c r="A363" s="3" t="str">
        <f t="shared" si="35"/>
        <v>2020-07</v>
      </c>
      <c r="B363" s="3" t="str">
        <f t="shared" si="36"/>
        <v>2020-28</v>
      </c>
      <c r="C363" s="3" t="str">
        <f t="shared" si="37"/>
        <v>brw_362</v>
      </c>
      <c r="D363" s="6">
        <v>44020</v>
      </c>
      <c r="E363" s="3">
        <v>0.5</v>
      </c>
      <c r="F363" s="3">
        <f t="shared" si="38"/>
        <v>2020</v>
      </c>
      <c r="G363" s="3">
        <f t="shared" si="39"/>
        <v>3</v>
      </c>
      <c r="H363" s="3">
        <f t="shared" si="40"/>
        <v>7</v>
      </c>
      <c r="I363" s="3">
        <f t="shared" si="41"/>
        <v>28</v>
      </c>
      <c r="J363" s="3" t="str">
        <f>VLOOKUP(B363, 'estimated variable mortgage'!$A$2:$H$492, 2, FALSE)</f>
        <v>vmr_362</v>
      </c>
      <c r="K363" s="3" t="str">
        <f>VLOOKUP(A363, 'bank rate monthly'!$B$2:$H$115, 2)</f>
        <v>brm_084</v>
      </c>
    </row>
    <row r="364" spans="1:11" x14ac:dyDescent="0.2">
      <c r="A364" s="3" t="str">
        <f t="shared" si="35"/>
        <v>2020-07</v>
      </c>
      <c r="B364" s="3" t="str">
        <f t="shared" si="36"/>
        <v>2020-29</v>
      </c>
      <c r="C364" s="3" t="str">
        <f t="shared" si="37"/>
        <v>brw_363</v>
      </c>
      <c r="D364" s="6">
        <v>44027</v>
      </c>
      <c r="E364" s="3">
        <v>0.5</v>
      </c>
      <c r="F364" s="3">
        <f t="shared" si="38"/>
        <v>2020</v>
      </c>
      <c r="G364" s="3">
        <f t="shared" si="39"/>
        <v>3</v>
      </c>
      <c r="H364" s="3">
        <f t="shared" si="40"/>
        <v>7</v>
      </c>
      <c r="I364" s="3">
        <f t="shared" si="41"/>
        <v>29</v>
      </c>
      <c r="J364" s="3" t="str">
        <f>VLOOKUP(B364, 'estimated variable mortgage'!$A$2:$H$492, 2, FALSE)</f>
        <v>vmr_363</v>
      </c>
      <c r="K364" s="3" t="str">
        <f>VLOOKUP(A364, 'bank rate monthly'!$B$2:$H$115, 2)</f>
        <v>brm_084</v>
      </c>
    </row>
    <row r="365" spans="1:11" x14ac:dyDescent="0.2">
      <c r="A365" s="3" t="str">
        <f t="shared" si="35"/>
        <v>2020-07</v>
      </c>
      <c r="B365" s="3" t="str">
        <f t="shared" si="36"/>
        <v>2020-30</v>
      </c>
      <c r="C365" s="3" t="str">
        <f t="shared" si="37"/>
        <v>brw_364</v>
      </c>
      <c r="D365" s="6">
        <v>44034</v>
      </c>
      <c r="E365" s="3">
        <v>0.5</v>
      </c>
      <c r="F365" s="3">
        <f t="shared" si="38"/>
        <v>2020</v>
      </c>
      <c r="G365" s="3">
        <f t="shared" si="39"/>
        <v>3</v>
      </c>
      <c r="H365" s="3">
        <f t="shared" si="40"/>
        <v>7</v>
      </c>
      <c r="I365" s="3">
        <f t="shared" si="41"/>
        <v>30</v>
      </c>
      <c r="J365" s="3" t="str">
        <f>VLOOKUP(B365, 'estimated variable mortgage'!$A$2:$H$492, 2, FALSE)</f>
        <v>vmr_364</v>
      </c>
      <c r="K365" s="3" t="str">
        <f>VLOOKUP(A365, 'bank rate monthly'!$B$2:$H$115, 2)</f>
        <v>brm_084</v>
      </c>
    </row>
    <row r="366" spans="1:11" x14ac:dyDescent="0.2">
      <c r="A366" s="3" t="str">
        <f t="shared" si="35"/>
        <v>2020-07</v>
      </c>
      <c r="B366" s="3" t="str">
        <f t="shared" si="36"/>
        <v>2020-31</v>
      </c>
      <c r="C366" s="3" t="str">
        <f t="shared" si="37"/>
        <v>brw_365</v>
      </c>
      <c r="D366" s="6">
        <v>44041</v>
      </c>
      <c r="E366" s="3">
        <v>0.5</v>
      </c>
      <c r="F366" s="3">
        <f t="shared" si="38"/>
        <v>2020</v>
      </c>
      <c r="G366" s="3">
        <f t="shared" si="39"/>
        <v>3</v>
      </c>
      <c r="H366" s="3">
        <f t="shared" si="40"/>
        <v>7</v>
      </c>
      <c r="I366" s="3">
        <f t="shared" si="41"/>
        <v>31</v>
      </c>
      <c r="J366" s="3" t="str">
        <f>VLOOKUP(B366, 'estimated variable mortgage'!$A$2:$H$492, 2, FALSE)</f>
        <v>vmr_365</v>
      </c>
      <c r="K366" s="3" t="str">
        <f>VLOOKUP(A366, 'bank rate monthly'!$B$2:$H$115, 2)</f>
        <v>brm_084</v>
      </c>
    </row>
    <row r="367" spans="1:11" x14ac:dyDescent="0.2">
      <c r="A367" s="3" t="str">
        <f t="shared" si="35"/>
        <v>2020-08</v>
      </c>
      <c r="B367" s="3" t="str">
        <f t="shared" si="36"/>
        <v>2020-32</v>
      </c>
      <c r="C367" s="3" t="str">
        <f t="shared" si="37"/>
        <v>brw_366</v>
      </c>
      <c r="D367" s="6">
        <v>44048</v>
      </c>
      <c r="E367" s="3">
        <v>0.5</v>
      </c>
      <c r="F367" s="3">
        <f t="shared" si="38"/>
        <v>2020</v>
      </c>
      <c r="G367" s="3">
        <f t="shared" si="39"/>
        <v>3</v>
      </c>
      <c r="H367" s="3">
        <f t="shared" si="40"/>
        <v>8</v>
      </c>
      <c r="I367" s="3">
        <f t="shared" si="41"/>
        <v>32</v>
      </c>
      <c r="J367" s="3" t="str">
        <f>VLOOKUP(B367, 'estimated variable mortgage'!$A$2:$H$492, 2, FALSE)</f>
        <v>vmr_366</v>
      </c>
      <c r="K367" s="3" t="str">
        <f>VLOOKUP(A367, 'bank rate monthly'!$B$2:$H$115, 2)</f>
        <v>brm_085</v>
      </c>
    </row>
    <row r="368" spans="1:11" x14ac:dyDescent="0.2">
      <c r="A368" s="3" t="str">
        <f t="shared" si="35"/>
        <v>2020-08</v>
      </c>
      <c r="B368" s="3" t="str">
        <f t="shared" si="36"/>
        <v>2020-33</v>
      </c>
      <c r="C368" s="3" t="str">
        <f t="shared" si="37"/>
        <v>brw_367</v>
      </c>
      <c r="D368" s="6">
        <v>44055</v>
      </c>
      <c r="E368" s="3">
        <v>0.5</v>
      </c>
      <c r="F368" s="3">
        <f t="shared" si="38"/>
        <v>2020</v>
      </c>
      <c r="G368" s="3">
        <f t="shared" si="39"/>
        <v>3</v>
      </c>
      <c r="H368" s="3">
        <f t="shared" si="40"/>
        <v>8</v>
      </c>
      <c r="I368" s="3">
        <f t="shared" si="41"/>
        <v>33</v>
      </c>
      <c r="J368" s="3" t="str">
        <f>VLOOKUP(B368, 'estimated variable mortgage'!$A$2:$H$492, 2, FALSE)</f>
        <v>vmr_367</v>
      </c>
      <c r="K368" s="3" t="str">
        <f>VLOOKUP(A368, 'bank rate monthly'!$B$2:$H$115, 2)</f>
        <v>brm_085</v>
      </c>
    </row>
    <row r="369" spans="1:11" x14ac:dyDescent="0.2">
      <c r="A369" s="3" t="str">
        <f t="shared" si="35"/>
        <v>2020-08</v>
      </c>
      <c r="B369" s="3" t="str">
        <f t="shared" si="36"/>
        <v>2020-34</v>
      </c>
      <c r="C369" s="3" t="str">
        <f t="shared" si="37"/>
        <v>brw_368</v>
      </c>
      <c r="D369" s="6">
        <v>44062</v>
      </c>
      <c r="E369" s="3">
        <v>0.5</v>
      </c>
      <c r="F369" s="3">
        <f t="shared" si="38"/>
        <v>2020</v>
      </c>
      <c r="G369" s="3">
        <f t="shared" si="39"/>
        <v>3</v>
      </c>
      <c r="H369" s="3">
        <f t="shared" si="40"/>
        <v>8</v>
      </c>
      <c r="I369" s="3">
        <f t="shared" si="41"/>
        <v>34</v>
      </c>
      <c r="J369" s="3" t="str">
        <f>VLOOKUP(B369, 'estimated variable mortgage'!$A$2:$H$492, 2, FALSE)</f>
        <v>vmr_368</v>
      </c>
      <c r="K369" s="3" t="str">
        <f>VLOOKUP(A369, 'bank rate monthly'!$B$2:$H$115, 2)</f>
        <v>brm_085</v>
      </c>
    </row>
    <row r="370" spans="1:11" x14ac:dyDescent="0.2">
      <c r="A370" s="3" t="str">
        <f t="shared" si="35"/>
        <v>2020-08</v>
      </c>
      <c r="B370" s="3" t="str">
        <f t="shared" si="36"/>
        <v>2020-35</v>
      </c>
      <c r="C370" s="3" t="str">
        <f t="shared" si="37"/>
        <v>brw_369</v>
      </c>
      <c r="D370" s="6">
        <v>44069</v>
      </c>
      <c r="E370" s="3">
        <v>0.5</v>
      </c>
      <c r="F370" s="3">
        <f t="shared" si="38"/>
        <v>2020</v>
      </c>
      <c r="G370" s="3">
        <f t="shared" si="39"/>
        <v>3</v>
      </c>
      <c r="H370" s="3">
        <f t="shared" si="40"/>
        <v>8</v>
      </c>
      <c r="I370" s="3">
        <f t="shared" si="41"/>
        <v>35</v>
      </c>
      <c r="J370" s="3" t="str">
        <f>VLOOKUP(B370, 'estimated variable mortgage'!$A$2:$H$492, 2, FALSE)</f>
        <v>vmr_369</v>
      </c>
      <c r="K370" s="3" t="str">
        <f>VLOOKUP(A370, 'bank rate monthly'!$B$2:$H$115, 2)</f>
        <v>brm_085</v>
      </c>
    </row>
    <row r="371" spans="1:11" x14ac:dyDescent="0.2">
      <c r="A371" s="3" t="str">
        <f t="shared" si="35"/>
        <v>2020-09</v>
      </c>
      <c r="B371" s="3" t="str">
        <f t="shared" si="36"/>
        <v>2020-36</v>
      </c>
      <c r="C371" s="3" t="str">
        <f t="shared" si="37"/>
        <v>brw_370</v>
      </c>
      <c r="D371" s="6">
        <v>44076</v>
      </c>
      <c r="E371" s="3">
        <v>0.5</v>
      </c>
      <c r="F371" s="3">
        <f t="shared" si="38"/>
        <v>2020</v>
      </c>
      <c r="G371" s="3">
        <f t="shared" si="39"/>
        <v>3</v>
      </c>
      <c r="H371" s="3">
        <f t="shared" si="40"/>
        <v>9</v>
      </c>
      <c r="I371" s="3">
        <f t="shared" si="41"/>
        <v>36</v>
      </c>
      <c r="J371" s="3" t="str">
        <f>VLOOKUP(B371, 'estimated variable mortgage'!$A$2:$H$492, 2, FALSE)</f>
        <v>vmr_370</v>
      </c>
      <c r="K371" s="3" t="str">
        <f>VLOOKUP(A371, 'bank rate monthly'!$B$2:$H$115, 2)</f>
        <v>brm_086</v>
      </c>
    </row>
    <row r="372" spans="1:11" x14ac:dyDescent="0.2">
      <c r="A372" s="3" t="str">
        <f t="shared" si="35"/>
        <v>2020-09</v>
      </c>
      <c r="B372" s="3" t="str">
        <f t="shared" si="36"/>
        <v>2020-37</v>
      </c>
      <c r="C372" s="3" t="str">
        <f t="shared" si="37"/>
        <v>brw_371</v>
      </c>
      <c r="D372" s="6">
        <v>44083</v>
      </c>
      <c r="E372" s="3">
        <v>0.5</v>
      </c>
      <c r="F372" s="3">
        <f t="shared" si="38"/>
        <v>2020</v>
      </c>
      <c r="G372" s="3">
        <f t="shared" si="39"/>
        <v>3</v>
      </c>
      <c r="H372" s="3">
        <f t="shared" si="40"/>
        <v>9</v>
      </c>
      <c r="I372" s="3">
        <f t="shared" si="41"/>
        <v>37</v>
      </c>
      <c r="J372" s="3" t="str">
        <f>VLOOKUP(B372, 'estimated variable mortgage'!$A$2:$H$492, 2, FALSE)</f>
        <v>vmr_371</v>
      </c>
      <c r="K372" s="3" t="str">
        <f>VLOOKUP(A372, 'bank rate monthly'!$B$2:$H$115, 2)</f>
        <v>brm_086</v>
      </c>
    </row>
    <row r="373" spans="1:11" x14ac:dyDescent="0.2">
      <c r="A373" s="3" t="str">
        <f t="shared" si="35"/>
        <v>2020-09</v>
      </c>
      <c r="B373" s="3" t="str">
        <f t="shared" si="36"/>
        <v>2020-38</v>
      </c>
      <c r="C373" s="3" t="str">
        <f t="shared" si="37"/>
        <v>brw_372</v>
      </c>
      <c r="D373" s="6">
        <v>44090</v>
      </c>
      <c r="E373" s="3">
        <v>0.5</v>
      </c>
      <c r="F373" s="3">
        <f t="shared" si="38"/>
        <v>2020</v>
      </c>
      <c r="G373" s="3">
        <f t="shared" si="39"/>
        <v>3</v>
      </c>
      <c r="H373" s="3">
        <f t="shared" si="40"/>
        <v>9</v>
      </c>
      <c r="I373" s="3">
        <f t="shared" si="41"/>
        <v>38</v>
      </c>
      <c r="J373" s="3" t="str">
        <f>VLOOKUP(B373, 'estimated variable mortgage'!$A$2:$H$492, 2, FALSE)</f>
        <v>vmr_372</v>
      </c>
      <c r="K373" s="3" t="str">
        <f>VLOOKUP(A373, 'bank rate monthly'!$B$2:$H$115, 2)</f>
        <v>brm_086</v>
      </c>
    </row>
    <row r="374" spans="1:11" x14ac:dyDescent="0.2">
      <c r="A374" s="3" t="str">
        <f t="shared" si="35"/>
        <v>2020-09</v>
      </c>
      <c r="B374" s="3" t="str">
        <f t="shared" si="36"/>
        <v>2020-39</v>
      </c>
      <c r="C374" s="3" t="str">
        <f t="shared" si="37"/>
        <v>brw_373</v>
      </c>
      <c r="D374" s="6">
        <v>44097</v>
      </c>
      <c r="E374" s="3">
        <v>0.5</v>
      </c>
      <c r="F374" s="3">
        <f t="shared" si="38"/>
        <v>2020</v>
      </c>
      <c r="G374" s="3">
        <f t="shared" si="39"/>
        <v>3</v>
      </c>
      <c r="H374" s="3">
        <f t="shared" si="40"/>
        <v>9</v>
      </c>
      <c r="I374" s="3">
        <f t="shared" si="41"/>
        <v>39</v>
      </c>
      <c r="J374" s="3" t="str">
        <f>VLOOKUP(B374, 'estimated variable mortgage'!$A$2:$H$492, 2, FALSE)</f>
        <v>vmr_373</v>
      </c>
      <c r="K374" s="3" t="str">
        <f>VLOOKUP(A374, 'bank rate monthly'!$B$2:$H$115, 2)</f>
        <v>brm_086</v>
      </c>
    </row>
    <row r="375" spans="1:11" x14ac:dyDescent="0.2">
      <c r="A375" s="3" t="str">
        <f t="shared" si="35"/>
        <v>2020-09</v>
      </c>
      <c r="B375" s="3" t="str">
        <f t="shared" si="36"/>
        <v>2020-40</v>
      </c>
      <c r="C375" s="3" t="str">
        <f t="shared" si="37"/>
        <v>brw_374</v>
      </c>
      <c r="D375" s="6">
        <v>44104</v>
      </c>
      <c r="E375" s="3">
        <v>0.5</v>
      </c>
      <c r="F375" s="3">
        <f t="shared" si="38"/>
        <v>2020</v>
      </c>
      <c r="G375" s="3">
        <f t="shared" si="39"/>
        <v>3</v>
      </c>
      <c r="H375" s="3">
        <f t="shared" si="40"/>
        <v>9</v>
      </c>
      <c r="I375" s="3">
        <f t="shared" si="41"/>
        <v>40</v>
      </c>
      <c r="J375" s="3" t="str">
        <f>VLOOKUP(B375, 'estimated variable mortgage'!$A$2:$H$492, 2, FALSE)</f>
        <v>vmr_374</v>
      </c>
      <c r="K375" s="3" t="str">
        <f>VLOOKUP(A375, 'bank rate monthly'!$B$2:$H$115, 2)</f>
        <v>brm_086</v>
      </c>
    </row>
    <row r="376" spans="1:11" x14ac:dyDescent="0.2">
      <c r="A376" s="3" t="str">
        <f t="shared" si="35"/>
        <v>2020-10</v>
      </c>
      <c r="B376" s="3" t="str">
        <f t="shared" si="36"/>
        <v>2020-41</v>
      </c>
      <c r="C376" s="3" t="str">
        <f t="shared" si="37"/>
        <v>brw_375</v>
      </c>
      <c r="D376" s="6">
        <v>44111</v>
      </c>
      <c r="E376" s="3">
        <v>0.5</v>
      </c>
      <c r="F376" s="3">
        <f t="shared" si="38"/>
        <v>2020</v>
      </c>
      <c r="G376" s="3">
        <f t="shared" si="39"/>
        <v>4</v>
      </c>
      <c r="H376" s="3">
        <f t="shared" si="40"/>
        <v>10</v>
      </c>
      <c r="I376" s="3">
        <f t="shared" si="41"/>
        <v>41</v>
      </c>
      <c r="J376" s="3" t="str">
        <f>VLOOKUP(B376, 'estimated variable mortgage'!$A$2:$H$492, 2, FALSE)</f>
        <v>vmr_375</v>
      </c>
      <c r="K376" s="3" t="str">
        <f>VLOOKUP(A376, 'bank rate monthly'!$B$2:$H$115, 2)</f>
        <v>brm_087</v>
      </c>
    </row>
    <row r="377" spans="1:11" x14ac:dyDescent="0.2">
      <c r="A377" s="3" t="str">
        <f t="shared" si="35"/>
        <v>2020-10</v>
      </c>
      <c r="B377" s="3" t="str">
        <f t="shared" si="36"/>
        <v>2020-42</v>
      </c>
      <c r="C377" s="3" t="str">
        <f t="shared" si="37"/>
        <v>brw_376</v>
      </c>
      <c r="D377" s="6">
        <v>44118</v>
      </c>
      <c r="E377" s="3">
        <v>0.5</v>
      </c>
      <c r="F377" s="3">
        <f t="shared" si="38"/>
        <v>2020</v>
      </c>
      <c r="G377" s="3">
        <f t="shared" si="39"/>
        <v>4</v>
      </c>
      <c r="H377" s="3">
        <f t="shared" si="40"/>
        <v>10</v>
      </c>
      <c r="I377" s="3">
        <f t="shared" si="41"/>
        <v>42</v>
      </c>
      <c r="J377" s="3" t="str">
        <f>VLOOKUP(B377, 'estimated variable mortgage'!$A$2:$H$492, 2, FALSE)</f>
        <v>vmr_376</v>
      </c>
      <c r="K377" s="3" t="str">
        <f>VLOOKUP(A377, 'bank rate monthly'!$B$2:$H$115, 2)</f>
        <v>brm_087</v>
      </c>
    </row>
    <row r="378" spans="1:11" x14ac:dyDescent="0.2">
      <c r="A378" s="3" t="str">
        <f t="shared" si="35"/>
        <v>2020-10</v>
      </c>
      <c r="B378" s="3" t="str">
        <f t="shared" si="36"/>
        <v>2020-43</v>
      </c>
      <c r="C378" s="3" t="str">
        <f t="shared" si="37"/>
        <v>brw_377</v>
      </c>
      <c r="D378" s="6">
        <v>44125</v>
      </c>
      <c r="E378" s="3">
        <v>0.5</v>
      </c>
      <c r="F378" s="3">
        <f t="shared" si="38"/>
        <v>2020</v>
      </c>
      <c r="G378" s="3">
        <f t="shared" si="39"/>
        <v>4</v>
      </c>
      <c r="H378" s="3">
        <f t="shared" si="40"/>
        <v>10</v>
      </c>
      <c r="I378" s="3">
        <f t="shared" si="41"/>
        <v>43</v>
      </c>
      <c r="J378" s="3" t="str">
        <f>VLOOKUP(B378, 'estimated variable mortgage'!$A$2:$H$492, 2, FALSE)</f>
        <v>vmr_377</v>
      </c>
      <c r="K378" s="3" t="str">
        <f>VLOOKUP(A378, 'bank rate monthly'!$B$2:$H$115, 2)</f>
        <v>brm_087</v>
      </c>
    </row>
    <row r="379" spans="1:11" x14ac:dyDescent="0.2">
      <c r="A379" s="3" t="str">
        <f t="shared" si="35"/>
        <v>2020-10</v>
      </c>
      <c r="B379" s="3" t="str">
        <f t="shared" si="36"/>
        <v>2020-44</v>
      </c>
      <c r="C379" s="3" t="str">
        <f t="shared" si="37"/>
        <v>brw_378</v>
      </c>
      <c r="D379" s="6">
        <v>44132</v>
      </c>
      <c r="E379" s="3">
        <v>0.5</v>
      </c>
      <c r="F379" s="3">
        <f t="shared" si="38"/>
        <v>2020</v>
      </c>
      <c r="G379" s="3">
        <f t="shared" si="39"/>
        <v>4</v>
      </c>
      <c r="H379" s="3">
        <f t="shared" si="40"/>
        <v>10</v>
      </c>
      <c r="I379" s="3">
        <f t="shared" si="41"/>
        <v>44</v>
      </c>
      <c r="J379" s="3" t="str">
        <f>VLOOKUP(B379, 'estimated variable mortgage'!$A$2:$H$492, 2, FALSE)</f>
        <v>vmr_378</v>
      </c>
      <c r="K379" s="3" t="str">
        <f>VLOOKUP(A379, 'bank rate monthly'!$B$2:$H$115, 2)</f>
        <v>brm_087</v>
      </c>
    </row>
    <row r="380" spans="1:11" x14ac:dyDescent="0.2">
      <c r="A380" s="3" t="str">
        <f t="shared" si="35"/>
        <v>2020-11</v>
      </c>
      <c r="B380" s="3" t="str">
        <f t="shared" si="36"/>
        <v>2020-45</v>
      </c>
      <c r="C380" s="3" t="str">
        <f t="shared" si="37"/>
        <v>brw_379</v>
      </c>
      <c r="D380" s="6">
        <v>44139</v>
      </c>
      <c r="E380" s="3">
        <v>0.5</v>
      </c>
      <c r="F380" s="3">
        <f t="shared" si="38"/>
        <v>2020</v>
      </c>
      <c r="G380" s="3">
        <f t="shared" si="39"/>
        <v>4</v>
      </c>
      <c r="H380" s="3">
        <f t="shared" si="40"/>
        <v>11</v>
      </c>
      <c r="I380" s="3">
        <f t="shared" si="41"/>
        <v>45</v>
      </c>
      <c r="J380" s="3" t="str">
        <f>VLOOKUP(B380, 'estimated variable mortgage'!$A$2:$H$492, 2, FALSE)</f>
        <v>vmr_379</v>
      </c>
      <c r="K380" s="3" t="str">
        <f>VLOOKUP(A380, 'bank rate monthly'!$B$2:$H$115, 2)</f>
        <v>brm_088</v>
      </c>
    </row>
    <row r="381" spans="1:11" x14ac:dyDescent="0.2">
      <c r="A381" s="3" t="str">
        <f t="shared" si="35"/>
        <v>2020-11</v>
      </c>
      <c r="B381" s="3" t="str">
        <f t="shared" si="36"/>
        <v>2020-46</v>
      </c>
      <c r="C381" s="3" t="str">
        <f t="shared" si="37"/>
        <v>brw_380</v>
      </c>
      <c r="D381" s="6">
        <v>44146</v>
      </c>
      <c r="E381" s="3">
        <v>0.5</v>
      </c>
      <c r="F381" s="3">
        <f t="shared" si="38"/>
        <v>2020</v>
      </c>
      <c r="G381" s="3">
        <f t="shared" si="39"/>
        <v>4</v>
      </c>
      <c r="H381" s="3">
        <f t="shared" si="40"/>
        <v>11</v>
      </c>
      <c r="I381" s="3">
        <f t="shared" si="41"/>
        <v>46</v>
      </c>
      <c r="J381" s="3" t="str">
        <f>VLOOKUP(B381, 'estimated variable mortgage'!$A$2:$H$492, 2, FALSE)</f>
        <v>vmr_380</v>
      </c>
      <c r="K381" s="3" t="str">
        <f>VLOOKUP(A381, 'bank rate monthly'!$B$2:$H$115, 2)</f>
        <v>brm_088</v>
      </c>
    </row>
    <row r="382" spans="1:11" x14ac:dyDescent="0.2">
      <c r="A382" s="3" t="str">
        <f t="shared" si="35"/>
        <v>2020-11</v>
      </c>
      <c r="B382" s="3" t="str">
        <f t="shared" si="36"/>
        <v>2020-47</v>
      </c>
      <c r="C382" s="3" t="str">
        <f t="shared" si="37"/>
        <v>brw_381</v>
      </c>
      <c r="D382" s="6">
        <v>44153</v>
      </c>
      <c r="E382" s="3">
        <v>0.5</v>
      </c>
      <c r="F382" s="3">
        <f t="shared" si="38"/>
        <v>2020</v>
      </c>
      <c r="G382" s="3">
        <f t="shared" si="39"/>
        <v>4</v>
      </c>
      <c r="H382" s="3">
        <f t="shared" si="40"/>
        <v>11</v>
      </c>
      <c r="I382" s="3">
        <f t="shared" si="41"/>
        <v>47</v>
      </c>
      <c r="J382" s="3" t="str">
        <f>VLOOKUP(B382, 'estimated variable mortgage'!$A$2:$H$492, 2, FALSE)</f>
        <v>vmr_381</v>
      </c>
      <c r="K382" s="3" t="str">
        <f>VLOOKUP(A382, 'bank rate monthly'!$B$2:$H$115, 2)</f>
        <v>brm_088</v>
      </c>
    </row>
    <row r="383" spans="1:11" x14ac:dyDescent="0.2">
      <c r="A383" s="3" t="str">
        <f t="shared" si="35"/>
        <v>2020-11</v>
      </c>
      <c r="B383" s="3" t="str">
        <f t="shared" si="36"/>
        <v>2020-48</v>
      </c>
      <c r="C383" s="3" t="str">
        <f t="shared" si="37"/>
        <v>brw_382</v>
      </c>
      <c r="D383" s="6">
        <v>44160</v>
      </c>
      <c r="E383" s="3">
        <v>0.5</v>
      </c>
      <c r="F383" s="3">
        <f t="shared" si="38"/>
        <v>2020</v>
      </c>
      <c r="G383" s="3">
        <f t="shared" si="39"/>
        <v>4</v>
      </c>
      <c r="H383" s="3">
        <f t="shared" si="40"/>
        <v>11</v>
      </c>
      <c r="I383" s="3">
        <f t="shared" si="41"/>
        <v>48</v>
      </c>
      <c r="J383" s="3" t="str">
        <f>VLOOKUP(B383, 'estimated variable mortgage'!$A$2:$H$492, 2, FALSE)</f>
        <v>vmr_382</v>
      </c>
      <c r="K383" s="3" t="str">
        <f>VLOOKUP(A383, 'bank rate monthly'!$B$2:$H$115, 2)</f>
        <v>brm_088</v>
      </c>
    </row>
    <row r="384" spans="1:11" x14ac:dyDescent="0.2">
      <c r="A384" s="3" t="str">
        <f t="shared" si="35"/>
        <v>2020-12</v>
      </c>
      <c r="B384" s="3" t="str">
        <f t="shared" si="36"/>
        <v>2020-49</v>
      </c>
      <c r="C384" s="3" t="str">
        <f t="shared" si="37"/>
        <v>brw_383</v>
      </c>
      <c r="D384" s="6">
        <v>44167</v>
      </c>
      <c r="E384" s="3">
        <v>0.5</v>
      </c>
      <c r="F384" s="3">
        <f t="shared" si="38"/>
        <v>2020</v>
      </c>
      <c r="G384" s="3">
        <f t="shared" si="39"/>
        <v>4</v>
      </c>
      <c r="H384" s="3">
        <f t="shared" si="40"/>
        <v>12</v>
      </c>
      <c r="I384" s="3">
        <f t="shared" si="41"/>
        <v>49</v>
      </c>
      <c r="J384" s="3" t="str">
        <f>VLOOKUP(B384, 'estimated variable mortgage'!$A$2:$H$492, 2, FALSE)</f>
        <v>vmr_383</v>
      </c>
      <c r="K384" s="3" t="str">
        <f>VLOOKUP(A384, 'bank rate monthly'!$B$2:$H$115, 2)</f>
        <v>brm_089</v>
      </c>
    </row>
    <row r="385" spans="1:11" x14ac:dyDescent="0.2">
      <c r="A385" s="3" t="str">
        <f t="shared" si="35"/>
        <v>2020-12</v>
      </c>
      <c r="B385" s="3" t="str">
        <f t="shared" si="36"/>
        <v>2020-50</v>
      </c>
      <c r="C385" s="3" t="str">
        <f t="shared" si="37"/>
        <v>brw_384</v>
      </c>
      <c r="D385" s="6">
        <v>44174</v>
      </c>
      <c r="E385" s="3">
        <v>0.5</v>
      </c>
      <c r="F385" s="3">
        <f t="shared" si="38"/>
        <v>2020</v>
      </c>
      <c r="G385" s="3">
        <f t="shared" si="39"/>
        <v>4</v>
      </c>
      <c r="H385" s="3">
        <f t="shared" si="40"/>
        <v>12</v>
      </c>
      <c r="I385" s="3">
        <f t="shared" si="41"/>
        <v>50</v>
      </c>
      <c r="J385" s="3" t="str">
        <f>VLOOKUP(B385, 'estimated variable mortgage'!$A$2:$H$492, 2, FALSE)</f>
        <v>vmr_384</v>
      </c>
      <c r="K385" s="3" t="str">
        <f>VLOOKUP(A385, 'bank rate monthly'!$B$2:$H$115, 2)</f>
        <v>brm_089</v>
      </c>
    </row>
    <row r="386" spans="1:11" x14ac:dyDescent="0.2">
      <c r="A386" s="3" t="str">
        <f t="shared" si="35"/>
        <v>2020-12</v>
      </c>
      <c r="B386" s="3" t="str">
        <f t="shared" si="36"/>
        <v>2020-51</v>
      </c>
      <c r="C386" s="3" t="str">
        <f t="shared" si="37"/>
        <v>brw_385</v>
      </c>
      <c r="D386" s="6">
        <v>44181</v>
      </c>
      <c r="E386" s="3">
        <v>0.5</v>
      </c>
      <c r="F386" s="3">
        <f t="shared" si="38"/>
        <v>2020</v>
      </c>
      <c r="G386" s="3">
        <f t="shared" si="39"/>
        <v>4</v>
      </c>
      <c r="H386" s="3">
        <f t="shared" si="40"/>
        <v>12</v>
      </c>
      <c r="I386" s="3">
        <f t="shared" si="41"/>
        <v>51</v>
      </c>
      <c r="J386" s="3" t="str">
        <f>VLOOKUP(B386, 'estimated variable mortgage'!$A$2:$H$492, 2, FALSE)</f>
        <v>vmr_385</v>
      </c>
      <c r="K386" s="3" t="str">
        <f>VLOOKUP(A386, 'bank rate monthly'!$B$2:$H$115, 2)</f>
        <v>brm_089</v>
      </c>
    </row>
    <row r="387" spans="1:11" x14ac:dyDescent="0.2">
      <c r="A387" s="3" t="str">
        <f t="shared" ref="A387:A450" si="42">_xlfn.CONCAT(F387, "-", TEXT(H387,"00"))</f>
        <v>2020-12</v>
      </c>
      <c r="B387" s="3" t="str">
        <f t="shared" ref="B387:B450" si="43">_xlfn.CONCAT(F387,"-",I387)</f>
        <v>2020-52</v>
      </c>
      <c r="C387" s="3" t="str">
        <f t="shared" ref="C387:C450" si="44">_xlfn.CONCAT("brw_", TEXT(ROW(D387)-1, "000"))</f>
        <v>brw_386</v>
      </c>
      <c r="D387" s="6">
        <v>44188</v>
      </c>
      <c r="E387" s="3">
        <v>0.5</v>
      </c>
      <c r="F387" s="3">
        <f t="shared" ref="F387:F450" si="45">YEAR(D387)</f>
        <v>2020</v>
      </c>
      <c r="G387" s="3">
        <f t="shared" ref="G387:G450" si="46">ROUNDUP(MONTH(D387)/3, 0)</f>
        <v>4</v>
      </c>
      <c r="H387" s="3">
        <f t="shared" ref="H387:H450" si="47">MONTH(D387)</f>
        <v>12</v>
      </c>
      <c r="I387" s="3">
        <f t="shared" ref="I387:I450" si="48">WEEKNUM(D387)</f>
        <v>52</v>
      </c>
      <c r="J387" s="3" t="str">
        <f>VLOOKUP(B387, 'estimated variable mortgage'!$A$2:$H$492, 2, FALSE)</f>
        <v>vmr_386</v>
      </c>
      <c r="K387" s="3" t="str">
        <f>VLOOKUP(A387, 'bank rate monthly'!$B$2:$H$115, 2)</f>
        <v>brm_089</v>
      </c>
    </row>
    <row r="388" spans="1:11" x14ac:dyDescent="0.2">
      <c r="A388" s="3" t="str">
        <f t="shared" si="42"/>
        <v>2020-12</v>
      </c>
      <c r="B388" s="3" t="str">
        <f t="shared" si="43"/>
        <v>2020-53</v>
      </c>
      <c r="C388" s="3" t="str">
        <f t="shared" si="44"/>
        <v>brw_387</v>
      </c>
      <c r="D388" s="6">
        <v>44195</v>
      </c>
      <c r="E388" s="3">
        <v>0.5</v>
      </c>
      <c r="F388" s="3">
        <f t="shared" si="45"/>
        <v>2020</v>
      </c>
      <c r="G388" s="3">
        <f t="shared" si="46"/>
        <v>4</v>
      </c>
      <c r="H388" s="3">
        <f t="shared" si="47"/>
        <v>12</v>
      </c>
      <c r="I388" s="3">
        <f t="shared" si="48"/>
        <v>53</v>
      </c>
      <c r="J388" s="3" t="str">
        <f>VLOOKUP(B388, 'estimated variable mortgage'!$A$2:$H$492, 2, FALSE)</f>
        <v>vmr_387</v>
      </c>
      <c r="K388" s="3" t="str">
        <f>VLOOKUP(A388, 'bank rate monthly'!$B$2:$H$115, 2)</f>
        <v>brm_089</v>
      </c>
    </row>
    <row r="389" spans="1:11" x14ac:dyDescent="0.2">
      <c r="A389" s="3" t="str">
        <f t="shared" si="42"/>
        <v>2021-01</v>
      </c>
      <c r="B389" s="3" t="str">
        <f t="shared" si="43"/>
        <v>2021-2</v>
      </c>
      <c r="C389" s="3" t="str">
        <f t="shared" si="44"/>
        <v>brw_388</v>
      </c>
      <c r="D389" s="6">
        <v>44202</v>
      </c>
      <c r="E389" s="3">
        <v>0.5</v>
      </c>
      <c r="F389" s="3">
        <f t="shared" si="45"/>
        <v>2021</v>
      </c>
      <c r="G389" s="3">
        <f t="shared" si="46"/>
        <v>1</v>
      </c>
      <c r="H389" s="3">
        <f t="shared" si="47"/>
        <v>1</v>
      </c>
      <c r="I389" s="3">
        <f t="shared" si="48"/>
        <v>2</v>
      </c>
      <c r="J389" s="3" t="str">
        <f>VLOOKUP(B389, 'estimated variable mortgage'!$A$2:$H$492, 2, FALSE)</f>
        <v>vmr_388</v>
      </c>
      <c r="K389" s="3" t="str">
        <f>VLOOKUP(A389, 'bank rate monthly'!$B$2:$H$115, 2)</f>
        <v>brm_090</v>
      </c>
    </row>
    <row r="390" spans="1:11" x14ac:dyDescent="0.2">
      <c r="A390" s="3" t="str">
        <f t="shared" si="42"/>
        <v>2021-01</v>
      </c>
      <c r="B390" s="3" t="str">
        <f t="shared" si="43"/>
        <v>2021-3</v>
      </c>
      <c r="C390" s="3" t="str">
        <f t="shared" si="44"/>
        <v>brw_389</v>
      </c>
      <c r="D390" s="6">
        <v>44209</v>
      </c>
      <c r="E390" s="3">
        <v>0.5</v>
      </c>
      <c r="F390" s="3">
        <f t="shared" si="45"/>
        <v>2021</v>
      </c>
      <c r="G390" s="3">
        <f t="shared" si="46"/>
        <v>1</v>
      </c>
      <c r="H390" s="3">
        <f t="shared" si="47"/>
        <v>1</v>
      </c>
      <c r="I390" s="3">
        <f t="shared" si="48"/>
        <v>3</v>
      </c>
      <c r="J390" s="3" t="str">
        <f>VLOOKUP(B390, 'estimated variable mortgage'!$A$2:$H$492, 2, FALSE)</f>
        <v>vmr_389</v>
      </c>
      <c r="K390" s="3" t="str">
        <f>VLOOKUP(A390, 'bank rate monthly'!$B$2:$H$115, 2)</f>
        <v>brm_090</v>
      </c>
    </row>
    <row r="391" spans="1:11" x14ac:dyDescent="0.2">
      <c r="A391" s="3" t="str">
        <f t="shared" si="42"/>
        <v>2021-01</v>
      </c>
      <c r="B391" s="3" t="str">
        <f t="shared" si="43"/>
        <v>2021-4</v>
      </c>
      <c r="C391" s="3" t="str">
        <f t="shared" si="44"/>
        <v>brw_390</v>
      </c>
      <c r="D391" s="6">
        <v>44216</v>
      </c>
      <c r="E391" s="3">
        <v>0.5</v>
      </c>
      <c r="F391" s="3">
        <f t="shared" si="45"/>
        <v>2021</v>
      </c>
      <c r="G391" s="3">
        <f t="shared" si="46"/>
        <v>1</v>
      </c>
      <c r="H391" s="3">
        <f t="shared" si="47"/>
        <v>1</v>
      </c>
      <c r="I391" s="3">
        <f t="shared" si="48"/>
        <v>4</v>
      </c>
      <c r="J391" s="3" t="str">
        <f>VLOOKUP(B391, 'estimated variable mortgage'!$A$2:$H$492, 2, FALSE)</f>
        <v>vmr_390</v>
      </c>
      <c r="K391" s="3" t="str">
        <f>VLOOKUP(A391, 'bank rate monthly'!$B$2:$H$115, 2)</f>
        <v>brm_090</v>
      </c>
    </row>
    <row r="392" spans="1:11" x14ac:dyDescent="0.2">
      <c r="A392" s="3" t="str">
        <f t="shared" si="42"/>
        <v>2021-01</v>
      </c>
      <c r="B392" s="3" t="str">
        <f t="shared" si="43"/>
        <v>2021-5</v>
      </c>
      <c r="C392" s="3" t="str">
        <f t="shared" si="44"/>
        <v>brw_391</v>
      </c>
      <c r="D392" s="6">
        <v>44223</v>
      </c>
      <c r="E392" s="3">
        <v>0.5</v>
      </c>
      <c r="F392" s="3">
        <f t="shared" si="45"/>
        <v>2021</v>
      </c>
      <c r="G392" s="3">
        <f t="shared" si="46"/>
        <v>1</v>
      </c>
      <c r="H392" s="3">
        <f t="shared" si="47"/>
        <v>1</v>
      </c>
      <c r="I392" s="3">
        <f t="shared" si="48"/>
        <v>5</v>
      </c>
      <c r="J392" s="3" t="str">
        <f>VLOOKUP(B392, 'estimated variable mortgage'!$A$2:$H$492, 2, FALSE)</f>
        <v>vmr_391</v>
      </c>
      <c r="K392" s="3" t="str">
        <f>VLOOKUP(A392, 'bank rate monthly'!$B$2:$H$115, 2)</f>
        <v>brm_090</v>
      </c>
    </row>
    <row r="393" spans="1:11" x14ac:dyDescent="0.2">
      <c r="A393" s="3" t="str">
        <f t="shared" si="42"/>
        <v>2021-02</v>
      </c>
      <c r="B393" s="3" t="str">
        <f t="shared" si="43"/>
        <v>2021-6</v>
      </c>
      <c r="C393" s="3" t="str">
        <f t="shared" si="44"/>
        <v>brw_392</v>
      </c>
      <c r="D393" s="6">
        <v>44230</v>
      </c>
      <c r="E393" s="3">
        <v>0.5</v>
      </c>
      <c r="F393" s="3">
        <f t="shared" si="45"/>
        <v>2021</v>
      </c>
      <c r="G393" s="3">
        <f t="shared" si="46"/>
        <v>1</v>
      </c>
      <c r="H393" s="3">
        <f t="shared" si="47"/>
        <v>2</v>
      </c>
      <c r="I393" s="3">
        <f t="shared" si="48"/>
        <v>6</v>
      </c>
      <c r="J393" s="3" t="str">
        <f>VLOOKUP(B393, 'estimated variable mortgage'!$A$2:$H$492, 2, FALSE)</f>
        <v>vmr_392</v>
      </c>
      <c r="K393" s="3" t="str">
        <f>VLOOKUP(A393, 'bank rate monthly'!$B$2:$H$115, 2)</f>
        <v>brm_091</v>
      </c>
    </row>
    <row r="394" spans="1:11" x14ac:dyDescent="0.2">
      <c r="A394" s="3" t="str">
        <f t="shared" si="42"/>
        <v>2021-02</v>
      </c>
      <c r="B394" s="3" t="str">
        <f t="shared" si="43"/>
        <v>2021-7</v>
      </c>
      <c r="C394" s="3" t="str">
        <f t="shared" si="44"/>
        <v>brw_393</v>
      </c>
      <c r="D394" s="6">
        <v>44237</v>
      </c>
      <c r="E394" s="3">
        <v>0.5</v>
      </c>
      <c r="F394" s="3">
        <f t="shared" si="45"/>
        <v>2021</v>
      </c>
      <c r="G394" s="3">
        <f t="shared" si="46"/>
        <v>1</v>
      </c>
      <c r="H394" s="3">
        <f t="shared" si="47"/>
        <v>2</v>
      </c>
      <c r="I394" s="3">
        <f t="shared" si="48"/>
        <v>7</v>
      </c>
      <c r="J394" s="3" t="str">
        <f>VLOOKUP(B394, 'estimated variable mortgage'!$A$2:$H$492, 2, FALSE)</f>
        <v>vmr_393</v>
      </c>
      <c r="K394" s="3" t="str">
        <f>VLOOKUP(A394, 'bank rate monthly'!$B$2:$H$115, 2)</f>
        <v>brm_091</v>
      </c>
    </row>
    <row r="395" spans="1:11" x14ac:dyDescent="0.2">
      <c r="A395" s="3" t="str">
        <f t="shared" si="42"/>
        <v>2021-02</v>
      </c>
      <c r="B395" s="3" t="str">
        <f t="shared" si="43"/>
        <v>2021-8</v>
      </c>
      <c r="C395" s="3" t="str">
        <f t="shared" si="44"/>
        <v>brw_394</v>
      </c>
      <c r="D395" s="6">
        <v>44244</v>
      </c>
      <c r="E395" s="3">
        <v>0.5</v>
      </c>
      <c r="F395" s="3">
        <f t="shared" si="45"/>
        <v>2021</v>
      </c>
      <c r="G395" s="3">
        <f t="shared" si="46"/>
        <v>1</v>
      </c>
      <c r="H395" s="3">
        <f t="shared" si="47"/>
        <v>2</v>
      </c>
      <c r="I395" s="3">
        <f t="shared" si="48"/>
        <v>8</v>
      </c>
      <c r="J395" s="3" t="str">
        <f>VLOOKUP(B395, 'estimated variable mortgage'!$A$2:$H$492, 2, FALSE)</f>
        <v>vmr_394</v>
      </c>
      <c r="K395" s="3" t="str">
        <f>VLOOKUP(A395, 'bank rate monthly'!$B$2:$H$115, 2)</f>
        <v>brm_091</v>
      </c>
    </row>
    <row r="396" spans="1:11" x14ac:dyDescent="0.2">
      <c r="A396" s="3" t="str">
        <f t="shared" si="42"/>
        <v>2021-02</v>
      </c>
      <c r="B396" s="3" t="str">
        <f t="shared" si="43"/>
        <v>2021-9</v>
      </c>
      <c r="C396" s="3" t="str">
        <f t="shared" si="44"/>
        <v>brw_395</v>
      </c>
      <c r="D396" s="6">
        <v>44251</v>
      </c>
      <c r="E396" s="3">
        <v>0.5</v>
      </c>
      <c r="F396" s="3">
        <f t="shared" si="45"/>
        <v>2021</v>
      </c>
      <c r="G396" s="3">
        <f t="shared" si="46"/>
        <v>1</v>
      </c>
      <c r="H396" s="3">
        <f t="shared" si="47"/>
        <v>2</v>
      </c>
      <c r="I396" s="3">
        <f t="shared" si="48"/>
        <v>9</v>
      </c>
      <c r="J396" s="3" t="str">
        <f>VLOOKUP(B396, 'estimated variable mortgage'!$A$2:$H$492, 2, FALSE)</f>
        <v>vmr_395</v>
      </c>
      <c r="K396" s="3" t="str">
        <f>VLOOKUP(A396, 'bank rate monthly'!$B$2:$H$115, 2)</f>
        <v>brm_091</v>
      </c>
    </row>
    <row r="397" spans="1:11" x14ac:dyDescent="0.2">
      <c r="A397" s="3" t="str">
        <f t="shared" si="42"/>
        <v>2021-03</v>
      </c>
      <c r="B397" s="3" t="str">
        <f t="shared" si="43"/>
        <v>2021-10</v>
      </c>
      <c r="C397" s="3" t="str">
        <f t="shared" si="44"/>
        <v>brw_396</v>
      </c>
      <c r="D397" s="6">
        <v>44258</v>
      </c>
      <c r="E397" s="3">
        <v>0.5</v>
      </c>
      <c r="F397" s="3">
        <f t="shared" si="45"/>
        <v>2021</v>
      </c>
      <c r="G397" s="3">
        <f t="shared" si="46"/>
        <v>1</v>
      </c>
      <c r="H397" s="3">
        <f t="shared" si="47"/>
        <v>3</v>
      </c>
      <c r="I397" s="3">
        <f t="shared" si="48"/>
        <v>10</v>
      </c>
      <c r="J397" s="3" t="str">
        <f>VLOOKUP(B397, 'estimated variable mortgage'!$A$2:$H$492, 2, FALSE)</f>
        <v>vmr_396</v>
      </c>
      <c r="K397" s="3" t="str">
        <f>VLOOKUP(A397, 'bank rate monthly'!$B$2:$H$115, 2)</f>
        <v>brm_092</v>
      </c>
    </row>
    <row r="398" spans="1:11" x14ac:dyDescent="0.2">
      <c r="A398" s="3" t="str">
        <f t="shared" si="42"/>
        <v>2021-03</v>
      </c>
      <c r="B398" s="3" t="str">
        <f t="shared" si="43"/>
        <v>2021-11</v>
      </c>
      <c r="C398" s="3" t="str">
        <f t="shared" si="44"/>
        <v>brw_397</v>
      </c>
      <c r="D398" s="6">
        <v>44265</v>
      </c>
      <c r="E398" s="3">
        <v>0.5</v>
      </c>
      <c r="F398" s="3">
        <f t="shared" si="45"/>
        <v>2021</v>
      </c>
      <c r="G398" s="3">
        <f t="shared" si="46"/>
        <v>1</v>
      </c>
      <c r="H398" s="3">
        <f t="shared" si="47"/>
        <v>3</v>
      </c>
      <c r="I398" s="3">
        <f t="shared" si="48"/>
        <v>11</v>
      </c>
      <c r="J398" s="3" t="str">
        <f>VLOOKUP(B398, 'estimated variable mortgage'!$A$2:$H$492, 2, FALSE)</f>
        <v>vmr_397</v>
      </c>
      <c r="K398" s="3" t="str">
        <f>VLOOKUP(A398, 'bank rate monthly'!$B$2:$H$115, 2)</f>
        <v>brm_092</v>
      </c>
    </row>
    <row r="399" spans="1:11" x14ac:dyDescent="0.2">
      <c r="A399" s="3" t="str">
        <f t="shared" si="42"/>
        <v>2021-03</v>
      </c>
      <c r="B399" s="3" t="str">
        <f t="shared" si="43"/>
        <v>2021-12</v>
      </c>
      <c r="C399" s="3" t="str">
        <f t="shared" si="44"/>
        <v>brw_398</v>
      </c>
      <c r="D399" s="6">
        <v>44272</v>
      </c>
      <c r="E399" s="3">
        <v>0.5</v>
      </c>
      <c r="F399" s="3">
        <f t="shared" si="45"/>
        <v>2021</v>
      </c>
      <c r="G399" s="3">
        <f t="shared" si="46"/>
        <v>1</v>
      </c>
      <c r="H399" s="3">
        <f t="shared" si="47"/>
        <v>3</v>
      </c>
      <c r="I399" s="3">
        <f t="shared" si="48"/>
        <v>12</v>
      </c>
      <c r="J399" s="3" t="str">
        <f>VLOOKUP(B399, 'estimated variable mortgage'!$A$2:$H$492, 2, FALSE)</f>
        <v>vmr_398</v>
      </c>
      <c r="K399" s="3" t="str">
        <f>VLOOKUP(A399, 'bank rate monthly'!$B$2:$H$115, 2)</f>
        <v>brm_092</v>
      </c>
    </row>
    <row r="400" spans="1:11" x14ac:dyDescent="0.2">
      <c r="A400" s="3" t="str">
        <f t="shared" si="42"/>
        <v>2021-03</v>
      </c>
      <c r="B400" s="3" t="str">
        <f t="shared" si="43"/>
        <v>2021-13</v>
      </c>
      <c r="C400" s="3" t="str">
        <f t="shared" si="44"/>
        <v>brw_399</v>
      </c>
      <c r="D400" s="6">
        <v>44279</v>
      </c>
      <c r="E400" s="3">
        <v>0.5</v>
      </c>
      <c r="F400" s="3">
        <f t="shared" si="45"/>
        <v>2021</v>
      </c>
      <c r="G400" s="3">
        <f t="shared" si="46"/>
        <v>1</v>
      </c>
      <c r="H400" s="3">
        <f t="shared" si="47"/>
        <v>3</v>
      </c>
      <c r="I400" s="3">
        <f t="shared" si="48"/>
        <v>13</v>
      </c>
      <c r="J400" s="3" t="str">
        <f>VLOOKUP(B400, 'estimated variable mortgage'!$A$2:$H$492, 2, FALSE)</f>
        <v>vmr_399</v>
      </c>
      <c r="K400" s="3" t="str">
        <f>VLOOKUP(A400, 'bank rate monthly'!$B$2:$H$115, 2)</f>
        <v>brm_092</v>
      </c>
    </row>
    <row r="401" spans="1:11" x14ac:dyDescent="0.2">
      <c r="A401" s="3" t="str">
        <f t="shared" si="42"/>
        <v>2021-03</v>
      </c>
      <c r="B401" s="3" t="str">
        <f t="shared" si="43"/>
        <v>2021-14</v>
      </c>
      <c r="C401" s="3" t="str">
        <f t="shared" si="44"/>
        <v>brw_400</v>
      </c>
      <c r="D401" s="6">
        <v>44286</v>
      </c>
      <c r="E401" s="3">
        <v>0.5</v>
      </c>
      <c r="F401" s="3">
        <f t="shared" si="45"/>
        <v>2021</v>
      </c>
      <c r="G401" s="3">
        <f t="shared" si="46"/>
        <v>1</v>
      </c>
      <c r="H401" s="3">
        <f t="shared" si="47"/>
        <v>3</v>
      </c>
      <c r="I401" s="3">
        <f t="shared" si="48"/>
        <v>14</v>
      </c>
      <c r="J401" s="3" t="str">
        <f>VLOOKUP(B401, 'estimated variable mortgage'!$A$2:$H$492, 2, FALSE)</f>
        <v>vmr_400</v>
      </c>
      <c r="K401" s="3" t="str">
        <f>VLOOKUP(A401, 'bank rate monthly'!$B$2:$H$115, 2)</f>
        <v>brm_092</v>
      </c>
    </row>
    <row r="402" spans="1:11" x14ac:dyDescent="0.2">
      <c r="A402" s="3" t="str">
        <f t="shared" si="42"/>
        <v>2021-04</v>
      </c>
      <c r="B402" s="3" t="str">
        <f t="shared" si="43"/>
        <v>2021-15</v>
      </c>
      <c r="C402" s="3" t="str">
        <f t="shared" si="44"/>
        <v>brw_401</v>
      </c>
      <c r="D402" s="6">
        <v>44293</v>
      </c>
      <c r="E402" s="3">
        <v>0.5</v>
      </c>
      <c r="F402" s="3">
        <f t="shared" si="45"/>
        <v>2021</v>
      </c>
      <c r="G402" s="3">
        <f t="shared" si="46"/>
        <v>2</v>
      </c>
      <c r="H402" s="3">
        <f t="shared" si="47"/>
        <v>4</v>
      </c>
      <c r="I402" s="3">
        <f t="shared" si="48"/>
        <v>15</v>
      </c>
      <c r="J402" s="3" t="str">
        <f>VLOOKUP(B402, 'estimated variable mortgage'!$A$2:$H$492, 2, FALSE)</f>
        <v>vmr_401</v>
      </c>
      <c r="K402" s="3" t="str">
        <f>VLOOKUP(A402, 'bank rate monthly'!$B$2:$H$115, 2)</f>
        <v>brm_093</v>
      </c>
    </row>
    <row r="403" spans="1:11" x14ac:dyDescent="0.2">
      <c r="A403" s="3" t="str">
        <f t="shared" si="42"/>
        <v>2021-04</v>
      </c>
      <c r="B403" s="3" t="str">
        <f t="shared" si="43"/>
        <v>2021-16</v>
      </c>
      <c r="C403" s="3" t="str">
        <f t="shared" si="44"/>
        <v>brw_402</v>
      </c>
      <c r="D403" s="6">
        <v>44300</v>
      </c>
      <c r="E403" s="3">
        <v>0.5</v>
      </c>
      <c r="F403" s="3">
        <f t="shared" si="45"/>
        <v>2021</v>
      </c>
      <c r="G403" s="3">
        <f t="shared" si="46"/>
        <v>2</v>
      </c>
      <c r="H403" s="3">
        <f t="shared" si="47"/>
        <v>4</v>
      </c>
      <c r="I403" s="3">
        <f t="shared" si="48"/>
        <v>16</v>
      </c>
      <c r="J403" s="3" t="str">
        <f>VLOOKUP(B403, 'estimated variable mortgage'!$A$2:$H$492, 2, FALSE)</f>
        <v>vmr_402</v>
      </c>
      <c r="K403" s="3" t="str">
        <f>VLOOKUP(A403, 'bank rate monthly'!$B$2:$H$115, 2)</f>
        <v>brm_093</v>
      </c>
    </row>
    <row r="404" spans="1:11" x14ac:dyDescent="0.2">
      <c r="A404" s="3" t="str">
        <f t="shared" si="42"/>
        <v>2021-04</v>
      </c>
      <c r="B404" s="3" t="str">
        <f t="shared" si="43"/>
        <v>2021-17</v>
      </c>
      <c r="C404" s="3" t="str">
        <f t="shared" si="44"/>
        <v>brw_403</v>
      </c>
      <c r="D404" s="6">
        <v>44307</v>
      </c>
      <c r="E404" s="3">
        <v>0.5</v>
      </c>
      <c r="F404" s="3">
        <f t="shared" si="45"/>
        <v>2021</v>
      </c>
      <c r="G404" s="3">
        <f t="shared" si="46"/>
        <v>2</v>
      </c>
      <c r="H404" s="3">
        <f t="shared" si="47"/>
        <v>4</v>
      </c>
      <c r="I404" s="3">
        <f t="shared" si="48"/>
        <v>17</v>
      </c>
      <c r="J404" s="3" t="str">
        <f>VLOOKUP(B404, 'estimated variable mortgage'!$A$2:$H$492, 2, FALSE)</f>
        <v>vmr_403</v>
      </c>
      <c r="K404" s="3" t="str">
        <f>VLOOKUP(A404, 'bank rate monthly'!$B$2:$H$115, 2)</f>
        <v>brm_093</v>
      </c>
    </row>
    <row r="405" spans="1:11" x14ac:dyDescent="0.2">
      <c r="A405" s="3" t="str">
        <f t="shared" si="42"/>
        <v>2021-04</v>
      </c>
      <c r="B405" s="3" t="str">
        <f t="shared" si="43"/>
        <v>2021-18</v>
      </c>
      <c r="C405" s="3" t="str">
        <f t="shared" si="44"/>
        <v>brw_404</v>
      </c>
      <c r="D405" s="6">
        <v>44314</v>
      </c>
      <c r="E405" s="3">
        <v>0.5</v>
      </c>
      <c r="F405" s="3">
        <f t="shared" si="45"/>
        <v>2021</v>
      </c>
      <c r="G405" s="3">
        <f t="shared" si="46"/>
        <v>2</v>
      </c>
      <c r="H405" s="3">
        <f t="shared" si="47"/>
        <v>4</v>
      </c>
      <c r="I405" s="3">
        <f t="shared" si="48"/>
        <v>18</v>
      </c>
      <c r="J405" s="3" t="str">
        <f>VLOOKUP(B405, 'estimated variable mortgage'!$A$2:$H$492, 2, FALSE)</f>
        <v>vmr_404</v>
      </c>
      <c r="K405" s="3" t="str">
        <f>VLOOKUP(A405, 'bank rate monthly'!$B$2:$H$115, 2)</f>
        <v>brm_093</v>
      </c>
    </row>
    <row r="406" spans="1:11" x14ac:dyDescent="0.2">
      <c r="A406" s="3" t="str">
        <f t="shared" si="42"/>
        <v>2021-05</v>
      </c>
      <c r="B406" s="3" t="str">
        <f t="shared" si="43"/>
        <v>2021-19</v>
      </c>
      <c r="C406" s="3" t="str">
        <f t="shared" si="44"/>
        <v>brw_405</v>
      </c>
      <c r="D406" s="6">
        <v>44321</v>
      </c>
      <c r="E406" s="3">
        <v>0.5</v>
      </c>
      <c r="F406" s="3">
        <f t="shared" si="45"/>
        <v>2021</v>
      </c>
      <c r="G406" s="3">
        <f t="shared" si="46"/>
        <v>2</v>
      </c>
      <c r="H406" s="3">
        <f t="shared" si="47"/>
        <v>5</v>
      </c>
      <c r="I406" s="3">
        <f t="shared" si="48"/>
        <v>19</v>
      </c>
      <c r="J406" s="3" t="str">
        <f>VLOOKUP(B406, 'estimated variable mortgage'!$A$2:$H$492, 2, FALSE)</f>
        <v>vmr_405</v>
      </c>
      <c r="K406" s="3" t="str">
        <f>VLOOKUP(A406, 'bank rate monthly'!$B$2:$H$115, 2)</f>
        <v>brm_094</v>
      </c>
    </row>
    <row r="407" spans="1:11" x14ac:dyDescent="0.2">
      <c r="A407" s="3" t="str">
        <f t="shared" si="42"/>
        <v>2021-05</v>
      </c>
      <c r="B407" s="3" t="str">
        <f t="shared" si="43"/>
        <v>2021-20</v>
      </c>
      <c r="C407" s="3" t="str">
        <f t="shared" si="44"/>
        <v>brw_406</v>
      </c>
      <c r="D407" s="6">
        <v>44328</v>
      </c>
      <c r="E407" s="3">
        <v>0.5</v>
      </c>
      <c r="F407" s="3">
        <f t="shared" si="45"/>
        <v>2021</v>
      </c>
      <c r="G407" s="3">
        <f t="shared" si="46"/>
        <v>2</v>
      </c>
      <c r="H407" s="3">
        <f t="shared" si="47"/>
        <v>5</v>
      </c>
      <c r="I407" s="3">
        <f t="shared" si="48"/>
        <v>20</v>
      </c>
      <c r="J407" s="3" t="str">
        <f>VLOOKUP(B407, 'estimated variable mortgage'!$A$2:$H$492, 2, FALSE)</f>
        <v>vmr_406</v>
      </c>
      <c r="K407" s="3" t="str">
        <f>VLOOKUP(A407, 'bank rate monthly'!$B$2:$H$115, 2)</f>
        <v>brm_094</v>
      </c>
    </row>
    <row r="408" spans="1:11" x14ac:dyDescent="0.2">
      <c r="A408" s="3" t="str">
        <f t="shared" si="42"/>
        <v>2021-05</v>
      </c>
      <c r="B408" s="3" t="str">
        <f t="shared" si="43"/>
        <v>2021-21</v>
      </c>
      <c r="C408" s="3" t="str">
        <f t="shared" si="44"/>
        <v>brw_407</v>
      </c>
      <c r="D408" s="6">
        <v>44335</v>
      </c>
      <c r="E408" s="3">
        <v>0.5</v>
      </c>
      <c r="F408" s="3">
        <f t="shared" si="45"/>
        <v>2021</v>
      </c>
      <c r="G408" s="3">
        <f t="shared" si="46"/>
        <v>2</v>
      </c>
      <c r="H408" s="3">
        <f t="shared" si="47"/>
        <v>5</v>
      </c>
      <c r="I408" s="3">
        <f t="shared" si="48"/>
        <v>21</v>
      </c>
      <c r="J408" s="3" t="str">
        <f>VLOOKUP(B408, 'estimated variable mortgage'!$A$2:$H$492, 2, FALSE)</f>
        <v>vmr_407</v>
      </c>
      <c r="K408" s="3" t="str">
        <f>VLOOKUP(A408, 'bank rate monthly'!$B$2:$H$115, 2)</f>
        <v>brm_094</v>
      </c>
    </row>
    <row r="409" spans="1:11" x14ac:dyDescent="0.2">
      <c r="A409" s="3" t="str">
        <f t="shared" si="42"/>
        <v>2021-05</v>
      </c>
      <c r="B409" s="3" t="str">
        <f t="shared" si="43"/>
        <v>2021-22</v>
      </c>
      <c r="C409" s="3" t="str">
        <f t="shared" si="44"/>
        <v>brw_408</v>
      </c>
      <c r="D409" s="6">
        <v>44342</v>
      </c>
      <c r="E409" s="3">
        <v>0.5</v>
      </c>
      <c r="F409" s="3">
        <f t="shared" si="45"/>
        <v>2021</v>
      </c>
      <c r="G409" s="3">
        <f t="shared" si="46"/>
        <v>2</v>
      </c>
      <c r="H409" s="3">
        <f t="shared" si="47"/>
        <v>5</v>
      </c>
      <c r="I409" s="3">
        <f t="shared" si="48"/>
        <v>22</v>
      </c>
      <c r="J409" s="3" t="str">
        <f>VLOOKUP(B409, 'estimated variable mortgage'!$A$2:$H$492, 2, FALSE)</f>
        <v>vmr_408</v>
      </c>
      <c r="K409" s="3" t="str">
        <f>VLOOKUP(A409, 'bank rate monthly'!$B$2:$H$115, 2)</f>
        <v>brm_094</v>
      </c>
    </row>
    <row r="410" spans="1:11" x14ac:dyDescent="0.2">
      <c r="A410" s="3" t="str">
        <f t="shared" si="42"/>
        <v>2021-06</v>
      </c>
      <c r="B410" s="3" t="str">
        <f t="shared" si="43"/>
        <v>2021-23</v>
      </c>
      <c r="C410" s="3" t="str">
        <f t="shared" si="44"/>
        <v>brw_409</v>
      </c>
      <c r="D410" s="6">
        <v>44349</v>
      </c>
      <c r="E410" s="3">
        <v>0.5</v>
      </c>
      <c r="F410" s="3">
        <f t="shared" si="45"/>
        <v>2021</v>
      </c>
      <c r="G410" s="3">
        <f t="shared" si="46"/>
        <v>2</v>
      </c>
      <c r="H410" s="3">
        <f t="shared" si="47"/>
        <v>6</v>
      </c>
      <c r="I410" s="3">
        <f t="shared" si="48"/>
        <v>23</v>
      </c>
      <c r="J410" s="3" t="str">
        <f>VLOOKUP(B410, 'estimated variable mortgage'!$A$2:$H$492, 2, FALSE)</f>
        <v>vmr_409</v>
      </c>
      <c r="K410" s="3" t="str">
        <f>VLOOKUP(A410, 'bank rate monthly'!$B$2:$H$115, 2)</f>
        <v>brm_095</v>
      </c>
    </row>
    <row r="411" spans="1:11" x14ac:dyDescent="0.2">
      <c r="A411" s="3" t="str">
        <f t="shared" si="42"/>
        <v>2021-06</v>
      </c>
      <c r="B411" s="3" t="str">
        <f t="shared" si="43"/>
        <v>2021-24</v>
      </c>
      <c r="C411" s="3" t="str">
        <f t="shared" si="44"/>
        <v>brw_410</v>
      </c>
      <c r="D411" s="6">
        <v>44356</v>
      </c>
      <c r="E411" s="3">
        <v>0.5</v>
      </c>
      <c r="F411" s="3">
        <f t="shared" si="45"/>
        <v>2021</v>
      </c>
      <c r="G411" s="3">
        <f t="shared" si="46"/>
        <v>2</v>
      </c>
      <c r="H411" s="3">
        <f t="shared" si="47"/>
        <v>6</v>
      </c>
      <c r="I411" s="3">
        <f t="shared" si="48"/>
        <v>24</v>
      </c>
      <c r="J411" s="3" t="str">
        <f>VLOOKUP(B411, 'estimated variable mortgage'!$A$2:$H$492, 2, FALSE)</f>
        <v>vmr_410</v>
      </c>
      <c r="K411" s="3" t="str">
        <f>VLOOKUP(A411, 'bank rate monthly'!$B$2:$H$115, 2)</f>
        <v>brm_095</v>
      </c>
    </row>
    <row r="412" spans="1:11" x14ac:dyDescent="0.2">
      <c r="A412" s="3" t="str">
        <f t="shared" si="42"/>
        <v>2021-06</v>
      </c>
      <c r="B412" s="3" t="str">
        <f t="shared" si="43"/>
        <v>2021-25</v>
      </c>
      <c r="C412" s="3" t="str">
        <f t="shared" si="44"/>
        <v>brw_411</v>
      </c>
      <c r="D412" s="6">
        <v>44363</v>
      </c>
      <c r="E412" s="3">
        <v>0.5</v>
      </c>
      <c r="F412" s="3">
        <f t="shared" si="45"/>
        <v>2021</v>
      </c>
      <c r="G412" s="3">
        <f t="shared" si="46"/>
        <v>2</v>
      </c>
      <c r="H412" s="3">
        <f t="shared" si="47"/>
        <v>6</v>
      </c>
      <c r="I412" s="3">
        <f t="shared" si="48"/>
        <v>25</v>
      </c>
      <c r="J412" s="3" t="str">
        <f>VLOOKUP(B412, 'estimated variable mortgage'!$A$2:$H$492, 2, FALSE)</f>
        <v>vmr_411</v>
      </c>
      <c r="K412" s="3" t="str">
        <f>VLOOKUP(A412, 'bank rate monthly'!$B$2:$H$115, 2)</f>
        <v>brm_095</v>
      </c>
    </row>
    <row r="413" spans="1:11" x14ac:dyDescent="0.2">
      <c r="A413" s="3" t="str">
        <f t="shared" si="42"/>
        <v>2021-06</v>
      </c>
      <c r="B413" s="3" t="str">
        <f t="shared" si="43"/>
        <v>2021-26</v>
      </c>
      <c r="C413" s="3" t="str">
        <f t="shared" si="44"/>
        <v>brw_412</v>
      </c>
      <c r="D413" s="6">
        <v>44370</v>
      </c>
      <c r="E413" s="3">
        <v>0.5</v>
      </c>
      <c r="F413" s="3">
        <f t="shared" si="45"/>
        <v>2021</v>
      </c>
      <c r="G413" s="3">
        <f t="shared" si="46"/>
        <v>2</v>
      </c>
      <c r="H413" s="3">
        <f t="shared" si="47"/>
        <v>6</v>
      </c>
      <c r="I413" s="3">
        <f t="shared" si="48"/>
        <v>26</v>
      </c>
      <c r="J413" s="3" t="str">
        <f>VLOOKUP(B413, 'estimated variable mortgage'!$A$2:$H$492, 2, FALSE)</f>
        <v>vmr_412</v>
      </c>
      <c r="K413" s="3" t="str">
        <f>VLOOKUP(A413, 'bank rate monthly'!$B$2:$H$115, 2)</f>
        <v>brm_095</v>
      </c>
    </row>
    <row r="414" spans="1:11" x14ac:dyDescent="0.2">
      <c r="A414" s="3" t="str">
        <f t="shared" si="42"/>
        <v>2021-06</v>
      </c>
      <c r="B414" s="3" t="str">
        <f t="shared" si="43"/>
        <v>2021-27</v>
      </c>
      <c r="C414" s="3" t="str">
        <f t="shared" si="44"/>
        <v>brw_413</v>
      </c>
      <c r="D414" s="6">
        <v>44377</v>
      </c>
      <c r="E414" s="3">
        <v>0.5</v>
      </c>
      <c r="F414" s="3">
        <f t="shared" si="45"/>
        <v>2021</v>
      </c>
      <c r="G414" s="3">
        <f t="shared" si="46"/>
        <v>2</v>
      </c>
      <c r="H414" s="3">
        <f t="shared" si="47"/>
        <v>6</v>
      </c>
      <c r="I414" s="3">
        <f t="shared" si="48"/>
        <v>27</v>
      </c>
      <c r="J414" s="3" t="str">
        <f>VLOOKUP(B414, 'estimated variable mortgage'!$A$2:$H$492, 2, FALSE)</f>
        <v>vmr_413</v>
      </c>
      <c r="K414" s="3" t="str">
        <f>VLOOKUP(A414, 'bank rate monthly'!$B$2:$H$115, 2)</f>
        <v>brm_095</v>
      </c>
    </row>
    <row r="415" spans="1:11" x14ac:dyDescent="0.2">
      <c r="A415" s="3" t="str">
        <f t="shared" si="42"/>
        <v>2021-07</v>
      </c>
      <c r="B415" s="3" t="str">
        <f t="shared" si="43"/>
        <v>2021-28</v>
      </c>
      <c r="C415" s="3" t="str">
        <f t="shared" si="44"/>
        <v>brw_414</v>
      </c>
      <c r="D415" s="6">
        <v>44384</v>
      </c>
      <c r="E415" s="3">
        <v>0.5</v>
      </c>
      <c r="F415" s="3">
        <f t="shared" si="45"/>
        <v>2021</v>
      </c>
      <c r="G415" s="3">
        <f t="shared" si="46"/>
        <v>3</v>
      </c>
      <c r="H415" s="3">
        <f t="shared" si="47"/>
        <v>7</v>
      </c>
      <c r="I415" s="3">
        <f t="shared" si="48"/>
        <v>28</v>
      </c>
      <c r="J415" s="3" t="str">
        <f>VLOOKUP(B415, 'estimated variable mortgage'!$A$2:$H$492, 2, FALSE)</f>
        <v>vmr_414</v>
      </c>
      <c r="K415" s="3" t="str">
        <f>VLOOKUP(A415, 'bank rate monthly'!$B$2:$H$115, 2)</f>
        <v>brm_096</v>
      </c>
    </row>
    <row r="416" spans="1:11" x14ac:dyDescent="0.2">
      <c r="A416" s="3" t="str">
        <f t="shared" si="42"/>
        <v>2021-07</v>
      </c>
      <c r="B416" s="3" t="str">
        <f t="shared" si="43"/>
        <v>2021-29</v>
      </c>
      <c r="C416" s="3" t="str">
        <f t="shared" si="44"/>
        <v>brw_415</v>
      </c>
      <c r="D416" s="6">
        <v>44391</v>
      </c>
      <c r="E416" s="3">
        <v>0.5</v>
      </c>
      <c r="F416" s="3">
        <f t="shared" si="45"/>
        <v>2021</v>
      </c>
      <c r="G416" s="3">
        <f t="shared" si="46"/>
        <v>3</v>
      </c>
      <c r="H416" s="3">
        <f t="shared" si="47"/>
        <v>7</v>
      </c>
      <c r="I416" s="3">
        <f t="shared" si="48"/>
        <v>29</v>
      </c>
      <c r="J416" s="3" t="str">
        <f>VLOOKUP(B416, 'estimated variable mortgage'!$A$2:$H$492, 2, FALSE)</f>
        <v>vmr_415</v>
      </c>
      <c r="K416" s="3" t="str">
        <f>VLOOKUP(A416, 'bank rate monthly'!$B$2:$H$115, 2)</f>
        <v>brm_096</v>
      </c>
    </row>
    <row r="417" spans="1:11" x14ac:dyDescent="0.2">
      <c r="A417" s="3" t="str">
        <f t="shared" si="42"/>
        <v>2021-07</v>
      </c>
      <c r="B417" s="3" t="str">
        <f t="shared" si="43"/>
        <v>2021-30</v>
      </c>
      <c r="C417" s="3" t="str">
        <f t="shared" si="44"/>
        <v>brw_416</v>
      </c>
      <c r="D417" s="6">
        <v>44398</v>
      </c>
      <c r="E417" s="3">
        <v>0.5</v>
      </c>
      <c r="F417" s="3">
        <f t="shared" si="45"/>
        <v>2021</v>
      </c>
      <c r="G417" s="3">
        <f t="shared" si="46"/>
        <v>3</v>
      </c>
      <c r="H417" s="3">
        <f t="shared" si="47"/>
        <v>7</v>
      </c>
      <c r="I417" s="3">
        <f t="shared" si="48"/>
        <v>30</v>
      </c>
      <c r="J417" s="3" t="str">
        <f>VLOOKUP(B417, 'estimated variable mortgage'!$A$2:$H$492, 2, FALSE)</f>
        <v>vmr_416</v>
      </c>
      <c r="K417" s="3" t="str">
        <f>VLOOKUP(A417, 'bank rate monthly'!$B$2:$H$115, 2)</f>
        <v>brm_096</v>
      </c>
    </row>
    <row r="418" spans="1:11" x14ac:dyDescent="0.2">
      <c r="A418" s="3" t="str">
        <f t="shared" si="42"/>
        <v>2021-07</v>
      </c>
      <c r="B418" s="3" t="str">
        <f t="shared" si="43"/>
        <v>2021-31</v>
      </c>
      <c r="C418" s="3" t="str">
        <f t="shared" si="44"/>
        <v>brw_417</v>
      </c>
      <c r="D418" s="6">
        <v>44405</v>
      </c>
      <c r="E418" s="3">
        <v>0.5</v>
      </c>
      <c r="F418" s="3">
        <f t="shared" si="45"/>
        <v>2021</v>
      </c>
      <c r="G418" s="3">
        <f t="shared" si="46"/>
        <v>3</v>
      </c>
      <c r="H418" s="3">
        <f t="shared" si="47"/>
        <v>7</v>
      </c>
      <c r="I418" s="3">
        <f t="shared" si="48"/>
        <v>31</v>
      </c>
      <c r="J418" s="3" t="str">
        <f>VLOOKUP(B418, 'estimated variable mortgage'!$A$2:$H$492, 2, FALSE)</f>
        <v>vmr_417</v>
      </c>
      <c r="K418" s="3" t="str">
        <f>VLOOKUP(A418, 'bank rate monthly'!$B$2:$H$115, 2)</f>
        <v>brm_096</v>
      </c>
    </row>
    <row r="419" spans="1:11" x14ac:dyDescent="0.2">
      <c r="A419" s="3" t="str">
        <f t="shared" si="42"/>
        <v>2021-08</v>
      </c>
      <c r="B419" s="3" t="str">
        <f t="shared" si="43"/>
        <v>2021-32</v>
      </c>
      <c r="C419" s="3" t="str">
        <f t="shared" si="44"/>
        <v>brw_418</v>
      </c>
      <c r="D419" s="6">
        <v>44412</v>
      </c>
      <c r="E419" s="3">
        <v>0.5</v>
      </c>
      <c r="F419" s="3">
        <f t="shared" si="45"/>
        <v>2021</v>
      </c>
      <c r="G419" s="3">
        <f t="shared" si="46"/>
        <v>3</v>
      </c>
      <c r="H419" s="3">
        <f t="shared" si="47"/>
        <v>8</v>
      </c>
      <c r="I419" s="3">
        <f t="shared" si="48"/>
        <v>32</v>
      </c>
      <c r="J419" s="3" t="str">
        <f>VLOOKUP(B419, 'estimated variable mortgage'!$A$2:$H$492, 2, FALSE)</f>
        <v>vmr_418</v>
      </c>
      <c r="K419" s="3" t="str">
        <f>VLOOKUP(A419, 'bank rate monthly'!$B$2:$H$115, 2)</f>
        <v>brm_097</v>
      </c>
    </row>
    <row r="420" spans="1:11" x14ac:dyDescent="0.2">
      <c r="A420" s="3" t="str">
        <f t="shared" si="42"/>
        <v>2021-08</v>
      </c>
      <c r="B420" s="3" t="str">
        <f t="shared" si="43"/>
        <v>2021-33</v>
      </c>
      <c r="C420" s="3" t="str">
        <f t="shared" si="44"/>
        <v>brw_419</v>
      </c>
      <c r="D420" s="6">
        <v>44419</v>
      </c>
      <c r="E420" s="3">
        <v>0.5</v>
      </c>
      <c r="F420" s="3">
        <f t="shared" si="45"/>
        <v>2021</v>
      </c>
      <c r="G420" s="3">
        <f t="shared" si="46"/>
        <v>3</v>
      </c>
      <c r="H420" s="3">
        <f t="shared" si="47"/>
        <v>8</v>
      </c>
      <c r="I420" s="3">
        <f t="shared" si="48"/>
        <v>33</v>
      </c>
      <c r="J420" s="3" t="str">
        <f>VLOOKUP(B420, 'estimated variable mortgage'!$A$2:$H$492, 2, FALSE)</f>
        <v>vmr_419</v>
      </c>
      <c r="K420" s="3" t="str">
        <f>VLOOKUP(A420, 'bank rate monthly'!$B$2:$H$115, 2)</f>
        <v>brm_097</v>
      </c>
    </row>
    <row r="421" spans="1:11" x14ac:dyDescent="0.2">
      <c r="A421" s="3" t="str">
        <f t="shared" si="42"/>
        <v>2021-08</v>
      </c>
      <c r="B421" s="3" t="str">
        <f t="shared" si="43"/>
        <v>2021-34</v>
      </c>
      <c r="C421" s="3" t="str">
        <f t="shared" si="44"/>
        <v>brw_420</v>
      </c>
      <c r="D421" s="6">
        <v>44426</v>
      </c>
      <c r="E421" s="3">
        <v>0.5</v>
      </c>
      <c r="F421" s="3">
        <f t="shared" si="45"/>
        <v>2021</v>
      </c>
      <c r="G421" s="3">
        <f t="shared" si="46"/>
        <v>3</v>
      </c>
      <c r="H421" s="3">
        <f t="shared" si="47"/>
        <v>8</v>
      </c>
      <c r="I421" s="3">
        <f t="shared" si="48"/>
        <v>34</v>
      </c>
      <c r="J421" s="3" t="str">
        <f>VLOOKUP(B421, 'estimated variable mortgage'!$A$2:$H$492, 2, FALSE)</f>
        <v>vmr_420</v>
      </c>
      <c r="K421" s="3" t="str">
        <f>VLOOKUP(A421, 'bank rate monthly'!$B$2:$H$115, 2)</f>
        <v>brm_097</v>
      </c>
    </row>
    <row r="422" spans="1:11" x14ac:dyDescent="0.2">
      <c r="A422" s="3" t="str">
        <f t="shared" si="42"/>
        <v>2021-08</v>
      </c>
      <c r="B422" s="3" t="str">
        <f t="shared" si="43"/>
        <v>2021-35</v>
      </c>
      <c r="C422" s="3" t="str">
        <f t="shared" si="44"/>
        <v>brw_421</v>
      </c>
      <c r="D422" s="6">
        <v>44433</v>
      </c>
      <c r="E422" s="3">
        <v>0.5</v>
      </c>
      <c r="F422" s="3">
        <f t="shared" si="45"/>
        <v>2021</v>
      </c>
      <c r="G422" s="3">
        <f t="shared" si="46"/>
        <v>3</v>
      </c>
      <c r="H422" s="3">
        <f t="shared" si="47"/>
        <v>8</v>
      </c>
      <c r="I422" s="3">
        <f t="shared" si="48"/>
        <v>35</v>
      </c>
      <c r="J422" s="3" t="str">
        <f>VLOOKUP(B422, 'estimated variable mortgage'!$A$2:$H$492, 2, FALSE)</f>
        <v>vmr_421</v>
      </c>
      <c r="K422" s="3" t="str">
        <f>VLOOKUP(A422, 'bank rate monthly'!$B$2:$H$115, 2)</f>
        <v>brm_097</v>
      </c>
    </row>
    <row r="423" spans="1:11" x14ac:dyDescent="0.2">
      <c r="A423" s="3" t="str">
        <f t="shared" si="42"/>
        <v>2021-09</v>
      </c>
      <c r="B423" s="3" t="str">
        <f t="shared" si="43"/>
        <v>2021-36</v>
      </c>
      <c r="C423" s="3" t="str">
        <f t="shared" si="44"/>
        <v>brw_422</v>
      </c>
      <c r="D423" s="6">
        <v>44440</v>
      </c>
      <c r="E423" s="3">
        <v>0.5</v>
      </c>
      <c r="F423" s="3">
        <f t="shared" si="45"/>
        <v>2021</v>
      </c>
      <c r="G423" s="3">
        <f t="shared" si="46"/>
        <v>3</v>
      </c>
      <c r="H423" s="3">
        <f t="shared" si="47"/>
        <v>9</v>
      </c>
      <c r="I423" s="3">
        <f t="shared" si="48"/>
        <v>36</v>
      </c>
      <c r="J423" s="3" t="str">
        <f>VLOOKUP(B423, 'estimated variable mortgage'!$A$2:$H$492, 2, FALSE)</f>
        <v>vmr_422</v>
      </c>
      <c r="K423" s="3" t="str">
        <f>VLOOKUP(A423, 'bank rate monthly'!$B$2:$H$115, 2)</f>
        <v>brm_098</v>
      </c>
    </row>
    <row r="424" spans="1:11" x14ac:dyDescent="0.2">
      <c r="A424" s="3" t="str">
        <f t="shared" si="42"/>
        <v>2021-09</v>
      </c>
      <c r="B424" s="3" t="str">
        <f t="shared" si="43"/>
        <v>2021-37</v>
      </c>
      <c r="C424" s="3" t="str">
        <f t="shared" si="44"/>
        <v>brw_423</v>
      </c>
      <c r="D424" s="6">
        <v>44447</v>
      </c>
      <c r="E424" s="3">
        <v>0.5</v>
      </c>
      <c r="F424" s="3">
        <f t="shared" si="45"/>
        <v>2021</v>
      </c>
      <c r="G424" s="3">
        <f t="shared" si="46"/>
        <v>3</v>
      </c>
      <c r="H424" s="3">
        <f t="shared" si="47"/>
        <v>9</v>
      </c>
      <c r="I424" s="3">
        <f t="shared" si="48"/>
        <v>37</v>
      </c>
      <c r="J424" s="3" t="str">
        <f>VLOOKUP(B424, 'estimated variable mortgage'!$A$2:$H$492, 2, FALSE)</f>
        <v>vmr_423</v>
      </c>
      <c r="K424" s="3" t="str">
        <f>VLOOKUP(A424, 'bank rate monthly'!$B$2:$H$115, 2)</f>
        <v>brm_098</v>
      </c>
    </row>
    <row r="425" spans="1:11" x14ac:dyDescent="0.2">
      <c r="A425" s="3" t="str">
        <f t="shared" si="42"/>
        <v>2021-09</v>
      </c>
      <c r="B425" s="3" t="str">
        <f t="shared" si="43"/>
        <v>2021-38</v>
      </c>
      <c r="C425" s="3" t="str">
        <f t="shared" si="44"/>
        <v>brw_424</v>
      </c>
      <c r="D425" s="6">
        <v>44454</v>
      </c>
      <c r="E425" s="3">
        <v>0.5</v>
      </c>
      <c r="F425" s="3">
        <f t="shared" si="45"/>
        <v>2021</v>
      </c>
      <c r="G425" s="3">
        <f t="shared" si="46"/>
        <v>3</v>
      </c>
      <c r="H425" s="3">
        <f t="shared" si="47"/>
        <v>9</v>
      </c>
      <c r="I425" s="3">
        <f t="shared" si="48"/>
        <v>38</v>
      </c>
      <c r="J425" s="3" t="str">
        <f>VLOOKUP(B425, 'estimated variable mortgage'!$A$2:$H$492, 2, FALSE)</f>
        <v>vmr_424</v>
      </c>
      <c r="K425" s="3" t="str">
        <f>VLOOKUP(A425, 'bank rate monthly'!$B$2:$H$115, 2)</f>
        <v>brm_098</v>
      </c>
    </row>
    <row r="426" spans="1:11" x14ac:dyDescent="0.2">
      <c r="A426" s="3" t="str">
        <f t="shared" si="42"/>
        <v>2021-09</v>
      </c>
      <c r="B426" s="3" t="str">
        <f t="shared" si="43"/>
        <v>2021-39</v>
      </c>
      <c r="C426" s="3" t="str">
        <f t="shared" si="44"/>
        <v>brw_425</v>
      </c>
      <c r="D426" s="6">
        <v>44461</v>
      </c>
      <c r="E426" s="3">
        <v>0.5</v>
      </c>
      <c r="F426" s="3">
        <f t="shared" si="45"/>
        <v>2021</v>
      </c>
      <c r="G426" s="3">
        <f t="shared" si="46"/>
        <v>3</v>
      </c>
      <c r="H426" s="3">
        <f t="shared" si="47"/>
        <v>9</v>
      </c>
      <c r="I426" s="3">
        <f t="shared" si="48"/>
        <v>39</v>
      </c>
      <c r="J426" s="3" t="str">
        <f>VLOOKUP(B426, 'estimated variable mortgage'!$A$2:$H$492, 2, FALSE)</f>
        <v>vmr_425</v>
      </c>
      <c r="K426" s="3" t="str">
        <f>VLOOKUP(A426, 'bank rate monthly'!$B$2:$H$115, 2)</f>
        <v>brm_098</v>
      </c>
    </row>
    <row r="427" spans="1:11" x14ac:dyDescent="0.2">
      <c r="A427" s="3" t="str">
        <f t="shared" si="42"/>
        <v>2021-09</v>
      </c>
      <c r="B427" s="3" t="str">
        <f t="shared" si="43"/>
        <v>2021-40</v>
      </c>
      <c r="C427" s="3" t="str">
        <f t="shared" si="44"/>
        <v>brw_426</v>
      </c>
      <c r="D427" s="6">
        <v>44468</v>
      </c>
      <c r="E427" s="3">
        <v>0.5</v>
      </c>
      <c r="F427" s="3">
        <f t="shared" si="45"/>
        <v>2021</v>
      </c>
      <c r="G427" s="3">
        <f t="shared" si="46"/>
        <v>3</v>
      </c>
      <c r="H427" s="3">
        <f t="shared" si="47"/>
        <v>9</v>
      </c>
      <c r="I427" s="3">
        <f t="shared" si="48"/>
        <v>40</v>
      </c>
      <c r="J427" s="3" t="str">
        <f>VLOOKUP(B427, 'estimated variable mortgage'!$A$2:$H$492, 2, FALSE)</f>
        <v>vmr_426</v>
      </c>
      <c r="K427" s="3" t="str">
        <f>VLOOKUP(A427, 'bank rate monthly'!$B$2:$H$115, 2)</f>
        <v>brm_098</v>
      </c>
    </row>
    <row r="428" spans="1:11" x14ac:dyDescent="0.2">
      <c r="A428" s="3" t="str">
        <f t="shared" si="42"/>
        <v>2021-10</v>
      </c>
      <c r="B428" s="3" t="str">
        <f t="shared" si="43"/>
        <v>2021-41</v>
      </c>
      <c r="C428" s="3" t="str">
        <f t="shared" si="44"/>
        <v>brw_427</v>
      </c>
      <c r="D428" s="6">
        <v>44475</v>
      </c>
      <c r="E428" s="3">
        <v>0.5</v>
      </c>
      <c r="F428" s="3">
        <f t="shared" si="45"/>
        <v>2021</v>
      </c>
      <c r="G428" s="3">
        <f t="shared" si="46"/>
        <v>4</v>
      </c>
      <c r="H428" s="3">
        <f t="shared" si="47"/>
        <v>10</v>
      </c>
      <c r="I428" s="3">
        <f t="shared" si="48"/>
        <v>41</v>
      </c>
      <c r="J428" s="3" t="str">
        <f>VLOOKUP(B428, 'estimated variable mortgage'!$A$2:$H$492, 2, FALSE)</f>
        <v>vmr_427</v>
      </c>
      <c r="K428" s="3" t="str">
        <f>VLOOKUP(A428, 'bank rate monthly'!$B$2:$H$115, 2)</f>
        <v>brm_099</v>
      </c>
    </row>
    <row r="429" spans="1:11" x14ac:dyDescent="0.2">
      <c r="A429" s="3" t="str">
        <f t="shared" si="42"/>
        <v>2021-10</v>
      </c>
      <c r="B429" s="3" t="str">
        <f t="shared" si="43"/>
        <v>2021-42</v>
      </c>
      <c r="C429" s="3" t="str">
        <f t="shared" si="44"/>
        <v>brw_428</v>
      </c>
      <c r="D429" s="6">
        <v>44482</v>
      </c>
      <c r="E429" s="3">
        <v>0.5</v>
      </c>
      <c r="F429" s="3">
        <f t="shared" si="45"/>
        <v>2021</v>
      </c>
      <c r="G429" s="3">
        <f t="shared" si="46"/>
        <v>4</v>
      </c>
      <c r="H429" s="3">
        <f t="shared" si="47"/>
        <v>10</v>
      </c>
      <c r="I429" s="3">
        <f t="shared" si="48"/>
        <v>42</v>
      </c>
      <c r="J429" s="3" t="str">
        <f>VLOOKUP(B429, 'estimated variable mortgage'!$A$2:$H$492, 2, FALSE)</f>
        <v>vmr_428</v>
      </c>
      <c r="K429" s="3" t="str">
        <f>VLOOKUP(A429, 'bank rate monthly'!$B$2:$H$115, 2)</f>
        <v>brm_099</v>
      </c>
    </row>
    <row r="430" spans="1:11" x14ac:dyDescent="0.2">
      <c r="A430" s="3" t="str">
        <f t="shared" si="42"/>
        <v>2021-10</v>
      </c>
      <c r="B430" s="3" t="str">
        <f t="shared" si="43"/>
        <v>2021-43</v>
      </c>
      <c r="C430" s="3" t="str">
        <f t="shared" si="44"/>
        <v>brw_429</v>
      </c>
      <c r="D430" s="6">
        <v>44489</v>
      </c>
      <c r="E430" s="3">
        <v>0.5</v>
      </c>
      <c r="F430" s="3">
        <f t="shared" si="45"/>
        <v>2021</v>
      </c>
      <c r="G430" s="3">
        <f t="shared" si="46"/>
        <v>4</v>
      </c>
      <c r="H430" s="3">
        <f t="shared" si="47"/>
        <v>10</v>
      </c>
      <c r="I430" s="3">
        <f t="shared" si="48"/>
        <v>43</v>
      </c>
      <c r="J430" s="3" t="str">
        <f>VLOOKUP(B430, 'estimated variable mortgage'!$A$2:$H$492, 2, FALSE)</f>
        <v>vmr_429</v>
      </c>
      <c r="K430" s="3" t="str">
        <f>VLOOKUP(A430, 'bank rate monthly'!$B$2:$H$115, 2)</f>
        <v>brm_099</v>
      </c>
    </row>
    <row r="431" spans="1:11" x14ac:dyDescent="0.2">
      <c r="A431" s="3" t="str">
        <f t="shared" si="42"/>
        <v>2021-10</v>
      </c>
      <c r="B431" s="3" t="str">
        <f t="shared" si="43"/>
        <v>2021-44</v>
      </c>
      <c r="C431" s="3" t="str">
        <f t="shared" si="44"/>
        <v>brw_430</v>
      </c>
      <c r="D431" s="6">
        <v>44496</v>
      </c>
      <c r="E431" s="3">
        <v>0.5</v>
      </c>
      <c r="F431" s="3">
        <f t="shared" si="45"/>
        <v>2021</v>
      </c>
      <c r="G431" s="3">
        <f t="shared" si="46"/>
        <v>4</v>
      </c>
      <c r="H431" s="3">
        <f t="shared" si="47"/>
        <v>10</v>
      </c>
      <c r="I431" s="3">
        <f t="shared" si="48"/>
        <v>44</v>
      </c>
      <c r="J431" s="3" t="str">
        <f>VLOOKUP(B431, 'estimated variable mortgage'!$A$2:$H$492, 2, FALSE)</f>
        <v>vmr_430</v>
      </c>
      <c r="K431" s="3" t="str">
        <f>VLOOKUP(A431, 'bank rate monthly'!$B$2:$H$115, 2)</f>
        <v>brm_099</v>
      </c>
    </row>
    <row r="432" spans="1:11" x14ac:dyDescent="0.2">
      <c r="A432" s="3" t="str">
        <f t="shared" si="42"/>
        <v>2021-11</v>
      </c>
      <c r="B432" s="3" t="str">
        <f t="shared" si="43"/>
        <v>2021-45</v>
      </c>
      <c r="C432" s="3" t="str">
        <f t="shared" si="44"/>
        <v>brw_431</v>
      </c>
      <c r="D432" s="6">
        <v>44503</v>
      </c>
      <c r="E432" s="3">
        <v>0.5</v>
      </c>
      <c r="F432" s="3">
        <f t="shared" si="45"/>
        <v>2021</v>
      </c>
      <c r="G432" s="3">
        <f t="shared" si="46"/>
        <v>4</v>
      </c>
      <c r="H432" s="3">
        <f t="shared" si="47"/>
        <v>11</v>
      </c>
      <c r="I432" s="3">
        <f t="shared" si="48"/>
        <v>45</v>
      </c>
      <c r="J432" s="3" t="str">
        <f>VLOOKUP(B432, 'estimated variable mortgage'!$A$2:$H$492, 2, FALSE)</f>
        <v>vmr_431</v>
      </c>
      <c r="K432" s="3" t="str">
        <f>VLOOKUP(A432, 'bank rate monthly'!$B$2:$H$115, 2)</f>
        <v>brm_100</v>
      </c>
    </row>
    <row r="433" spans="1:11" x14ac:dyDescent="0.2">
      <c r="A433" s="3" t="str">
        <f t="shared" si="42"/>
        <v>2021-11</v>
      </c>
      <c r="B433" s="3" t="str">
        <f t="shared" si="43"/>
        <v>2021-46</v>
      </c>
      <c r="C433" s="3" t="str">
        <f t="shared" si="44"/>
        <v>brw_432</v>
      </c>
      <c r="D433" s="6">
        <v>44510</v>
      </c>
      <c r="E433" s="3">
        <v>0.5</v>
      </c>
      <c r="F433" s="3">
        <f t="shared" si="45"/>
        <v>2021</v>
      </c>
      <c r="G433" s="3">
        <f t="shared" si="46"/>
        <v>4</v>
      </c>
      <c r="H433" s="3">
        <f t="shared" si="47"/>
        <v>11</v>
      </c>
      <c r="I433" s="3">
        <f t="shared" si="48"/>
        <v>46</v>
      </c>
      <c r="J433" s="3" t="str">
        <f>VLOOKUP(B433, 'estimated variable mortgage'!$A$2:$H$492, 2, FALSE)</f>
        <v>vmr_432</v>
      </c>
      <c r="K433" s="3" t="str">
        <f>VLOOKUP(A433, 'bank rate monthly'!$B$2:$H$115, 2)</f>
        <v>brm_100</v>
      </c>
    </row>
    <row r="434" spans="1:11" x14ac:dyDescent="0.2">
      <c r="A434" s="3" t="str">
        <f t="shared" si="42"/>
        <v>2021-11</v>
      </c>
      <c r="B434" s="3" t="str">
        <f t="shared" si="43"/>
        <v>2021-47</v>
      </c>
      <c r="C434" s="3" t="str">
        <f t="shared" si="44"/>
        <v>brw_433</v>
      </c>
      <c r="D434" s="6">
        <v>44517</v>
      </c>
      <c r="E434" s="3">
        <v>0.5</v>
      </c>
      <c r="F434" s="3">
        <f t="shared" si="45"/>
        <v>2021</v>
      </c>
      <c r="G434" s="3">
        <f t="shared" si="46"/>
        <v>4</v>
      </c>
      <c r="H434" s="3">
        <f t="shared" si="47"/>
        <v>11</v>
      </c>
      <c r="I434" s="3">
        <f t="shared" si="48"/>
        <v>47</v>
      </c>
      <c r="J434" s="3" t="str">
        <f>VLOOKUP(B434, 'estimated variable mortgage'!$A$2:$H$492, 2, FALSE)</f>
        <v>vmr_433</v>
      </c>
      <c r="K434" s="3" t="str">
        <f>VLOOKUP(A434, 'bank rate monthly'!$B$2:$H$115, 2)</f>
        <v>brm_100</v>
      </c>
    </row>
    <row r="435" spans="1:11" x14ac:dyDescent="0.2">
      <c r="A435" s="3" t="str">
        <f t="shared" si="42"/>
        <v>2021-11</v>
      </c>
      <c r="B435" s="3" t="str">
        <f t="shared" si="43"/>
        <v>2021-48</v>
      </c>
      <c r="C435" s="3" t="str">
        <f t="shared" si="44"/>
        <v>brw_434</v>
      </c>
      <c r="D435" s="6">
        <v>44524</v>
      </c>
      <c r="E435" s="3">
        <v>0.5</v>
      </c>
      <c r="F435" s="3">
        <f t="shared" si="45"/>
        <v>2021</v>
      </c>
      <c r="G435" s="3">
        <f t="shared" si="46"/>
        <v>4</v>
      </c>
      <c r="H435" s="3">
        <f t="shared" si="47"/>
        <v>11</v>
      </c>
      <c r="I435" s="3">
        <f t="shared" si="48"/>
        <v>48</v>
      </c>
      <c r="J435" s="3" t="str">
        <f>VLOOKUP(B435, 'estimated variable mortgage'!$A$2:$H$492, 2, FALSE)</f>
        <v>vmr_434</v>
      </c>
      <c r="K435" s="3" t="str">
        <f>VLOOKUP(A435, 'bank rate monthly'!$B$2:$H$115, 2)</f>
        <v>brm_100</v>
      </c>
    </row>
    <row r="436" spans="1:11" x14ac:dyDescent="0.2">
      <c r="A436" s="3" t="str">
        <f t="shared" si="42"/>
        <v>2021-12</v>
      </c>
      <c r="B436" s="3" t="str">
        <f t="shared" si="43"/>
        <v>2021-49</v>
      </c>
      <c r="C436" s="3" t="str">
        <f t="shared" si="44"/>
        <v>brw_435</v>
      </c>
      <c r="D436" s="6">
        <v>44531</v>
      </c>
      <c r="E436" s="3">
        <v>0.5</v>
      </c>
      <c r="F436" s="3">
        <f t="shared" si="45"/>
        <v>2021</v>
      </c>
      <c r="G436" s="3">
        <f t="shared" si="46"/>
        <v>4</v>
      </c>
      <c r="H436" s="3">
        <f t="shared" si="47"/>
        <v>12</v>
      </c>
      <c r="I436" s="3">
        <f t="shared" si="48"/>
        <v>49</v>
      </c>
      <c r="J436" s="3" t="str">
        <f>VLOOKUP(B436, 'estimated variable mortgage'!$A$2:$H$492, 2, FALSE)</f>
        <v>vmr_435</v>
      </c>
      <c r="K436" s="3" t="str">
        <f>VLOOKUP(A436, 'bank rate monthly'!$B$2:$H$115, 2)</f>
        <v>brm_101</v>
      </c>
    </row>
    <row r="437" spans="1:11" x14ac:dyDescent="0.2">
      <c r="A437" s="3" t="str">
        <f t="shared" si="42"/>
        <v>2021-12</v>
      </c>
      <c r="B437" s="3" t="str">
        <f t="shared" si="43"/>
        <v>2021-50</v>
      </c>
      <c r="C437" s="3" t="str">
        <f t="shared" si="44"/>
        <v>brw_436</v>
      </c>
      <c r="D437" s="6">
        <v>44538</v>
      </c>
      <c r="E437" s="3">
        <v>0.5</v>
      </c>
      <c r="F437" s="3">
        <f t="shared" si="45"/>
        <v>2021</v>
      </c>
      <c r="G437" s="3">
        <f t="shared" si="46"/>
        <v>4</v>
      </c>
      <c r="H437" s="3">
        <f t="shared" si="47"/>
        <v>12</v>
      </c>
      <c r="I437" s="3">
        <f t="shared" si="48"/>
        <v>50</v>
      </c>
      <c r="J437" s="3" t="str">
        <f>VLOOKUP(B437, 'estimated variable mortgage'!$A$2:$H$492, 2, FALSE)</f>
        <v>vmr_436</v>
      </c>
      <c r="K437" s="3" t="str">
        <f>VLOOKUP(A437, 'bank rate monthly'!$B$2:$H$115, 2)</f>
        <v>brm_101</v>
      </c>
    </row>
    <row r="438" spans="1:11" x14ac:dyDescent="0.2">
      <c r="A438" s="3" t="str">
        <f t="shared" si="42"/>
        <v>2021-12</v>
      </c>
      <c r="B438" s="3" t="str">
        <f t="shared" si="43"/>
        <v>2021-51</v>
      </c>
      <c r="C438" s="3" t="str">
        <f t="shared" si="44"/>
        <v>brw_437</v>
      </c>
      <c r="D438" s="6">
        <v>44545</v>
      </c>
      <c r="E438" s="3">
        <v>0.5</v>
      </c>
      <c r="F438" s="3">
        <f t="shared" si="45"/>
        <v>2021</v>
      </c>
      <c r="G438" s="3">
        <f t="shared" si="46"/>
        <v>4</v>
      </c>
      <c r="H438" s="3">
        <f t="shared" si="47"/>
        <v>12</v>
      </c>
      <c r="I438" s="3">
        <f t="shared" si="48"/>
        <v>51</v>
      </c>
      <c r="J438" s="3" t="str">
        <f>VLOOKUP(B438, 'estimated variable mortgage'!$A$2:$H$492, 2, FALSE)</f>
        <v>vmr_437</v>
      </c>
      <c r="K438" s="3" t="str">
        <f>VLOOKUP(A438, 'bank rate monthly'!$B$2:$H$115, 2)</f>
        <v>brm_101</v>
      </c>
    </row>
    <row r="439" spans="1:11" x14ac:dyDescent="0.2">
      <c r="A439" s="3" t="str">
        <f t="shared" si="42"/>
        <v>2021-12</v>
      </c>
      <c r="B439" s="3" t="str">
        <f t="shared" si="43"/>
        <v>2021-52</v>
      </c>
      <c r="C439" s="3" t="str">
        <f t="shared" si="44"/>
        <v>brw_438</v>
      </c>
      <c r="D439" s="6">
        <v>44552</v>
      </c>
      <c r="E439" s="3">
        <v>0.5</v>
      </c>
      <c r="F439" s="3">
        <f t="shared" si="45"/>
        <v>2021</v>
      </c>
      <c r="G439" s="3">
        <f t="shared" si="46"/>
        <v>4</v>
      </c>
      <c r="H439" s="3">
        <f t="shared" si="47"/>
        <v>12</v>
      </c>
      <c r="I439" s="3">
        <f t="shared" si="48"/>
        <v>52</v>
      </c>
      <c r="J439" s="3" t="str">
        <f>VLOOKUP(B439, 'estimated variable mortgage'!$A$2:$H$492, 2, FALSE)</f>
        <v>vmr_438</v>
      </c>
      <c r="K439" s="3" t="str">
        <f>VLOOKUP(A439, 'bank rate monthly'!$B$2:$H$115, 2)</f>
        <v>brm_101</v>
      </c>
    </row>
    <row r="440" spans="1:11" x14ac:dyDescent="0.2">
      <c r="A440" s="3" t="str">
        <f t="shared" si="42"/>
        <v>2021-12</v>
      </c>
      <c r="B440" s="3" t="str">
        <f t="shared" si="43"/>
        <v>2021-53</v>
      </c>
      <c r="C440" s="3" t="str">
        <f t="shared" si="44"/>
        <v>brw_439</v>
      </c>
      <c r="D440" s="6">
        <v>44559</v>
      </c>
      <c r="E440" s="3">
        <v>0.5</v>
      </c>
      <c r="F440" s="3">
        <f t="shared" si="45"/>
        <v>2021</v>
      </c>
      <c r="G440" s="3">
        <f t="shared" si="46"/>
        <v>4</v>
      </c>
      <c r="H440" s="3">
        <f t="shared" si="47"/>
        <v>12</v>
      </c>
      <c r="I440" s="3">
        <f t="shared" si="48"/>
        <v>53</v>
      </c>
      <c r="J440" s="3" t="str">
        <f>VLOOKUP(B440, 'estimated variable mortgage'!$A$2:$H$492, 2, FALSE)</f>
        <v>vmr_439</v>
      </c>
      <c r="K440" s="3" t="str">
        <f>VLOOKUP(A440, 'bank rate monthly'!$B$2:$H$115, 2)</f>
        <v>brm_101</v>
      </c>
    </row>
    <row r="441" spans="1:11" x14ac:dyDescent="0.2">
      <c r="A441" s="3" t="str">
        <f t="shared" si="42"/>
        <v>2022-01</v>
      </c>
      <c r="B441" s="3" t="str">
        <f t="shared" si="43"/>
        <v>2022-2</v>
      </c>
      <c r="C441" s="3" t="str">
        <f t="shared" si="44"/>
        <v>brw_440</v>
      </c>
      <c r="D441" s="6">
        <v>44566</v>
      </c>
      <c r="E441" s="3">
        <v>0.5</v>
      </c>
      <c r="F441" s="3">
        <f t="shared" si="45"/>
        <v>2022</v>
      </c>
      <c r="G441" s="3">
        <f t="shared" si="46"/>
        <v>1</v>
      </c>
      <c r="H441" s="3">
        <f t="shared" si="47"/>
        <v>1</v>
      </c>
      <c r="I441" s="3">
        <f t="shared" si="48"/>
        <v>2</v>
      </c>
      <c r="J441" s="3" t="str">
        <f>VLOOKUP(B441, 'estimated variable mortgage'!$A$2:$H$492, 2, FALSE)</f>
        <v>vmr_440</v>
      </c>
      <c r="K441" s="3" t="str">
        <f>VLOOKUP(A441, 'bank rate monthly'!$B$2:$H$115, 2)</f>
        <v>brm_102</v>
      </c>
    </row>
    <row r="442" spans="1:11" x14ac:dyDescent="0.2">
      <c r="A442" s="3" t="str">
        <f t="shared" si="42"/>
        <v>2022-01</v>
      </c>
      <c r="B442" s="3" t="str">
        <f t="shared" si="43"/>
        <v>2022-3</v>
      </c>
      <c r="C442" s="3" t="str">
        <f t="shared" si="44"/>
        <v>brw_441</v>
      </c>
      <c r="D442" s="6">
        <v>44573</v>
      </c>
      <c r="E442" s="3">
        <v>0.5</v>
      </c>
      <c r="F442" s="3">
        <f t="shared" si="45"/>
        <v>2022</v>
      </c>
      <c r="G442" s="3">
        <f t="shared" si="46"/>
        <v>1</v>
      </c>
      <c r="H442" s="3">
        <f t="shared" si="47"/>
        <v>1</v>
      </c>
      <c r="I442" s="3">
        <f t="shared" si="48"/>
        <v>3</v>
      </c>
      <c r="J442" s="3" t="str">
        <f>VLOOKUP(B442, 'estimated variable mortgage'!$A$2:$H$492, 2, FALSE)</f>
        <v>vmr_441</v>
      </c>
      <c r="K442" s="3" t="str">
        <f>VLOOKUP(A442, 'bank rate monthly'!$B$2:$H$115, 2)</f>
        <v>brm_102</v>
      </c>
    </row>
    <row r="443" spans="1:11" x14ac:dyDescent="0.2">
      <c r="A443" s="3" t="str">
        <f t="shared" si="42"/>
        <v>2022-01</v>
      </c>
      <c r="B443" s="3" t="str">
        <f t="shared" si="43"/>
        <v>2022-4</v>
      </c>
      <c r="C443" s="3" t="str">
        <f t="shared" si="44"/>
        <v>brw_442</v>
      </c>
      <c r="D443" s="6">
        <v>44580</v>
      </c>
      <c r="E443" s="3">
        <v>0.5</v>
      </c>
      <c r="F443" s="3">
        <f t="shared" si="45"/>
        <v>2022</v>
      </c>
      <c r="G443" s="3">
        <f t="shared" si="46"/>
        <v>1</v>
      </c>
      <c r="H443" s="3">
        <f t="shared" si="47"/>
        <v>1</v>
      </c>
      <c r="I443" s="3">
        <f t="shared" si="48"/>
        <v>4</v>
      </c>
      <c r="J443" s="3" t="str">
        <f>VLOOKUP(B443, 'estimated variable mortgage'!$A$2:$H$492, 2, FALSE)</f>
        <v>vmr_442</v>
      </c>
      <c r="K443" s="3" t="str">
        <f>VLOOKUP(A443, 'bank rate monthly'!$B$2:$H$115, 2)</f>
        <v>brm_102</v>
      </c>
    </row>
    <row r="444" spans="1:11" x14ac:dyDescent="0.2">
      <c r="A444" s="3" t="str">
        <f t="shared" si="42"/>
        <v>2022-01</v>
      </c>
      <c r="B444" s="3" t="str">
        <f t="shared" si="43"/>
        <v>2022-5</v>
      </c>
      <c r="C444" s="3" t="str">
        <f t="shared" si="44"/>
        <v>brw_443</v>
      </c>
      <c r="D444" s="6">
        <v>44587</v>
      </c>
      <c r="E444" s="3">
        <v>0.5</v>
      </c>
      <c r="F444" s="3">
        <f t="shared" si="45"/>
        <v>2022</v>
      </c>
      <c r="G444" s="3">
        <f t="shared" si="46"/>
        <v>1</v>
      </c>
      <c r="H444" s="3">
        <f t="shared" si="47"/>
        <v>1</v>
      </c>
      <c r="I444" s="3">
        <f t="shared" si="48"/>
        <v>5</v>
      </c>
      <c r="J444" s="3" t="str">
        <f>VLOOKUP(B444, 'estimated variable mortgage'!$A$2:$H$492, 2, FALSE)</f>
        <v>vmr_443</v>
      </c>
      <c r="K444" s="3" t="str">
        <f>VLOOKUP(A444, 'bank rate monthly'!$B$2:$H$115, 2)</f>
        <v>brm_102</v>
      </c>
    </row>
    <row r="445" spans="1:11" x14ac:dyDescent="0.2">
      <c r="A445" s="3" t="str">
        <f t="shared" si="42"/>
        <v>2022-02</v>
      </c>
      <c r="B445" s="3" t="str">
        <f t="shared" si="43"/>
        <v>2022-6</v>
      </c>
      <c r="C445" s="3" t="str">
        <f t="shared" si="44"/>
        <v>brw_444</v>
      </c>
      <c r="D445" s="6">
        <v>44594</v>
      </c>
      <c r="E445" s="3">
        <v>0.5</v>
      </c>
      <c r="F445" s="3">
        <f t="shared" si="45"/>
        <v>2022</v>
      </c>
      <c r="G445" s="3">
        <f t="shared" si="46"/>
        <v>1</v>
      </c>
      <c r="H445" s="3">
        <f t="shared" si="47"/>
        <v>2</v>
      </c>
      <c r="I445" s="3">
        <f t="shared" si="48"/>
        <v>6</v>
      </c>
      <c r="J445" s="3" t="str">
        <f>VLOOKUP(B445, 'estimated variable mortgage'!$A$2:$H$492, 2, FALSE)</f>
        <v>vmr_444</v>
      </c>
      <c r="K445" s="3" t="str">
        <f>VLOOKUP(A445, 'bank rate monthly'!$B$2:$H$115, 2)</f>
        <v>brm_103</v>
      </c>
    </row>
    <row r="446" spans="1:11" x14ac:dyDescent="0.2">
      <c r="A446" s="3" t="str">
        <f t="shared" si="42"/>
        <v>2022-02</v>
      </c>
      <c r="B446" s="3" t="str">
        <f t="shared" si="43"/>
        <v>2022-7</v>
      </c>
      <c r="C446" s="3" t="str">
        <f t="shared" si="44"/>
        <v>brw_445</v>
      </c>
      <c r="D446" s="6">
        <v>44601</v>
      </c>
      <c r="E446" s="3">
        <v>0.5</v>
      </c>
      <c r="F446" s="3">
        <f t="shared" si="45"/>
        <v>2022</v>
      </c>
      <c r="G446" s="3">
        <f t="shared" si="46"/>
        <v>1</v>
      </c>
      <c r="H446" s="3">
        <f t="shared" si="47"/>
        <v>2</v>
      </c>
      <c r="I446" s="3">
        <f t="shared" si="48"/>
        <v>7</v>
      </c>
      <c r="J446" s="3" t="str">
        <f>VLOOKUP(B446, 'estimated variable mortgage'!$A$2:$H$492, 2, FALSE)</f>
        <v>vmr_445</v>
      </c>
      <c r="K446" s="3" t="str">
        <f>VLOOKUP(A446, 'bank rate monthly'!$B$2:$H$115, 2)</f>
        <v>brm_103</v>
      </c>
    </row>
    <row r="447" spans="1:11" x14ac:dyDescent="0.2">
      <c r="A447" s="3" t="str">
        <f t="shared" si="42"/>
        <v>2022-02</v>
      </c>
      <c r="B447" s="3" t="str">
        <f t="shared" si="43"/>
        <v>2022-8</v>
      </c>
      <c r="C447" s="3" t="str">
        <f t="shared" si="44"/>
        <v>brw_446</v>
      </c>
      <c r="D447" s="6">
        <v>44608</v>
      </c>
      <c r="E447" s="3">
        <v>0.5</v>
      </c>
      <c r="F447" s="3">
        <f t="shared" si="45"/>
        <v>2022</v>
      </c>
      <c r="G447" s="3">
        <f t="shared" si="46"/>
        <v>1</v>
      </c>
      <c r="H447" s="3">
        <f t="shared" si="47"/>
        <v>2</v>
      </c>
      <c r="I447" s="3">
        <f t="shared" si="48"/>
        <v>8</v>
      </c>
      <c r="J447" s="3" t="str">
        <f>VLOOKUP(B447, 'estimated variable mortgage'!$A$2:$H$492, 2, FALSE)</f>
        <v>vmr_446</v>
      </c>
      <c r="K447" s="3" t="str">
        <f>VLOOKUP(A447, 'bank rate monthly'!$B$2:$H$115, 2)</f>
        <v>brm_103</v>
      </c>
    </row>
    <row r="448" spans="1:11" x14ac:dyDescent="0.2">
      <c r="A448" s="3" t="str">
        <f t="shared" si="42"/>
        <v>2022-02</v>
      </c>
      <c r="B448" s="3" t="str">
        <f t="shared" si="43"/>
        <v>2022-9</v>
      </c>
      <c r="C448" s="3" t="str">
        <f t="shared" si="44"/>
        <v>brw_447</v>
      </c>
      <c r="D448" s="6">
        <v>44615</v>
      </c>
      <c r="E448" s="3">
        <v>0.5</v>
      </c>
      <c r="F448" s="3">
        <f t="shared" si="45"/>
        <v>2022</v>
      </c>
      <c r="G448" s="3">
        <f t="shared" si="46"/>
        <v>1</v>
      </c>
      <c r="H448" s="3">
        <f t="shared" si="47"/>
        <v>2</v>
      </c>
      <c r="I448" s="3">
        <f t="shared" si="48"/>
        <v>9</v>
      </c>
      <c r="J448" s="3" t="str">
        <f>VLOOKUP(B448, 'estimated variable mortgage'!$A$2:$H$492, 2, FALSE)</f>
        <v>vmr_447</v>
      </c>
      <c r="K448" s="3" t="str">
        <f>VLOOKUP(A448, 'bank rate monthly'!$B$2:$H$115, 2)</f>
        <v>brm_103</v>
      </c>
    </row>
    <row r="449" spans="1:11" x14ac:dyDescent="0.2">
      <c r="A449" s="3" t="str">
        <f t="shared" si="42"/>
        <v>2022-03</v>
      </c>
      <c r="B449" s="3" t="str">
        <f t="shared" si="43"/>
        <v>2022-10</v>
      </c>
      <c r="C449" s="3" t="str">
        <f t="shared" si="44"/>
        <v>brw_448</v>
      </c>
      <c r="D449" s="6">
        <v>44622</v>
      </c>
      <c r="E449" s="3">
        <v>0.5</v>
      </c>
      <c r="F449" s="3">
        <f t="shared" si="45"/>
        <v>2022</v>
      </c>
      <c r="G449" s="3">
        <f t="shared" si="46"/>
        <v>1</v>
      </c>
      <c r="H449" s="3">
        <f t="shared" si="47"/>
        <v>3</v>
      </c>
      <c r="I449" s="3">
        <f t="shared" si="48"/>
        <v>10</v>
      </c>
      <c r="J449" s="3" t="str">
        <f>VLOOKUP(B449, 'estimated variable mortgage'!$A$2:$H$492, 2, FALSE)</f>
        <v>vmr_448</v>
      </c>
      <c r="K449" s="3" t="str">
        <f>VLOOKUP(A449, 'bank rate monthly'!$B$2:$H$115, 2)</f>
        <v>brm_104</v>
      </c>
    </row>
    <row r="450" spans="1:11" x14ac:dyDescent="0.2">
      <c r="A450" s="3" t="str">
        <f t="shared" si="42"/>
        <v>2022-03</v>
      </c>
      <c r="B450" s="3" t="str">
        <f t="shared" si="43"/>
        <v>2022-11</v>
      </c>
      <c r="C450" s="3" t="str">
        <f t="shared" si="44"/>
        <v>brw_449</v>
      </c>
      <c r="D450" s="6">
        <v>44629</v>
      </c>
      <c r="E450" s="3">
        <v>0.75</v>
      </c>
      <c r="F450" s="3">
        <f t="shared" si="45"/>
        <v>2022</v>
      </c>
      <c r="G450" s="3">
        <f t="shared" si="46"/>
        <v>1</v>
      </c>
      <c r="H450" s="3">
        <f t="shared" si="47"/>
        <v>3</v>
      </c>
      <c r="I450" s="3">
        <f t="shared" si="48"/>
        <v>11</v>
      </c>
      <c r="J450" s="3" t="str">
        <f>VLOOKUP(B450, 'estimated variable mortgage'!$A$2:$H$492, 2, FALSE)</f>
        <v>vmr_449</v>
      </c>
      <c r="K450" s="3" t="str">
        <f>VLOOKUP(A450, 'bank rate monthly'!$B$2:$H$115, 2)</f>
        <v>brm_104</v>
      </c>
    </row>
    <row r="451" spans="1:11" x14ac:dyDescent="0.2">
      <c r="A451" s="3" t="str">
        <f t="shared" ref="A451:A493" si="49">_xlfn.CONCAT(F451, "-", TEXT(H451,"00"))</f>
        <v>2022-03</v>
      </c>
      <c r="B451" s="3" t="str">
        <f t="shared" ref="B451:B493" si="50">_xlfn.CONCAT(F451,"-",I451)</f>
        <v>2022-12</v>
      </c>
      <c r="C451" s="3" t="str">
        <f t="shared" ref="C451:C493" si="51">_xlfn.CONCAT("brw_", TEXT(ROW(D451)-1, "000"))</f>
        <v>brw_450</v>
      </c>
      <c r="D451" s="6">
        <v>44636</v>
      </c>
      <c r="E451" s="3">
        <v>0.75</v>
      </c>
      <c r="F451" s="3">
        <f t="shared" ref="F451:F493" si="52">YEAR(D451)</f>
        <v>2022</v>
      </c>
      <c r="G451" s="3">
        <f t="shared" ref="G451:G493" si="53">ROUNDUP(MONTH(D451)/3, 0)</f>
        <v>1</v>
      </c>
      <c r="H451" s="3">
        <f t="shared" ref="H451:H493" si="54">MONTH(D451)</f>
        <v>3</v>
      </c>
      <c r="I451" s="3">
        <f t="shared" ref="I451:I493" si="55">WEEKNUM(D451)</f>
        <v>12</v>
      </c>
      <c r="J451" s="3" t="str">
        <f>VLOOKUP(B451, 'estimated variable mortgage'!$A$2:$H$492, 2, FALSE)</f>
        <v>vmr_450</v>
      </c>
      <c r="K451" s="3" t="str">
        <f>VLOOKUP(A451, 'bank rate monthly'!$B$2:$H$115, 2)</f>
        <v>brm_104</v>
      </c>
    </row>
    <row r="452" spans="1:11" x14ac:dyDescent="0.2">
      <c r="A452" s="3" t="str">
        <f t="shared" si="49"/>
        <v>2022-03</v>
      </c>
      <c r="B452" s="3" t="str">
        <f t="shared" si="50"/>
        <v>2022-13</v>
      </c>
      <c r="C452" s="3" t="str">
        <f t="shared" si="51"/>
        <v>brw_451</v>
      </c>
      <c r="D452" s="6">
        <v>44643</v>
      </c>
      <c r="E452" s="3">
        <v>0.75</v>
      </c>
      <c r="F452" s="3">
        <f t="shared" si="52"/>
        <v>2022</v>
      </c>
      <c r="G452" s="3">
        <f t="shared" si="53"/>
        <v>1</v>
      </c>
      <c r="H452" s="3">
        <f t="shared" si="54"/>
        <v>3</v>
      </c>
      <c r="I452" s="3">
        <f t="shared" si="55"/>
        <v>13</v>
      </c>
      <c r="J452" s="3" t="str">
        <f>VLOOKUP(B452, 'estimated variable mortgage'!$A$2:$H$492, 2, FALSE)</f>
        <v>vmr_451</v>
      </c>
      <c r="K452" s="3" t="str">
        <f>VLOOKUP(A452, 'bank rate monthly'!$B$2:$H$115, 2)</f>
        <v>brm_104</v>
      </c>
    </row>
    <row r="453" spans="1:11" x14ac:dyDescent="0.2">
      <c r="A453" s="3" t="str">
        <f t="shared" si="49"/>
        <v>2022-03</v>
      </c>
      <c r="B453" s="3" t="str">
        <f t="shared" si="50"/>
        <v>2022-14</v>
      </c>
      <c r="C453" s="3" t="str">
        <f t="shared" si="51"/>
        <v>brw_452</v>
      </c>
      <c r="D453" s="6">
        <v>44650</v>
      </c>
      <c r="E453" s="3">
        <v>0.75</v>
      </c>
      <c r="F453" s="3">
        <f t="shared" si="52"/>
        <v>2022</v>
      </c>
      <c r="G453" s="3">
        <f t="shared" si="53"/>
        <v>1</v>
      </c>
      <c r="H453" s="3">
        <f t="shared" si="54"/>
        <v>3</v>
      </c>
      <c r="I453" s="3">
        <f t="shared" si="55"/>
        <v>14</v>
      </c>
      <c r="J453" s="3" t="str">
        <f>VLOOKUP(B453, 'estimated variable mortgage'!$A$2:$H$492, 2, FALSE)</f>
        <v>vmr_452</v>
      </c>
      <c r="K453" s="3" t="str">
        <f>VLOOKUP(A453, 'bank rate monthly'!$B$2:$H$115, 2)</f>
        <v>brm_104</v>
      </c>
    </row>
    <row r="454" spans="1:11" x14ac:dyDescent="0.2">
      <c r="A454" s="3" t="str">
        <f t="shared" si="49"/>
        <v>2022-04</v>
      </c>
      <c r="B454" s="3" t="str">
        <f t="shared" si="50"/>
        <v>2022-15</v>
      </c>
      <c r="C454" s="3" t="str">
        <f t="shared" si="51"/>
        <v>brw_453</v>
      </c>
      <c r="D454" s="6">
        <v>44657</v>
      </c>
      <c r="E454" s="3">
        <v>0.75</v>
      </c>
      <c r="F454" s="3">
        <f t="shared" si="52"/>
        <v>2022</v>
      </c>
      <c r="G454" s="3">
        <f t="shared" si="53"/>
        <v>2</v>
      </c>
      <c r="H454" s="3">
        <f t="shared" si="54"/>
        <v>4</v>
      </c>
      <c r="I454" s="3">
        <f t="shared" si="55"/>
        <v>15</v>
      </c>
      <c r="J454" s="3" t="str">
        <f>VLOOKUP(B454, 'estimated variable mortgage'!$A$2:$H$492, 2, FALSE)</f>
        <v>vmr_453</v>
      </c>
      <c r="K454" s="3" t="str">
        <f>VLOOKUP(A454, 'bank rate monthly'!$B$2:$H$115, 2)</f>
        <v>brm_105</v>
      </c>
    </row>
    <row r="455" spans="1:11" x14ac:dyDescent="0.2">
      <c r="A455" s="3" t="str">
        <f t="shared" si="49"/>
        <v>2022-04</v>
      </c>
      <c r="B455" s="3" t="str">
        <f t="shared" si="50"/>
        <v>2022-16</v>
      </c>
      <c r="C455" s="3" t="str">
        <f t="shared" si="51"/>
        <v>brw_454</v>
      </c>
      <c r="D455" s="6">
        <v>44664</v>
      </c>
      <c r="E455" s="3">
        <v>0.75</v>
      </c>
      <c r="F455" s="3">
        <f t="shared" si="52"/>
        <v>2022</v>
      </c>
      <c r="G455" s="3">
        <f t="shared" si="53"/>
        <v>2</v>
      </c>
      <c r="H455" s="3">
        <f t="shared" si="54"/>
        <v>4</v>
      </c>
      <c r="I455" s="3">
        <f t="shared" si="55"/>
        <v>16</v>
      </c>
      <c r="J455" s="3" t="str">
        <f>VLOOKUP(B455, 'estimated variable mortgage'!$A$2:$H$492, 2, FALSE)</f>
        <v>vmr_454</v>
      </c>
      <c r="K455" s="3" t="str">
        <f>VLOOKUP(A455, 'bank rate monthly'!$B$2:$H$115, 2)</f>
        <v>brm_105</v>
      </c>
    </row>
    <row r="456" spans="1:11" x14ac:dyDescent="0.2">
      <c r="A456" s="3" t="str">
        <f t="shared" si="49"/>
        <v>2022-04</v>
      </c>
      <c r="B456" s="3" t="str">
        <f t="shared" si="50"/>
        <v>2022-17</v>
      </c>
      <c r="C456" s="3" t="str">
        <f t="shared" si="51"/>
        <v>brw_455</v>
      </c>
      <c r="D456" s="6">
        <v>44671</v>
      </c>
      <c r="E456" s="3">
        <v>1.25</v>
      </c>
      <c r="F456" s="3">
        <f t="shared" si="52"/>
        <v>2022</v>
      </c>
      <c r="G456" s="3">
        <f t="shared" si="53"/>
        <v>2</v>
      </c>
      <c r="H456" s="3">
        <f t="shared" si="54"/>
        <v>4</v>
      </c>
      <c r="I456" s="3">
        <f t="shared" si="55"/>
        <v>17</v>
      </c>
      <c r="J456" s="3" t="str">
        <f>VLOOKUP(B456, 'estimated variable mortgage'!$A$2:$H$492, 2, FALSE)</f>
        <v>vmr_455</v>
      </c>
      <c r="K456" s="3" t="str">
        <f>VLOOKUP(A456, 'bank rate monthly'!$B$2:$H$115, 2)</f>
        <v>brm_105</v>
      </c>
    </row>
    <row r="457" spans="1:11" x14ac:dyDescent="0.2">
      <c r="A457" s="3" t="str">
        <f t="shared" si="49"/>
        <v>2022-04</v>
      </c>
      <c r="B457" s="3" t="str">
        <f t="shared" si="50"/>
        <v>2022-18</v>
      </c>
      <c r="C457" s="3" t="str">
        <f t="shared" si="51"/>
        <v>brw_456</v>
      </c>
      <c r="D457" s="6">
        <v>44678</v>
      </c>
      <c r="E457" s="3">
        <v>1.25</v>
      </c>
      <c r="F457" s="3">
        <f t="shared" si="52"/>
        <v>2022</v>
      </c>
      <c r="G457" s="3">
        <f t="shared" si="53"/>
        <v>2</v>
      </c>
      <c r="H457" s="3">
        <f t="shared" si="54"/>
        <v>4</v>
      </c>
      <c r="I457" s="3">
        <f t="shared" si="55"/>
        <v>18</v>
      </c>
      <c r="J457" s="3" t="str">
        <f>VLOOKUP(B457, 'estimated variable mortgage'!$A$2:$H$492, 2, FALSE)</f>
        <v>vmr_456</v>
      </c>
      <c r="K457" s="3" t="str">
        <f>VLOOKUP(A457, 'bank rate monthly'!$B$2:$H$115, 2)</f>
        <v>brm_105</v>
      </c>
    </row>
    <row r="458" spans="1:11" x14ac:dyDescent="0.2">
      <c r="A458" s="3" t="str">
        <f t="shared" si="49"/>
        <v>2022-05</v>
      </c>
      <c r="B458" s="3" t="str">
        <f t="shared" si="50"/>
        <v>2022-19</v>
      </c>
      <c r="C458" s="3" t="str">
        <f t="shared" si="51"/>
        <v>brw_457</v>
      </c>
      <c r="D458" s="6">
        <v>44685</v>
      </c>
      <c r="E458" s="3">
        <v>1.25</v>
      </c>
      <c r="F458" s="3">
        <f t="shared" si="52"/>
        <v>2022</v>
      </c>
      <c r="G458" s="3">
        <f t="shared" si="53"/>
        <v>2</v>
      </c>
      <c r="H458" s="3">
        <f t="shared" si="54"/>
        <v>5</v>
      </c>
      <c r="I458" s="3">
        <f t="shared" si="55"/>
        <v>19</v>
      </c>
      <c r="J458" s="3" t="str">
        <f>VLOOKUP(B458, 'estimated variable mortgage'!$A$2:$H$492, 2, FALSE)</f>
        <v>vmr_457</v>
      </c>
      <c r="K458" s="3" t="str">
        <f>VLOOKUP(A458, 'bank rate monthly'!$B$2:$H$115, 2)</f>
        <v>brm_106</v>
      </c>
    </row>
    <row r="459" spans="1:11" x14ac:dyDescent="0.2">
      <c r="A459" s="3" t="str">
        <f t="shared" si="49"/>
        <v>2022-05</v>
      </c>
      <c r="B459" s="3" t="str">
        <f t="shared" si="50"/>
        <v>2022-20</v>
      </c>
      <c r="C459" s="3" t="str">
        <f t="shared" si="51"/>
        <v>brw_458</v>
      </c>
      <c r="D459" s="6">
        <v>44692</v>
      </c>
      <c r="E459" s="3">
        <v>1.25</v>
      </c>
      <c r="F459" s="3">
        <f t="shared" si="52"/>
        <v>2022</v>
      </c>
      <c r="G459" s="3">
        <f t="shared" si="53"/>
        <v>2</v>
      </c>
      <c r="H459" s="3">
        <f t="shared" si="54"/>
        <v>5</v>
      </c>
      <c r="I459" s="3">
        <f t="shared" si="55"/>
        <v>20</v>
      </c>
      <c r="J459" s="3" t="str">
        <f>VLOOKUP(B459, 'estimated variable mortgage'!$A$2:$H$492, 2, FALSE)</f>
        <v>vmr_458</v>
      </c>
      <c r="K459" s="3" t="str">
        <f>VLOOKUP(A459, 'bank rate monthly'!$B$2:$H$115, 2)</f>
        <v>brm_106</v>
      </c>
    </row>
    <row r="460" spans="1:11" x14ac:dyDescent="0.2">
      <c r="A460" s="3" t="str">
        <f t="shared" si="49"/>
        <v>2022-05</v>
      </c>
      <c r="B460" s="3" t="str">
        <f t="shared" si="50"/>
        <v>2022-21</v>
      </c>
      <c r="C460" s="3" t="str">
        <f t="shared" si="51"/>
        <v>brw_459</v>
      </c>
      <c r="D460" s="6">
        <v>44699</v>
      </c>
      <c r="E460" s="3">
        <v>1.25</v>
      </c>
      <c r="F460" s="3">
        <f t="shared" si="52"/>
        <v>2022</v>
      </c>
      <c r="G460" s="3">
        <f t="shared" si="53"/>
        <v>2</v>
      </c>
      <c r="H460" s="3">
        <f t="shared" si="54"/>
        <v>5</v>
      </c>
      <c r="I460" s="3">
        <f t="shared" si="55"/>
        <v>21</v>
      </c>
      <c r="J460" s="3" t="str">
        <f>VLOOKUP(B460, 'estimated variable mortgage'!$A$2:$H$492, 2, FALSE)</f>
        <v>vmr_459</v>
      </c>
      <c r="K460" s="3" t="str">
        <f>VLOOKUP(A460, 'bank rate monthly'!$B$2:$H$115, 2)</f>
        <v>brm_106</v>
      </c>
    </row>
    <row r="461" spans="1:11" x14ac:dyDescent="0.2">
      <c r="A461" s="3" t="str">
        <f t="shared" si="49"/>
        <v>2022-05</v>
      </c>
      <c r="B461" s="3" t="str">
        <f t="shared" si="50"/>
        <v>2022-22</v>
      </c>
      <c r="C461" s="3" t="str">
        <f t="shared" si="51"/>
        <v>brw_460</v>
      </c>
      <c r="D461" s="6">
        <v>44706</v>
      </c>
      <c r="E461" s="3">
        <v>1.25</v>
      </c>
      <c r="F461" s="3">
        <f t="shared" si="52"/>
        <v>2022</v>
      </c>
      <c r="G461" s="3">
        <f t="shared" si="53"/>
        <v>2</v>
      </c>
      <c r="H461" s="3">
        <f t="shared" si="54"/>
        <v>5</v>
      </c>
      <c r="I461" s="3">
        <f t="shared" si="55"/>
        <v>22</v>
      </c>
      <c r="J461" s="3" t="str">
        <f>VLOOKUP(B461, 'estimated variable mortgage'!$A$2:$H$492, 2, FALSE)</f>
        <v>vmr_460</v>
      </c>
      <c r="K461" s="3" t="str">
        <f>VLOOKUP(A461, 'bank rate monthly'!$B$2:$H$115, 2)</f>
        <v>brm_106</v>
      </c>
    </row>
    <row r="462" spans="1:11" x14ac:dyDescent="0.2">
      <c r="A462" s="3" t="str">
        <f t="shared" si="49"/>
        <v>2022-06</v>
      </c>
      <c r="B462" s="3" t="str">
        <f t="shared" si="50"/>
        <v>2022-23</v>
      </c>
      <c r="C462" s="3" t="str">
        <f t="shared" si="51"/>
        <v>brw_461</v>
      </c>
      <c r="D462" s="6">
        <v>44713</v>
      </c>
      <c r="E462" s="3">
        <v>1.25</v>
      </c>
      <c r="F462" s="3">
        <f t="shared" si="52"/>
        <v>2022</v>
      </c>
      <c r="G462" s="3">
        <f t="shared" si="53"/>
        <v>2</v>
      </c>
      <c r="H462" s="3">
        <f t="shared" si="54"/>
        <v>6</v>
      </c>
      <c r="I462" s="3">
        <f t="shared" si="55"/>
        <v>23</v>
      </c>
      <c r="J462" s="3" t="str">
        <f>VLOOKUP(B462, 'estimated variable mortgage'!$A$2:$H$492, 2, FALSE)</f>
        <v>vmr_461</v>
      </c>
      <c r="K462" s="3" t="str">
        <f>VLOOKUP(A462, 'bank rate monthly'!$B$2:$H$115, 2)</f>
        <v>brm_107</v>
      </c>
    </row>
    <row r="463" spans="1:11" x14ac:dyDescent="0.2">
      <c r="A463" s="3" t="str">
        <f t="shared" si="49"/>
        <v>2022-06</v>
      </c>
      <c r="B463" s="3" t="str">
        <f t="shared" si="50"/>
        <v>2022-24</v>
      </c>
      <c r="C463" s="3" t="str">
        <f t="shared" si="51"/>
        <v>brw_462</v>
      </c>
      <c r="D463" s="6">
        <v>44720</v>
      </c>
      <c r="E463" s="3">
        <v>1.75</v>
      </c>
      <c r="F463" s="3">
        <f t="shared" si="52"/>
        <v>2022</v>
      </c>
      <c r="G463" s="3">
        <f t="shared" si="53"/>
        <v>2</v>
      </c>
      <c r="H463" s="3">
        <f t="shared" si="54"/>
        <v>6</v>
      </c>
      <c r="I463" s="3">
        <f t="shared" si="55"/>
        <v>24</v>
      </c>
      <c r="J463" s="3" t="str">
        <f>VLOOKUP(B463, 'estimated variable mortgage'!$A$2:$H$492, 2, FALSE)</f>
        <v>vmr_462</v>
      </c>
      <c r="K463" s="3" t="str">
        <f>VLOOKUP(A463, 'bank rate monthly'!$B$2:$H$115, 2)</f>
        <v>brm_107</v>
      </c>
    </row>
    <row r="464" spans="1:11" x14ac:dyDescent="0.2">
      <c r="A464" s="3" t="str">
        <f t="shared" si="49"/>
        <v>2022-06</v>
      </c>
      <c r="B464" s="3" t="str">
        <f t="shared" si="50"/>
        <v>2022-25</v>
      </c>
      <c r="C464" s="3" t="str">
        <f t="shared" si="51"/>
        <v>brw_463</v>
      </c>
      <c r="D464" s="6">
        <v>44727</v>
      </c>
      <c r="E464" s="3">
        <v>1.75</v>
      </c>
      <c r="F464" s="3">
        <f t="shared" si="52"/>
        <v>2022</v>
      </c>
      <c r="G464" s="3">
        <f t="shared" si="53"/>
        <v>2</v>
      </c>
      <c r="H464" s="3">
        <f t="shared" si="54"/>
        <v>6</v>
      </c>
      <c r="I464" s="3">
        <f t="shared" si="55"/>
        <v>25</v>
      </c>
      <c r="J464" s="3" t="str">
        <f>VLOOKUP(B464, 'estimated variable mortgage'!$A$2:$H$492, 2, FALSE)</f>
        <v>vmr_463</v>
      </c>
      <c r="K464" s="3" t="str">
        <f>VLOOKUP(A464, 'bank rate monthly'!$B$2:$H$115, 2)</f>
        <v>brm_107</v>
      </c>
    </row>
    <row r="465" spans="1:11" x14ac:dyDescent="0.2">
      <c r="A465" s="3" t="str">
        <f t="shared" si="49"/>
        <v>2022-06</v>
      </c>
      <c r="B465" s="3" t="str">
        <f t="shared" si="50"/>
        <v>2022-26</v>
      </c>
      <c r="C465" s="3" t="str">
        <f t="shared" si="51"/>
        <v>brw_464</v>
      </c>
      <c r="D465" s="6">
        <v>44734</v>
      </c>
      <c r="E465" s="3">
        <v>1.75</v>
      </c>
      <c r="F465" s="3">
        <f t="shared" si="52"/>
        <v>2022</v>
      </c>
      <c r="G465" s="3">
        <f t="shared" si="53"/>
        <v>2</v>
      </c>
      <c r="H465" s="3">
        <f t="shared" si="54"/>
        <v>6</v>
      </c>
      <c r="I465" s="3">
        <f t="shared" si="55"/>
        <v>26</v>
      </c>
      <c r="J465" s="3" t="str">
        <f>VLOOKUP(B465, 'estimated variable mortgage'!$A$2:$H$492, 2, FALSE)</f>
        <v>vmr_464</v>
      </c>
      <c r="K465" s="3" t="str">
        <f>VLOOKUP(A465, 'bank rate monthly'!$B$2:$H$115, 2)</f>
        <v>brm_107</v>
      </c>
    </row>
    <row r="466" spans="1:11" x14ac:dyDescent="0.2">
      <c r="A466" s="3" t="str">
        <f t="shared" si="49"/>
        <v>2022-06</v>
      </c>
      <c r="B466" s="3" t="str">
        <f t="shared" si="50"/>
        <v>2022-27</v>
      </c>
      <c r="C466" s="3" t="str">
        <f t="shared" si="51"/>
        <v>brw_465</v>
      </c>
      <c r="D466" s="6">
        <v>44741</v>
      </c>
      <c r="E466" s="3">
        <v>1.75</v>
      </c>
      <c r="F466" s="3">
        <f t="shared" si="52"/>
        <v>2022</v>
      </c>
      <c r="G466" s="3">
        <f t="shared" si="53"/>
        <v>2</v>
      </c>
      <c r="H466" s="3">
        <f t="shared" si="54"/>
        <v>6</v>
      </c>
      <c r="I466" s="3">
        <f t="shared" si="55"/>
        <v>27</v>
      </c>
      <c r="J466" s="3" t="str">
        <f>VLOOKUP(B466, 'estimated variable mortgage'!$A$2:$H$492, 2, FALSE)</f>
        <v>vmr_465</v>
      </c>
      <c r="K466" s="3" t="str">
        <f>VLOOKUP(A466, 'bank rate monthly'!$B$2:$H$115, 2)</f>
        <v>brm_107</v>
      </c>
    </row>
    <row r="467" spans="1:11" x14ac:dyDescent="0.2">
      <c r="A467" s="3" t="str">
        <f t="shared" si="49"/>
        <v>2022-07</v>
      </c>
      <c r="B467" s="3" t="str">
        <f t="shared" si="50"/>
        <v>2022-28</v>
      </c>
      <c r="C467" s="3" t="str">
        <f t="shared" si="51"/>
        <v>brw_466</v>
      </c>
      <c r="D467" s="6">
        <v>44748</v>
      </c>
      <c r="E467" s="3">
        <v>1.75</v>
      </c>
      <c r="F467" s="3">
        <f t="shared" si="52"/>
        <v>2022</v>
      </c>
      <c r="G467" s="3">
        <f t="shared" si="53"/>
        <v>3</v>
      </c>
      <c r="H467" s="3">
        <f t="shared" si="54"/>
        <v>7</v>
      </c>
      <c r="I467" s="3">
        <f t="shared" si="55"/>
        <v>28</v>
      </c>
      <c r="J467" s="3" t="str">
        <f>VLOOKUP(B467, 'estimated variable mortgage'!$A$2:$H$492, 2, FALSE)</f>
        <v>vmr_466</v>
      </c>
      <c r="K467" s="3" t="str">
        <f>VLOOKUP(A467, 'bank rate monthly'!$B$2:$H$115, 2)</f>
        <v>brm_108</v>
      </c>
    </row>
    <row r="468" spans="1:11" x14ac:dyDescent="0.2">
      <c r="A468" s="3" t="str">
        <f t="shared" si="49"/>
        <v>2022-07</v>
      </c>
      <c r="B468" s="3" t="str">
        <f t="shared" si="50"/>
        <v>2022-29</v>
      </c>
      <c r="C468" s="3" t="str">
        <f t="shared" si="51"/>
        <v>brw_467</v>
      </c>
      <c r="D468" s="6">
        <v>44755</v>
      </c>
      <c r="E468" s="3">
        <v>1.75</v>
      </c>
      <c r="F468" s="3">
        <f t="shared" si="52"/>
        <v>2022</v>
      </c>
      <c r="G468" s="3">
        <f t="shared" si="53"/>
        <v>3</v>
      </c>
      <c r="H468" s="3">
        <f t="shared" si="54"/>
        <v>7</v>
      </c>
      <c r="I468" s="3">
        <f t="shared" si="55"/>
        <v>29</v>
      </c>
      <c r="J468" s="3" t="str">
        <f>VLOOKUP(B468, 'estimated variable mortgage'!$A$2:$H$492, 2, FALSE)</f>
        <v>vmr_467</v>
      </c>
      <c r="K468" s="3" t="str">
        <f>VLOOKUP(A468, 'bank rate monthly'!$B$2:$H$115, 2)</f>
        <v>brm_108</v>
      </c>
    </row>
    <row r="469" spans="1:11" x14ac:dyDescent="0.2">
      <c r="A469" s="3" t="str">
        <f t="shared" si="49"/>
        <v>2022-07</v>
      </c>
      <c r="B469" s="3" t="str">
        <f t="shared" si="50"/>
        <v>2022-30</v>
      </c>
      <c r="C469" s="3" t="str">
        <f t="shared" si="51"/>
        <v>brw_468</v>
      </c>
      <c r="D469" s="6">
        <v>44762</v>
      </c>
      <c r="E469" s="3">
        <v>2.75</v>
      </c>
      <c r="F469" s="3">
        <f t="shared" si="52"/>
        <v>2022</v>
      </c>
      <c r="G469" s="3">
        <f t="shared" si="53"/>
        <v>3</v>
      </c>
      <c r="H469" s="3">
        <f t="shared" si="54"/>
        <v>7</v>
      </c>
      <c r="I469" s="3">
        <f t="shared" si="55"/>
        <v>30</v>
      </c>
      <c r="J469" s="3" t="str">
        <f>VLOOKUP(B469, 'estimated variable mortgage'!$A$2:$H$492, 2, FALSE)</f>
        <v>vmr_468</v>
      </c>
      <c r="K469" s="3" t="str">
        <f>VLOOKUP(A469, 'bank rate monthly'!$B$2:$H$115, 2)</f>
        <v>brm_108</v>
      </c>
    </row>
    <row r="470" spans="1:11" x14ac:dyDescent="0.2">
      <c r="A470" s="3" t="str">
        <f t="shared" si="49"/>
        <v>2022-07</v>
      </c>
      <c r="B470" s="3" t="str">
        <f t="shared" si="50"/>
        <v>2022-31</v>
      </c>
      <c r="C470" s="3" t="str">
        <f t="shared" si="51"/>
        <v>brw_469</v>
      </c>
      <c r="D470" s="6">
        <v>44769</v>
      </c>
      <c r="E470" s="3">
        <v>2.75</v>
      </c>
      <c r="F470" s="3">
        <f t="shared" si="52"/>
        <v>2022</v>
      </c>
      <c r="G470" s="3">
        <f t="shared" si="53"/>
        <v>3</v>
      </c>
      <c r="H470" s="3">
        <f t="shared" si="54"/>
        <v>7</v>
      </c>
      <c r="I470" s="3">
        <f t="shared" si="55"/>
        <v>31</v>
      </c>
      <c r="J470" s="3" t="str">
        <f>VLOOKUP(B470, 'estimated variable mortgage'!$A$2:$H$492, 2, FALSE)</f>
        <v>vmr_469</v>
      </c>
      <c r="K470" s="3" t="str">
        <f>VLOOKUP(A470, 'bank rate monthly'!$B$2:$H$115, 2)</f>
        <v>brm_108</v>
      </c>
    </row>
    <row r="471" spans="1:11" x14ac:dyDescent="0.2">
      <c r="A471" s="3" t="str">
        <f t="shared" si="49"/>
        <v>2022-08</v>
      </c>
      <c r="B471" s="3" t="str">
        <f t="shared" si="50"/>
        <v>2022-32</v>
      </c>
      <c r="C471" s="3" t="str">
        <f t="shared" si="51"/>
        <v>brw_470</v>
      </c>
      <c r="D471" s="6">
        <v>44776</v>
      </c>
      <c r="E471" s="3">
        <v>2.75</v>
      </c>
      <c r="F471" s="3">
        <f t="shared" si="52"/>
        <v>2022</v>
      </c>
      <c r="G471" s="3">
        <f t="shared" si="53"/>
        <v>3</v>
      </c>
      <c r="H471" s="3">
        <f t="shared" si="54"/>
        <v>8</v>
      </c>
      <c r="I471" s="3">
        <f t="shared" si="55"/>
        <v>32</v>
      </c>
      <c r="J471" s="3" t="str">
        <f>VLOOKUP(B471, 'estimated variable mortgage'!$A$2:$H$492, 2, FALSE)</f>
        <v>vmr_470</v>
      </c>
      <c r="K471" s="3" t="str">
        <f>VLOOKUP(A471, 'bank rate monthly'!$B$2:$H$115, 2)</f>
        <v>brm_109</v>
      </c>
    </row>
    <row r="472" spans="1:11" x14ac:dyDescent="0.2">
      <c r="A472" s="3" t="str">
        <f t="shared" si="49"/>
        <v>2022-08</v>
      </c>
      <c r="B472" s="3" t="str">
        <f t="shared" si="50"/>
        <v>2022-33</v>
      </c>
      <c r="C472" s="3" t="str">
        <f t="shared" si="51"/>
        <v>brw_471</v>
      </c>
      <c r="D472" s="6">
        <v>44783</v>
      </c>
      <c r="E472" s="3">
        <v>2.75</v>
      </c>
      <c r="F472" s="3">
        <f t="shared" si="52"/>
        <v>2022</v>
      </c>
      <c r="G472" s="3">
        <f t="shared" si="53"/>
        <v>3</v>
      </c>
      <c r="H472" s="3">
        <f t="shared" si="54"/>
        <v>8</v>
      </c>
      <c r="I472" s="3">
        <f t="shared" si="55"/>
        <v>33</v>
      </c>
      <c r="J472" s="3" t="str">
        <f>VLOOKUP(B472, 'estimated variable mortgage'!$A$2:$H$492, 2, FALSE)</f>
        <v>vmr_471</v>
      </c>
      <c r="K472" s="3" t="str">
        <f>VLOOKUP(A472, 'bank rate monthly'!$B$2:$H$115, 2)</f>
        <v>brm_109</v>
      </c>
    </row>
    <row r="473" spans="1:11" x14ac:dyDescent="0.2">
      <c r="A473" s="3" t="str">
        <f t="shared" si="49"/>
        <v>2022-08</v>
      </c>
      <c r="B473" s="3" t="str">
        <f t="shared" si="50"/>
        <v>2022-34</v>
      </c>
      <c r="C473" s="3" t="str">
        <f t="shared" si="51"/>
        <v>brw_472</v>
      </c>
      <c r="D473" s="6">
        <v>44790</v>
      </c>
      <c r="E473" s="3">
        <v>2.75</v>
      </c>
      <c r="F473" s="3">
        <f t="shared" si="52"/>
        <v>2022</v>
      </c>
      <c r="G473" s="3">
        <f t="shared" si="53"/>
        <v>3</v>
      </c>
      <c r="H473" s="3">
        <f t="shared" si="54"/>
        <v>8</v>
      </c>
      <c r="I473" s="3">
        <f t="shared" si="55"/>
        <v>34</v>
      </c>
      <c r="J473" s="3" t="str">
        <f>VLOOKUP(B473, 'estimated variable mortgage'!$A$2:$H$492, 2, FALSE)</f>
        <v>vmr_472</v>
      </c>
      <c r="K473" s="3" t="str">
        <f>VLOOKUP(A473, 'bank rate monthly'!$B$2:$H$115, 2)</f>
        <v>brm_109</v>
      </c>
    </row>
    <row r="474" spans="1:11" x14ac:dyDescent="0.2">
      <c r="A474" s="3" t="str">
        <f t="shared" si="49"/>
        <v>2022-08</v>
      </c>
      <c r="B474" s="3" t="str">
        <f t="shared" si="50"/>
        <v>2022-35</v>
      </c>
      <c r="C474" s="3" t="str">
        <f t="shared" si="51"/>
        <v>brw_473</v>
      </c>
      <c r="D474" s="6">
        <v>44797</v>
      </c>
      <c r="E474" s="3">
        <v>2.75</v>
      </c>
      <c r="F474" s="3">
        <f t="shared" si="52"/>
        <v>2022</v>
      </c>
      <c r="G474" s="3">
        <f t="shared" si="53"/>
        <v>3</v>
      </c>
      <c r="H474" s="3">
        <f t="shared" si="54"/>
        <v>8</v>
      </c>
      <c r="I474" s="3">
        <f t="shared" si="55"/>
        <v>35</v>
      </c>
      <c r="J474" s="3" t="str">
        <f>VLOOKUP(B474, 'estimated variable mortgage'!$A$2:$H$492, 2, FALSE)</f>
        <v>vmr_473</v>
      </c>
      <c r="K474" s="3" t="str">
        <f>VLOOKUP(A474, 'bank rate monthly'!$B$2:$H$115, 2)</f>
        <v>brm_109</v>
      </c>
    </row>
    <row r="475" spans="1:11" x14ac:dyDescent="0.2">
      <c r="A475" s="3" t="str">
        <f t="shared" si="49"/>
        <v>2022-08</v>
      </c>
      <c r="B475" s="3" t="str">
        <f t="shared" si="50"/>
        <v>2022-36</v>
      </c>
      <c r="C475" s="3" t="str">
        <f t="shared" si="51"/>
        <v>brw_474</v>
      </c>
      <c r="D475" s="6">
        <v>44804</v>
      </c>
      <c r="E475" s="3">
        <v>2.75</v>
      </c>
      <c r="F475" s="3">
        <f t="shared" si="52"/>
        <v>2022</v>
      </c>
      <c r="G475" s="3">
        <f t="shared" si="53"/>
        <v>3</v>
      </c>
      <c r="H475" s="3">
        <f t="shared" si="54"/>
        <v>8</v>
      </c>
      <c r="I475" s="3">
        <f t="shared" si="55"/>
        <v>36</v>
      </c>
      <c r="J475" s="3" t="str">
        <f>VLOOKUP(B475, 'estimated variable mortgage'!$A$2:$H$492, 2, FALSE)</f>
        <v>vmr_474</v>
      </c>
      <c r="K475" s="3" t="str">
        <f>VLOOKUP(A475, 'bank rate monthly'!$B$2:$H$115, 2)</f>
        <v>brm_109</v>
      </c>
    </row>
    <row r="476" spans="1:11" x14ac:dyDescent="0.2">
      <c r="A476" s="3" t="str">
        <f t="shared" si="49"/>
        <v>2022-09</v>
      </c>
      <c r="B476" s="3" t="str">
        <f t="shared" si="50"/>
        <v>2022-37</v>
      </c>
      <c r="C476" s="3" t="str">
        <f t="shared" si="51"/>
        <v>brw_475</v>
      </c>
      <c r="D476" s="6">
        <v>44811</v>
      </c>
      <c r="E476" s="3">
        <v>2.75</v>
      </c>
      <c r="F476" s="3">
        <f t="shared" si="52"/>
        <v>2022</v>
      </c>
      <c r="G476" s="3">
        <f t="shared" si="53"/>
        <v>3</v>
      </c>
      <c r="H476" s="3">
        <f t="shared" si="54"/>
        <v>9</v>
      </c>
      <c r="I476" s="3">
        <f t="shared" si="55"/>
        <v>37</v>
      </c>
      <c r="J476" s="3" t="str">
        <f>VLOOKUP(B476, 'estimated variable mortgage'!$A$2:$H$492, 2, FALSE)</f>
        <v>vmr_475</v>
      </c>
      <c r="K476" s="3" t="str">
        <f>VLOOKUP(A476, 'bank rate monthly'!$B$2:$H$115, 2)</f>
        <v>brm_110</v>
      </c>
    </row>
    <row r="477" spans="1:11" x14ac:dyDescent="0.2">
      <c r="A477" s="3" t="str">
        <f t="shared" si="49"/>
        <v>2022-09</v>
      </c>
      <c r="B477" s="3" t="str">
        <f t="shared" si="50"/>
        <v>2022-38</v>
      </c>
      <c r="C477" s="3" t="str">
        <f t="shared" si="51"/>
        <v>brw_476</v>
      </c>
      <c r="D477" s="6">
        <v>44818</v>
      </c>
      <c r="E477" s="3">
        <v>3.5</v>
      </c>
      <c r="F477" s="3">
        <f t="shared" si="52"/>
        <v>2022</v>
      </c>
      <c r="G477" s="3">
        <f t="shared" si="53"/>
        <v>3</v>
      </c>
      <c r="H477" s="3">
        <f t="shared" si="54"/>
        <v>9</v>
      </c>
      <c r="I477" s="3">
        <f t="shared" si="55"/>
        <v>38</v>
      </c>
      <c r="J477" s="3" t="str">
        <f>VLOOKUP(B477, 'estimated variable mortgage'!$A$2:$H$492, 2, FALSE)</f>
        <v>vmr_476</v>
      </c>
      <c r="K477" s="3" t="str">
        <f>VLOOKUP(A477, 'bank rate monthly'!$B$2:$H$115, 2)</f>
        <v>brm_110</v>
      </c>
    </row>
    <row r="478" spans="1:11" x14ac:dyDescent="0.2">
      <c r="A478" s="3" t="str">
        <f t="shared" si="49"/>
        <v>2022-09</v>
      </c>
      <c r="B478" s="3" t="str">
        <f t="shared" si="50"/>
        <v>2022-39</v>
      </c>
      <c r="C478" s="3" t="str">
        <f t="shared" si="51"/>
        <v>brw_477</v>
      </c>
      <c r="D478" s="6">
        <v>44825</v>
      </c>
      <c r="E478" s="3">
        <v>3.5</v>
      </c>
      <c r="F478" s="3">
        <f t="shared" si="52"/>
        <v>2022</v>
      </c>
      <c r="G478" s="3">
        <f t="shared" si="53"/>
        <v>3</v>
      </c>
      <c r="H478" s="3">
        <f t="shared" si="54"/>
        <v>9</v>
      </c>
      <c r="I478" s="3">
        <f t="shared" si="55"/>
        <v>39</v>
      </c>
      <c r="J478" s="3" t="str">
        <f>VLOOKUP(B478, 'estimated variable mortgage'!$A$2:$H$492, 2, FALSE)</f>
        <v>vmr_477</v>
      </c>
      <c r="K478" s="3" t="str">
        <f>VLOOKUP(A478, 'bank rate monthly'!$B$2:$H$115, 2)</f>
        <v>brm_110</v>
      </c>
    </row>
    <row r="479" spans="1:11" x14ac:dyDescent="0.2">
      <c r="A479" s="3" t="str">
        <f t="shared" si="49"/>
        <v>2022-09</v>
      </c>
      <c r="B479" s="3" t="str">
        <f t="shared" si="50"/>
        <v>2022-40</v>
      </c>
      <c r="C479" s="3" t="str">
        <f t="shared" si="51"/>
        <v>brw_478</v>
      </c>
      <c r="D479" s="6">
        <v>44832</v>
      </c>
      <c r="E479" s="3">
        <v>3.5</v>
      </c>
      <c r="F479" s="3">
        <f t="shared" si="52"/>
        <v>2022</v>
      </c>
      <c r="G479" s="3">
        <f t="shared" si="53"/>
        <v>3</v>
      </c>
      <c r="H479" s="3">
        <f t="shared" si="54"/>
        <v>9</v>
      </c>
      <c r="I479" s="3">
        <f t="shared" si="55"/>
        <v>40</v>
      </c>
      <c r="J479" s="3" t="str">
        <f>VLOOKUP(B479, 'estimated variable mortgage'!$A$2:$H$492, 2, FALSE)</f>
        <v>vmr_478</v>
      </c>
      <c r="K479" s="3" t="str">
        <f>VLOOKUP(A479, 'bank rate monthly'!$B$2:$H$115, 2)</f>
        <v>brm_110</v>
      </c>
    </row>
    <row r="480" spans="1:11" x14ac:dyDescent="0.2">
      <c r="A480" s="3" t="str">
        <f t="shared" si="49"/>
        <v>2022-10</v>
      </c>
      <c r="B480" s="3" t="str">
        <f t="shared" si="50"/>
        <v>2022-41</v>
      </c>
      <c r="C480" s="3" t="str">
        <f t="shared" si="51"/>
        <v>brw_479</v>
      </c>
      <c r="D480" s="6">
        <v>44839</v>
      </c>
      <c r="E480" s="3">
        <v>3.5</v>
      </c>
      <c r="F480" s="3">
        <f t="shared" si="52"/>
        <v>2022</v>
      </c>
      <c r="G480" s="3">
        <f t="shared" si="53"/>
        <v>4</v>
      </c>
      <c r="H480" s="3">
        <f t="shared" si="54"/>
        <v>10</v>
      </c>
      <c r="I480" s="3">
        <f t="shared" si="55"/>
        <v>41</v>
      </c>
      <c r="J480" s="3" t="str">
        <f>VLOOKUP(B480, 'estimated variable mortgage'!$A$2:$H$492, 2, FALSE)</f>
        <v>vmr_479</v>
      </c>
      <c r="K480" s="3" t="str">
        <f>VLOOKUP(A480, 'bank rate monthly'!$B$2:$H$115, 2)</f>
        <v>brm_111</v>
      </c>
    </row>
    <row r="481" spans="1:11" x14ac:dyDescent="0.2">
      <c r="A481" s="3" t="str">
        <f t="shared" si="49"/>
        <v>2022-10</v>
      </c>
      <c r="B481" s="3" t="str">
        <f t="shared" si="50"/>
        <v>2022-42</v>
      </c>
      <c r="C481" s="3" t="str">
        <f t="shared" si="51"/>
        <v>brw_480</v>
      </c>
      <c r="D481" s="6">
        <v>44846</v>
      </c>
      <c r="E481" s="3">
        <v>3.5</v>
      </c>
      <c r="F481" s="3">
        <f t="shared" si="52"/>
        <v>2022</v>
      </c>
      <c r="G481" s="3">
        <f t="shared" si="53"/>
        <v>4</v>
      </c>
      <c r="H481" s="3">
        <f t="shared" si="54"/>
        <v>10</v>
      </c>
      <c r="I481" s="3">
        <f t="shared" si="55"/>
        <v>42</v>
      </c>
      <c r="J481" s="3" t="str">
        <f>VLOOKUP(B481, 'estimated variable mortgage'!$A$2:$H$492, 2, FALSE)</f>
        <v>vmr_480</v>
      </c>
      <c r="K481" s="3" t="str">
        <f>VLOOKUP(A481, 'bank rate monthly'!$B$2:$H$115, 2)</f>
        <v>brm_111</v>
      </c>
    </row>
    <row r="482" spans="1:11" x14ac:dyDescent="0.2">
      <c r="A482" s="3" t="str">
        <f t="shared" si="49"/>
        <v>2022-10</v>
      </c>
      <c r="B482" s="3" t="str">
        <f t="shared" si="50"/>
        <v>2022-43</v>
      </c>
      <c r="C482" s="3" t="str">
        <f t="shared" si="51"/>
        <v>brw_481</v>
      </c>
      <c r="D482" s="6">
        <v>44853</v>
      </c>
      <c r="E482" s="3">
        <v>3.5</v>
      </c>
      <c r="F482" s="3">
        <f t="shared" si="52"/>
        <v>2022</v>
      </c>
      <c r="G482" s="3">
        <f t="shared" si="53"/>
        <v>4</v>
      </c>
      <c r="H482" s="3">
        <f t="shared" si="54"/>
        <v>10</v>
      </c>
      <c r="I482" s="3">
        <f t="shared" si="55"/>
        <v>43</v>
      </c>
      <c r="J482" s="3" t="str">
        <f>VLOOKUP(B482, 'estimated variable mortgage'!$A$2:$H$492, 2, FALSE)</f>
        <v>vmr_481</v>
      </c>
      <c r="K482" s="3" t="str">
        <f>VLOOKUP(A482, 'bank rate monthly'!$B$2:$H$115, 2)</f>
        <v>brm_111</v>
      </c>
    </row>
    <row r="483" spans="1:11" x14ac:dyDescent="0.2">
      <c r="A483" s="3" t="str">
        <f t="shared" si="49"/>
        <v>2022-10</v>
      </c>
      <c r="B483" s="3" t="str">
        <f t="shared" si="50"/>
        <v>2022-44</v>
      </c>
      <c r="C483" s="3" t="str">
        <f t="shared" si="51"/>
        <v>brw_482</v>
      </c>
      <c r="D483" s="6">
        <v>44860</v>
      </c>
      <c r="E483" s="3">
        <v>3.5</v>
      </c>
      <c r="F483" s="3">
        <f t="shared" si="52"/>
        <v>2022</v>
      </c>
      <c r="G483" s="3">
        <f t="shared" si="53"/>
        <v>4</v>
      </c>
      <c r="H483" s="3">
        <f t="shared" si="54"/>
        <v>10</v>
      </c>
      <c r="I483" s="3">
        <f t="shared" si="55"/>
        <v>44</v>
      </c>
      <c r="J483" s="3" t="str">
        <f>VLOOKUP(B483, 'estimated variable mortgage'!$A$2:$H$492, 2, FALSE)</f>
        <v>vmr_482</v>
      </c>
      <c r="K483" s="3" t="str">
        <f>VLOOKUP(A483, 'bank rate monthly'!$B$2:$H$115, 2)</f>
        <v>brm_111</v>
      </c>
    </row>
    <row r="484" spans="1:11" x14ac:dyDescent="0.2">
      <c r="A484" s="3" t="str">
        <f t="shared" si="49"/>
        <v>2022-11</v>
      </c>
      <c r="B484" s="3" t="str">
        <f t="shared" si="50"/>
        <v>2022-45</v>
      </c>
      <c r="C484" s="3" t="str">
        <f t="shared" si="51"/>
        <v>brw_483</v>
      </c>
      <c r="D484" s="6">
        <v>44867</v>
      </c>
      <c r="E484" s="3">
        <v>4</v>
      </c>
      <c r="F484" s="3">
        <f t="shared" si="52"/>
        <v>2022</v>
      </c>
      <c r="G484" s="3">
        <f t="shared" si="53"/>
        <v>4</v>
      </c>
      <c r="H484" s="3">
        <f t="shared" si="54"/>
        <v>11</v>
      </c>
      <c r="I484" s="3">
        <f t="shared" si="55"/>
        <v>45</v>
      </c>
      <c r="J484" s="3" t="str">
        <f>VLOOKUP(B484, 'estimated variable mortgage'!$A$2:$H$492, 2, FALSE)</f>
        <v>vmr_483</v>
      </c>
      <c r="K484" s="3" t="str">
        <f>VLOOKUP(A484, 'bank rate monthly'!$B$2:$H$115, 2)</f>
        <v>brm_112</v>
      </c>
    </row>
    <row r="485" spans="1:11" x14ac:dyDescent="0.2">
      <c r="A485" s="3" t="str">
        <f t="shared" si="49"/>
        <v>2022-11</v>
      </c>
      <c r="B485" s="3" t="str">
        <f t="shared" si="50"/>
        <v>2022-46</v>
      </c>
      <c r="C485" s="3" t="str">
        <f t="shared" si="51"/>
        <v>brw_484</v>
      </c>
      <c r="D485" s="6">
        <v>44874</v>
      </c>
      <c r="E485" s="3">
        <v>4</v>
      </c>
      <c r="F485" s="3">
        <f t="shared" si="52"/>
        <v>2022</v>
      </c>
      <c r="G485" s="3">
        <f t="shared" si="53"/>
        <v>4</v>
      </c>
      <c r="H485" s="3">
        <f t="shared" si="54"/>
        <v>11</v>
      </c>
      <c r="I485" s="3">
        <f t="shared" si="55"/>
        <v>46</v>
      </c>
      <c r="J485" s="3" t="str">
        <f>VLOOKUP(B485, 'estimated variable mortgage'!$A$2:$H$492, 2, FALSE)</f>
        <v>vmr_484</v>
      </c>
      <c r="K485" s="3" t="str">
        <f>VLOOKUP(A485, 'bank rate monthly'!$B$2:$H$115, 2)</f>
        <v>brm_112</v>
      </c>
    </row>
    <row r="486" spans="1:11" x14ac:dyDescent="0.2">
      <c r="A486" s="3" t="str">
        <f t="shared" si="49"/>
        <v>2022-11</v>
      </c>
      <c r="B486" s="3" t="str">
        <f t="shared" si="50"/>
        <v>2022-47</v>
      </c>
      <c r="C486" s="3" t="str">
        <f t="shared" si="51"/>
        <v>brw_485</v>
      </c>
      <c r="D486" s="6">
        <v>44881</v>
      </c>
      <c r="E486" s="3">
        <v>4</v>
      </c>
      <c r="F486" s="3">
        <f t="shared" si="52"/>
        <v>2022</v>
      </c>
      <c r="G486" s="3">
        <f t="shared" si="53"/>
        <v>4</v>
      </c>
      <c r="H486" s="3">
        <f t="shared" si="54"/>
        <v>11</v>
      </c>
      <c r="I486" s="3">
        <f t="shared" si="55"/>
        <v>47</v>
      </c>
      <c r="J486" s="3" t="str">
        <f>VLOOKUP(B486, 'estimated variable mortgage'!$A$2:$H$492, 2, FALSE)</f>
        <v>vmr_485</v>
      </c>
      <c r="K486" s="3" t="str">
        <f>VLOOKUP(A486, 'bank rate monthly'!$B$2:$H$115, 2)</f>
        <v>brm_112</v>
      </c>
    </row>
    <row r="487" spans="1:11" x14ac:dyDescent="0.2">
      <c r="A487" s="3" t="str">
        <f t="shared" si="49"/>
        <v>2022-11</v>
      </c>
      <c r="B487" s="3" t="str">
        <f t="shared" si="50"/>
        <v>2022-48</v>
      </c>
      <c r="C487" s="3" t="str">
        <f t="shared" si="51"/>
        <v>brw_486</v>
      </c>
      <c r="D487" s="6">
        <v>44888</v>
      </c>
      <c r="E487" s="3">
        <v>4</v>
      </c>
      <c r="F487" s="3">
        <f t="shared" si="52"/>
        <v>2022</v>
      </c>
      <c r="G487" s="3">
        <f t="shared" si="53"/>
        <v>4</v>
      </c>
      <c r="H487" s="3">
        <f t="shared" si="54"/>
        <v>11</v>
      </c>
      <c r="I487" s="3">
        <f t="shared" si="55"/>
        <v>48</v>
      </c>
      <c r="J487" s="3" t="str">
        <f>VLOOKUP(B487, 'estimated variable mortgage'!$A$2:$H$492, 2, FALSE)</f>
        <v>vmr_486</v>
      </c>
      <c r="K487" s="3" t="str">
        <f>VLOOKUP(A487, 'bank rate monthly'!$B$2:$H$115, 2)</f>
        <v>brm_112</v>
      </c>
    </row>
    <row r="488" spans="1:11" x14ac:dyDescent="0.2">
      <c r="A488" s="3" t="str">
        <f t="shared" si="49"/>
        <v>2022-11</v>
      </c>
      <c r="B488" s="3" t="str">
        <f t="shared" si="50"/>
        <v>2022-49</v>
      </c>
      <c r="C488" s="3" t="str">
        <f t="shared" si="51"/>
        <v>brw_487</v>
      </c>
      <c r="D488" s="6">
        <v>44895</v>
      </c>
      <c r="E488" s="3">
        <v>4</v>
      </c>
      <c r="F488" s="3">
        <f t="shared" si="52"/>
        <v>2022</v>
      </c>
      <c r="G488" s="3">
        <f t="shared" si="53"/>
        <v>4</v>
      </c>
      <c r="H488" s="3">
        <f t="shared" si="54"/>
        <v>11</v>
      </c>
      <c r="I488" s="3">
        <f t="shared" si="55"/>
        <v>49</v>
      </c>
      <c r="J488" s="3" t="str">
        <f>VLOOKUP(B488, 'estimated variable mortgage'!$A$2:$H$492, 2, FALSE)</f>
        <v>vmr_487</v>
      </c>
      <c r="K488" s="3" t="str">
        <f>VLOOKUP(A488, 'bank rate monthly'!$B$2:$H$115, 2)</f>
        <v>brm_112</v>
      </c>
    </row>
    <row r="489" spans="1:11" x14ac:dyDescent="0.2">
      <c r="A489" s="3" t="str">
        <f t="shared" si="49"/>
        <v>2022-12</v>
      </c>
      <c r="B489" s="3" t="str">
        <f t="shared" si="50"/>
        <v>2022-50</v>
      </c>
      <c r="C489" s="3" t="str">
        <f t="shared" si="51"/>
        <v>brw_488</v>
      </c>
      <c r="D489" s="6">
        <v>44902</v>
      </c>
      <c r="E489" s="3">
        <v>4</v>
      </c>
      <c r="F489" s="3">
        <f t="shared" si="52"/>
        <v>2022</v>
      </c>
      <c r="G489" s="3">
        <f t="shared" si="53"/>
        <v>4</v>
      </c>
      <c r="H489" s="3">
        <f t="shared" si="54"/>
        <v>12</v>
      </c>
      <c r="I489" s="3">
        <f t="shared" si="55"/>
        <v>50</v>
      </c>
      <c r="J489" s="3" t="str">
        <f>VLOOKUP(B489, 'estimated variable mortgage'!$A$2:$H$492, 2, FALSE)</f>
        <v>vmr_488</v>
      </c>
      <c r="K489" s="3" t="str">
        <f>VLOOKUP(A489, 'bank rate monthly'!$B$2:$H$115, 2)</f>
        <v>brm_113</v>
      </c>
    </row>
    <row r="490" spans="1:11" x14ac:dyDescent="0.2">
      <c r="A490" s="3" t="str">
        <f t="shared" si="49"/>
        <v>2022-12</v>
      </c>
      <c r="B490" s="3" t="str">
        <f t="shared" si="50"/>
        <v>2022-51</v>
      </c>
      <c r="C490" s="3" t="str">
        <f t="shared" si="51"/>
        <v>brw_489</v>
      </c>
      <c r="D490" s="6">
        <v>44909</v>
      </c>
      <c r="E490" s="3">
        <v>4.5</v>
      </c>
      <c r="F490" s="3">
        <f t="shared" si="52"/>
        <v>2022</v>
      </c>
      <c r="G490" s="3">
        <f t="shared" si="53"/>
        <v>4</v>
      </c>
      <c r="H490" s="3">
        <f t="shared" si="54"/>
        <v>12</v>
      </c>
      <c r="I490" s="3">
        <f t="shared" si="55"/>
        <v>51</v>
      </c>
      <c r="J490" s="3" t="str">
        <f>VLOOKUP(B490, 'estimated variable mortgage'!$A$2:$H$492, 2, FALSE)</f>
        <v>vmr_489</v>
      </c>
      <c r="K490" s="3" t="str">
        <f>VLOOKUP(A490, 'bank rate monthly'!$B$2:$H$115, 2)</f>
        <v>brm_113</v>
      </c>
    </row>
    <row r="491" spans="1:11" x14ac:dyDescent="0.2">
      <c r="A491" s="3" t="str">
        <f t="shared" si="49"/>
        <v>2022-12</v>
      </c>
      <c r="B491" s="3" t="str">
        <f t="shared" si="50"/>
        <v>2022-52</v>
      </c>
      <c r="C491" s="3" t="str">
        <f t="shared" si="51"/>
        <v>brw_490</v>
      </c>
      <c r="D491" s="6">
        <v>44916</v>
      </c>
      <c r="E491" s="3">
        <v>4.5</v>
      </c>
      <c r="F491" s="3">
        <f t="shared" si="52"/>
        <v>2022</v>
      </c>
      <c r="G491" s="3">
        <f t="shared" si="53"/>
        <v>4</v>
      </c>
      <c r="H491" s="3">
        <f t="shared" si="54"/>
        <v>12</v>
      </c>
      <c r="I491" s="3">
        <f t="shared" si="55"/>
        <v>52</v>
      </c>
      <c r="J491" s="3" t="str">
        <f>VLOOKUP(B491, 'estimated variable mortgage'!$A$2:$H$492, 2, FALSE)</f>
        <v>vmr_490</v>
      </c>
      <c r="K491" s="3" t="str">
        <f>VLOOKUP(A491, 'bank rate monthly'!$B$2:$H$115, 2)</f>
        <v>brm_113</v>
      </c>
    </row>
    <row r="492" spans="1:11" x14ac:dyDescent="0.2">
      <c r="A492" s="3" t="str">
        <f t="shared" si="49"/>
        <v>2022-12</v>
      </c>
      <c r="B492" s="3" t="str">
        <f t="shared" si="50"/>
        <v>2022-53</v>
      </c>
      <c r="C492" s="3" t="str">
        <f t="shared" si="51"/>
        <v>brw_491</v>
      </c>
      <c r="D492" s="6">
        <v>44923</v>
      </c>
      <c r="E492" s="3">
        <v>4.5</v>
      </c>
      <c r="F492" s="3">
        <f t="shared" si="52"/>
        <v>2022</v>
      </c>
      <c r="G492" s="3">
        <f t="shared" si="53"/>
        <v>4</v>
      </c>
      <c r="H492" s="3">
        <f t="shared" si="54"/>
        <v>12</v>
      </c>
      <c r="I492" s="3">
        <f t="shared" si="55"/>
        <v>53</v>
      </c>
      <c r="J492" s="3" t="str">
        <f>VLOOKUP(B492, 'estimated variable mortgage'!$A$2:$H$492, 2, FALSE)</f>
        <v>vmr_491</v>
      </c>
      <c r="K492" s="3" t="str">
        <f>VLOOKUP(A492, 'bank rate monthly'!$B$2:$H$115, 2)</f>
        <v>brm_113</v>
      </c>
    </row>
    <row r="493" spans="1:11" x14ac:dyDescent="0.2">
      <c r="A493" s="3" t="str">
        <f t="shared" si="49"/>
        <v>2023-01</v>
      </c>
      <c r="B493" s="3" t="str">
        <f t="shared" si="50"/>
        <v>2023-1</v>
      </c>
      <c r="C493" s="3" t="str">
        <f t="shared" si="51"/>
        <v>brw_492</v>
      </c>
      <c r="D493" s="6">
        <v>44930</v>
      </c>
      <c r="E493" s="3">
        <v>4.5</v>
      </c>
      <c r="F493" s="3">
        <f t="shared" si="52"/>
        <v>2023</v>
      </c>
      <c r="G493" s="3">
        <f t="shared" si="53"/>
        <v>1</v>
      </c>
      <c r="H493" s="3">
        <f t="shared" si="54"/>
        <v>1</v>
      </c>
      <c r="I493" s="3">
        <f t="shared" si="55"/>
        <v>1</v>
      </c>
      <c r="J493" s="3" t="e">
        <f>VLOOKUP(B493, 'estimated variable mortgage'!$A$2:$H$492, 2, FALSE)</f>
        <v>#N/A</v>
      </c>
      <c r="K493" s="3" t="str">
        <f>VLOOKUP(A493, 'bank rate monthly'!$B$2:$H$115, 2)</f>
        <v>brm_114</v>
      </c>
    </row>
  </sheetData>
  <sortState xmlns:xlrd2="http://schemas.microsoft.com/office/spreadsheetml/2017/richdata2" ref="D2:E493">
    <sortCondition ref="D1:D4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492"/>
  <sheetViews>
    <sheetView workbookViewId="0">
      <selection activeCell="H1" sqref="A1:H1"/>
    </sheetView>
  </sheetViews>
  <sheetFormatPr baseColWidth="10" defaultColWidth="11" defaultRowHeight="16" x14ac:dyDescent="0.2"/>
  <cols>
    <col min="1" max="1" width="11" style="3"/>
    <col min="2" max="2" width="18.5" style="3" customWidth="1"/>
    <col min="3" max="3" width="11" style="3"/>
    <col min="4" max="4" width="26.1640625" style="3" customWidth="1"/>
    <col min="5" max="16384" width="11" style="3"/>
  </cols>
  <sheetData>
    <row r="1" spans="1:8" x14ac:dyDescent="0.2">
      <c r="A1" s="8" t="s">
        <v>28</v>
      </c>
      <c r="B1" s="8" t="s">
        <v>22</v>
      </c>
      <c r="C1" s="11" t="s">
        <v>4</v>
      </c>
      <c r="D1" s="11" t="s">
        <v>20</v>
      </c>
      <c r="E1" s="8" t="s">
        <v>25</v>
      </c>
      <c r="F1" s="8" t="s">
        <v>31</v>
      </c>
      <c r="G1" s="8" t="s">
        <v>26</v>
      </c>
      <c r="H1" s="8" t="s">
        <v>27</v>
      </c>
    </row>
    <row r="2" spans="1:8" x14ac:dyDescent="0.2">
      <c r="A2" s="3" t="str">
        <f>_xlfn.CONCAT(E2,"-",H2)</f>
        <v>2013-32</v>
      </c>
      <c r="B2" s="3" t="str">
        <f>_xlfn.CONCAT("vmr_", TEXT(ROW(C2)-1, "000"))</f>
        <v>vmr_001</v>
      </c>
      <c r="C2" s="4">
        <v>41494</v>
      </c>
      <c r="D2" s="2">
        <v>2.5499999999999998</v>
      </c>
      <c r="E2" s="3">
        <f>YEAR(C2)</f>
        <v>2013</v>
      </c>
      <c r="F2" s="3">
        <f>ROUNDUP(MONTH(C2)/3,0)</f>
        <v>3</v>
      </c>
      <c r="G2" s="3">
        <f>MONTH(C2)</f>
        <v>8</v>
      </c>
      <c r="H2" s="3">
        <f>WEEKNUM(C2)</f>
        <v>32</v>
      </c>
    </row>
    <row r="3" spans="1:8" x14ac:dyDescent="0.2">
      <c r="A3" s="3" t="str">
        <f t="shared" ref="A3:A66" si="0">_xlfn.CONCAT(E3,"-",H3)</f>
        <v>2013-33</v>
      </c>
      <c r="B3" s="3" t="str">
        <f t="shared" ref="B3:B66" si="1">_xlfn.CONCAT("vmr_", TEXT(ROW(C3)-1, "000"))</f>
        <v>vmr_002</v>
      </c>
      <c r="C3" s="4">
        <v>41501</v>
      </c>
      <c r="D3" s="2">
        <v>2.5499999999999998</v>
      </c>
      <c r="E3" s="3">
        <f t="shared" ref="E3:E66" si="2">YEAR(C3)</f>
        <v>2013</v>
      </c>
      <c r="F3" s="3">
        <f t="shared" ref="F3:F66" si="3">ROUNDUP(MONTH(C3)/3,0)</f>
        <v>3</v>
      </c>
      <c r="G3" s="3">
        <f t="shared" ref="G3:G66" si="4">MONTH(C3)</f>
        <v>8</v>
      </c>
      <c r="H3" s="3">
        <f t="shared" ref="H3:H66" si="5">WEEKNUM(C3)</f>
        <v>33</v>
      </c>
    </row>
    <row r="4" spans="1:8" x14ac:dyDescent="0.2">
      <c r="A4" s="3" t="str">
        <f t="shared" si="0"/>
        <v>2013-34</v>
      </c>
      <c r="B4" s="3" t="str">
        <f t="shared" si="1"/>
        <v>vmr_003</v>
      </c>
      <c r="C4" s="4">
        <v>41508</v>
      </c>
      <c r="D4" s="2">
        <v>2.5499999999999998</v>
      </c>
      <c r="E4" s="3">
        <f t="shared" si="2"/>
        <v>2013</v>
      </c>
      <c r="F4" s="3">
        <f t="shared" si="3"/>
        <v>3</v>
      </c>
      <c r="G4" s="3">
        <f t="shared" si="4"/>
        <v>8</v>
      </c>
      <c r="H4" s="3">
        <f t="shared" si="5"/>
        <v>34</v>
      </c>
    </row>
    <row r="5" spans="1:8" x14ac:dyDescent="0.2">
      <c r="A5" s="3" t="str">
        <f t="shared" si="0"/>
        <v>2013-35</v>
      </c>
      <c r="B5" s="3" t="str">
        <f t="shared" si="1"/>
        <v>vmr_004</v>
      </c>
      <c r="C5" s="4">
        <v>41515</v>
      </c>
      <c r="D5" s="2">
        <v>2.5499999999999998</v>
      </c>
      <c r="E5" s="3">
        <f t="shared" si="2"/>
        <v>2013</v>
      </c>
      <c r="F5" s="3">
        <f t="shared" si="3"/>
        <v>3</v>
      </c>
      <c r="G5" s="3">
        <f t="shared" si="4"/>
        <v>8</v>
      </c>
      <c r="H5" s="3">
        <f t="shared" si="5"/>
        <v>35</v>
      </c>
    </row>
    <row r="6" spans="1:8" x14ac:dyDescent="0.2">
      <c r="A6" s="3" t="str">
        <f t="shared" si="0"/>
        <v>2013-36</v>
      </c>
      <c r="B6" s="3" t="str">
        <f t="shared" si="1"/>
        <v>vmr_005</v>
      </c>
      <c r="C6" s="4">
        <v>41522</v>
      </c>
      <c r="D6" s="2">
        <v>2.56</v>
      </c>
      <c r="E6" s="3">
        <f t="shared" si="2"/>
        <v>2013</v>
      </c>
      <c r="F6" s="3">
        <f t="shared" si="3"/>
        <v>3</v>
      </c>
      <c r="G6" s="3">
        <f t="shared" si="4"/>
        <v>9</v>
      </c>
      <c r="H6" s="3">
        <f t="shared" si="5"/>
        <v>36</v>
      </c>
    </row>
    <row r="7" spans="1:8" x14ac:dyDescent="0.2">
      <c r="A7" s="3" t="str">
        <f t="shared" si="0"/>
        <v>2013-37</v>
      </c>
      <c r="B7" s="3" t="str">
        <f t="shared" si="1"/>
        <v>vmr_006</v>
      </c>
      <c r="C7" s="4">
        <v>41529</v>
      </c>
      <c r="D7" s="2">
        <v>2.5499999999999998</v>
      </c>
      <c r="E7" s="3">
        <f t="shared" si="2"/>
        <v>2013</v>
      </c>
      <c r="F7" s="3">
        <f t="shared" si="3"/>
        <v>3</v>
      </c>
      <c r="G7" s="3">
        <f t="shared" si="4"/>
        <v>9</v>
      </c>
      <c r="H7" s="3">
        <f t="shared" si="5"/>
        <v>37</v>
      </c>
    </row>
    <row r="8" spans="1:8" x14ac:dyDescent="0.2">
      <c r="A8" s="3" t="str">
        <f t="shared" si="0"/>
        <v>2013-38</v>
      </c>
      <c r="B8" s="3" t="str">
        <f t="shared" si="1"/>
        <v>vmr_007</v>
      </c>
      <c r="C8" s="4">
        <v>41536</v>
      </c>
      <c r="D8" s="2">
        <v>2.5499999999999998</v>
      </c>
      <c r="E8" s="3">
        <f t="shared" si="2"/>
        <v>2013</v>
      </c>
      <c r="F8" s="3">
        <f t="shared" si="3"/>
        <v>3</v>
      </c>
      <c r="G8" s="3">
        <f t="shared" si="4"/>
        <v>9</v>
      </c>
      <c r="H8" s="3">
        <f t="shared" si="5"/>
        <v>38</v>
      </c>
    </row>
    <row r="9" spans="1:8" x14ac:dyDescent="0.2">
      <c r="A9" s="3" t="str">
        <f t="shared" si="0"/>
        <v>2013-39</v>
      </c>
      <c r="B9" s="3" t="str">
        <f t="shared" si="1"/>
        <v>vmr_008</v>
      </c>
      <c r="C9" s="4">
        <v>41543</v>
      </c>
      <c r="D9" s="2">
        <v>2.5499999999999998</v>
      </c>
      <c r="E9" s="3">
        <f t="shared" si="2"/>
        <v>2013</v>
      </c>
      <c r="F9" s="3">
        <f t="shared" si="3"/>
        <v>3</v>
      </c>
      <c r="G9" s="3">
        <f t="shared" si="4"/>
        <v>9</v>
      </c>
      <c r="H9" s="3">
        <f t="shared" si="5"/>
        <v>39</v>
      </c>
    </row>
    <row r="10" spans="1:8" x14ac:dyDescent="0.2">
      <c r="A10" s="3" t="str">
        <f t="shared" si="0"/>
        <v>2013-40</v>
      </c>
      <c r="B10" s="3" t="str">
        <f t="shared" si="1"/>
        <v>vmr_009</v>
      </c>
      <c r="C10" s="4">
        <v>41550</v>
      </c>
      <c r="D10" s="2">
        <v>2.54</v>
      </c>
      <c r="E10" s="3">
        <f t="shared" si="2"/>
        <v>2013</v>
      </c>
      <c r="F10" s="3">
        <f t="shared" si="3"/>
        <v>4</v>
      </c>
      <c r="G10" s="3">
        <f t="shared" si="4"/>
        <v>10</v>
      </c>
      <c r="H10" s="3">
        <f t="shared" si="5"/>
        <v>40</v>
      </c>
    </row>
    <row r="11" spans="1:8" x14ac:dyDescent="0.2">
      <c r="A11" s="3" t="str">
        <f t="shared" si="0"/>
        <v>2013-41</v>
      </c>
      <c r="B11" s="3" t="str">
        <f t="shared" si="1"/>
        <v>vmr_010</v>
      </c>
      <c r="C11" s="4">
        <v>41557</v>
      </c>
      <c r="D11" s="2">
        <v>2.54</v>
      </c>
      <c r="E11" s="3">
        <f t="shared" si="2"/>
        <v>2013</v>
      </c>
      <c r="F11" s="3">
        <f t="shared" si="3"/>
        <v>4</v>
      </c>
      <c r="G11" s="3">
        <f t="shared" si="4"/>
        <v>10</v>
      </c>
      <c r="H11" s="3">
        <f t="shared" si="5"/>
        <v>41</v>
      </c>
    </row>
    <row r="12" spans="1:8" x14ac:dyDescent="0.2">
      <c r="A12" s="3" t="str">
        <f t="shared" si="0"/>
        <v>2013-42</v>
      </c>
      <c r="B12" s="3" t="str">
        <f t="shared" si="1"/>
        <v>vmr_011</v>
      </c>
      <c r="C12" s="4">
        <v>41564</v>
      </c>
      <c r="D12" s="2">
        <v>2.54</v>
      </c>
      <c r="E12" s="3">
        <f t="shared" si="2"/>
        <v>2013</v>
      </c>
      <c r="F12" s="3">
        <f t="shared" si="3"/>
        <v>4</v>
      </c>
      <c r="G12" s="3">
        <f t="shared" si="4"/>
        <v>10</v>
      </c>
      <c r="H12" s="3">
        <f t="shared" si="5"/>
        <v>42</v>
      </c>
    </row>
    <row r="13" spans="1:8" x14ac:dyDescent="0.2">
      <c r="A13" s="3" t="str">
        <f t="shared" si="0"/>
        <v>2013-43</v>
      </c>
      <c r="B13" s="3" t="str">
        <f t="shared" si="1"/>
        <v>vmr_012</v>
      </c>
      <c r="C13" s="4">
        <v>41571</v>
      </c>
      <c r="D13" s="2">
        <v>2.5299999999999998</v>
      </c>
      <c r="E13" s="3">
        <f t="shared" si="2"/>
        <v>2013</v>
      </c>
      <c r="F13" s="3">
        <f t="shared" si="3"/>
        <v>4</v>
      </c>
      <c r="G13" s="3">
        <f t="shared" si="4"/>
        <v>10</v>
      </c>
      <c r="H13" s="3">
        <f t="shared" si="5"/>
        <v>43</v>
      </c>
    </row>
    <row r="14" spans="1:8" x14ac:dyDescent="0.2">
      <c r="A14" s="3" t="str">
        <f t="shared" si="0"/>
        <v>2013-44</v>
      </c>
      <c r="B14" s="3" t="str">
        <f t="shared" si="1"/>
        <v>vmr_013</v>
      </c>
      <c r="C14" s="4">
        <v>41578</v>
      </c>
      <c r="D14" s="2">
        <v>2.5299999999999998</v>
      </c>
      <c r="E14" s="3">
        <f t="shared" si="2"/>
        <v>2013</v>
      </c>
      <c r="F14" s="3">
        <f t="shared" si="3"/>
        <v>4</v>
      </c>
      <c r="G14" s="3">
        <f t="shared" si="4"/>
        <v>10</v>
      </c>
      <c r="H14" s="3">
        <f t="shared" si="5"/>
        <v>44</v>
      </c>
    </row>
    <row r="15" spans="1:8" x14ac:dyDescent="0.2">
      <c r="A15" s="3" t="str">
        <f t="shared" si="0"/>
        <v>2013-45</v>
      </c>
      <c r="B15" s="3" t="str">
        <f t="shared" si="1"/>
        <v>vmr_014</v>
      </c>
      <c r="C15" s="4">
        <v>41585</v>
      </c>
      <c r="D15" s="2">
        <v>2.5099999999999998</v>
      </c>
      <c r="E15" s="3">
        <f t="shared" si="2"/>
        <v>2013</v>
      </c>
      <c r="F15" s="3">
        <f t="shared" si="3"/>
        <v>4</v>
      </c>
      <c r="G15" s="3">
        <f t="shared" si="4"/>
        <v>11</v>
      </c>
      <c r="H15" s="3">
        <f t="shared" si="5"/>
        <v>45</v>
      </c>
    </row>
    <row r="16" spans="1:8" x14ac:dyDescent="0.2">
      <c r="A16" s="3" t="str">
        <f t="shared" si="0"/>
        <v>2013-46</v>
      </c>
      <c r="B16" s="3" t="str">
        <f t="shared" si="1"/>
        <v>vmr_015</v>
      </c>
      <c r="C16" s="4">
        <v>41592</v>
      </c>
      <c r="D16" s="2">
        <v>2.5</v>
      </c>
      <c r="E16" s="3">
        <f t="shared" si="2"/>
        <v>2013</v>
      </c>
      <c r="F16" s="3">
        <f t="shared" si="3"/>
        <v>4</v>
      </c>
      <c r="G16" s="3">
        <f t="shared" si="4"/>
        <v>11</v>
      </c>
      <c r="H16" s="3">
        <f t="shared" si="5"/>
        <v>46</v>
      </c>
    </row>
    <row r="17" spans="1:8" x14ac:dyDescent="0.2">
      <c r="A17" s="3" t="str">
        <f t="shared" si="0"/>
        <v>2013-47</v>
      </c>
      <c r="B17" s="3" t="str">
        <f t="shared" si="1"/>
        <v>vmr_016</v>
      </c>
      <c r="C17" s="4">
        <v>41599</v>
      </c>
      <c r="D17" s="2">
        <v>2.5099999999999998</v>
      </c>
      <c r="E17" s="3">
        <f t="shared" si="2"/>
        <v>2013</v>
      </c>
      <c r="F17" s="3">
        <f t="shared" si="3"/>
        <v>4</v>
      </c>
      <c r="G17" s="3">
        <f t="shared" si="4"/>
        <v>11</v>
      </c>
      <c r="H17" s="3">
        <f t="shared" si="5"/>
        <v>47</v>
      </c>
    </row>
    <row r="18" spans="1:8" x14ac:dyDescent="0.2">
      <c r="A18" s="3" t="str">
        <f t="shared" si="0"/>
        <v>2013-48</v>
      </c>
      <c r="B18" s="3" t="str">
        <f t="shared" si="1"/>
        <v>vmr_017</v>
      </c>
      <c r="C18" s="4">
        <v>41606</v>
      </c>
      <c r="D18" s="2">
        <v>2.5099999999999998</v>
      </c>
      <c r="E18" s="3">
        <f t="shared" si="2"/>
        <v>2013</v>
      </c>
      <c r="F18" s="3">
        <f t="shared" si="3"/>
        <v>4</v>
      </c>
      <c r="G18" s="3">
        <f t="shared" si="4"/>
        <v>11</v>
      </c>
      <c r="H18" s="3">
        <f t="shared" si="5"/>
        <v>48</v>
      </c>
    </row>
    <row r="19" spans="1:8" x14ac:dyDescent="0.2">
      <c r="A19" s="3" t="str">
        <f t="shared" si="0"/>
        <v>2013-49</v>
      </c>
      <c r="B19" s="3" t="str">
        <f t="shared" si="1"/>
        <v>vmr_018</v>
      </c>
      <c r="C19" s="4">
        <v>41613</v>
      </c>
      <c r="D19" s="2">
        <v>2.5099999999999998</v>
      </c>
      <c r="E19" s="3">
        <f t="shared" si="2"/>
        <v>2013</v>
      </c>
      <c r="F19" s="3">
        <f t="shared" si="3"/>
        <v>4</v>
      </c>
      <c r="G19" s="3">
        <f t="shared" si="4"/>
        <v>12</v>
      </c>
      <c r="H19" s="3">
        <f t="shared" si="5"/>
        <v>49</v>
      </c>
    </row>
    <row r="20" spans="1:8" x14ac:dyDescent="0.2">
      <c r="A20" s="3" t="str">
        <f t="shared" si="0"/>
        <v>2013-50</v>
      </c>
      <c r="B20" s="3" t="str">
        <f t="shared" si="1"/>
        <v>vmr_019</v>
      </c>
      <c r="C20" s="4">
        <v>41620</v>
      </c>
      <c r="D20" s="2">
        <v>2.5099999999999998</v>
      </c>
      <c r="E20" s="3">
        <f t="shared" si="2"/>
        <v>2013</v>
      </c>
      <c r="F20" s="3">
        <f t="shared" si="3"/>
        <v>4</v>
      </c>
      <c r="G20" s="3">
        <f t="shared" si="4"/>
        <v>12</v>
      </c>
      <c r="H20" s="3">
        <f t="shared" si="5"/>
        <v>50</v>
      </c>
    </row>
    <row r="21" spans="1:8" x14ac:dyDescent="0.2">
      <c r="A21" s="3" t="str">
        <f t="shared" si="0"/>
        <v>2013-51</v>
      </c>
      <c r="B21" s="3" t="str">
        <f t="shared" si="1"/>
        <v>vmr_020</v>
      </c>
      <c r="C21" s="4">
        <v>41627</v>
      </c>
      <c r="D21" s="2">
        <v>2.5099999999999998</v>
      </c>
      <c r="E21" s="3">
        <f t="shared" si="2"/>
        <v>2013</v>
      </c>
      <c r="F21" s="3">
        <f t="shared" si="3"/>
        <v>4</v>
      </c>
      <c r="G21" s="3">
        <f t="shared" si="4"/>
        <v>12</v>
      </c>
      <c r="H21" s="3">
        <f t="shared" si="5"/>
        <v>51</v>
      </c>
    </row>
    <row r="22" spans="1:8" x14ac:dyDescent="0.2">
      <c r="A22" s="3" t="str">
        <f t="shared" si="0"/>
        <v>2013-52</v>
      </c>
      <c r="B22" s="3" t="str">
        <f t="shared" si="1"/>
        <v>vmr_021</v>
      </c>
      <c r="C22" s="4">
        <v>41634</v>
      </c>
      <c r="D22" s="2">
        <v>2.5099999999999998</v>
      </c>
      <c r="E22" s="3">
        <f t="shared" si="2"/>
        <v>2013</v>
      </c>
      <c r="F22" s="3">
        <f t="shared" si="3"/>
        <v>4</v>
      </c>
      <c r="G22" s="3">
        <f t="shared" si="4"/>
        <v>12</v>
      </c>
      <c r="H22" s="3">
        <f t="shared" si="5"/>
        <v>52</v>
      </c>
    </row>
    <row r="23" spans="1:8" x14ac:dyDescent="0.2">
      <c r="A23" s="3" t="str">
        <f t="shared" si="0"/>
        <v>2014-1</v>
      </c>
      <c r="B23" s="3" t="str">
        <f t="shared" si="1"/>
        <v>vmr_022</v>
      </c>
      <c r="C23" s="4">
        <v>41641</v>
      </c>
      <c r="D23" s="2">
        <v>2.5099999999999998</v>
      </c>
      <c r="E23" s="3">
        <f t="shared" si="2"/>
        <v>2014</v>
      </c>
      <c r="F23" s="3">
        <f t="shared" si="3"/>
        <v>1</v>
      </c>
      <c r="G23" s="3">
        <f t="shared" si="4"/>
        <v>1</v>
      </c>
      <c r="H23" s="3">
        <f t="shared" si="5"/>
        <v>1</v>
      </c>
    </row>
    <row r="24" spans="1:8" x14ac:dyDescent="0.2">
      <c r="A24" s="3" t="str">
        <f t="shared" si="0"/>
        <v>2014-2</v>
      </c>
      <c r="B24" s="3" t="str">
        <f t="shared" si="1"/>
        <v>vmr_023</v>
      </c>
      <c r="C24" s="4">
        <v>41648</v>
      </c>
      <c r="D24" s="2">
        <v>2.5</v>
      </c>
      <c r="E24" s="3">
        <f t="shared" si="2"/>
        <v>2014</v>
      </c>
      <c r="F24" s="3">
        <f t="shared" si="3"/>
        <v>1</v>
      </c>
      <c r="G24" s="3">
        <f t="shared" si="4"/>
        <v>1</v>
      </c>
      <c r="H24" s="3">
        <f t="shared" si="5"/>
        <v>2</v>
      </c>
    </row>
    <row r="25" spans="1:8" x14ac:dyDescent="0.2">
      <c r="A25" s="3" t="str">
        <f t="shared" si="0"/>
        <v>2014-3</v>
      </c>
      <c r="B25" s="3" t="str">
        <f t="shared" si="1"/>
        <v>vmr_024</v>
      </c>
      <c r="C25" s="4">
        <v>41655</v>
      </c>
      <c r="D25" s="2">
        <v>2.5099999999999998</v>
      </c>
      <c r="E25" s="3">
        <f t="shared" si="2"/>
        <v>2014</v>
      </c>
      <c r="F25" s="3">
        <f t="shared" si="3"/>
        <v>1</v>
      </c>
      <c r="G25" s="3">
        <f t="shared" si="4"/>
        <v>1</v>
      </c>
      <c r="H25" s="3">
        <f t="shared" si="5"/>
        <v>3</v>
      </c>
    </row>
    <row r="26" spans="1:8" x14ac:dyDescent="0.2">
      <c r="A26" s="3" t="str">
        <f t="shared" si="0"/>
        <v>2014-4</v>
      </c>
      <c r="B26" s="3" t="str">
        <f t="shared" si="1"/>
        <v>vmr_025</v>
      </c>
      <c r="C26" s="4">
        <v>41662</v>
      </c>
      <c r="D26" s="2">
        <v>2.5099999999999998</v>
      </c>
      <c r="E26" s="3">
        <f t="shared" si="2"/>
        <v>2014</v>
      </c>
      <c r="F26" s="3">
        <f t="shared" si="3"/>
        <v>1</v>
      </c>
      <c r="G26" s="3">
        <f t="shared" si="4"/>
        <v>1</v>
      </c>
      <c r="H26" s="3">
        <f t="shared" si="5"/>
        <v>4</v>
      </c>
    </row>
    <row r="27" spans="1:8" x14ac:dyDescent="0.2">
      <c r="A27" s="3" t="str">
        <f t="shared" si="0"/>
        <v>2014-5</v>
      </c>
      <c r="B27" s="3" t="str">
        <f t="shared" si="1"/>
        <v>vmr_026</v>
      </c>
      <c r="C27" s="4">
        <v>41669</v>
      </c>
      <c r="D27" s="2">
        <v>2.5</v>
      </c>
      <c r="E27" s="3">
        <f t="shared" si="2"/>
        <v>2014</v>
      </c>
      <c r="F27" s="3">
        <f t="shared" si="3"/>
        <v>1</v>
      </c>
      <c r="G27" s="3">
        <f t="shared" si="4"/>
        <v>1</v>
      </c>
      <c r="H27" s="3">
        <f t="shared" si="5"/>
        <v>5</v>
      </c>
    </row>
    <row r="28" spans="1:8" x14ac:dyDescent="0.2">
      <c r="A28" s="3" t="str">
        <f t="shared" si="0"/>
        <v>2014-6</v>
      </c>
      <c r="B28" s="3" t="str">
        <f t="shared" si="1"/>
        <v>vmr_027</v>
      </c>
      <c r="C28" s="4">
        <v>41676</v>
      </c>
      <c r="D28" s="2">
        <v>2.4900000000000002</v>
      </c>
      <c r="E28" s="3">
        <f t="shared" si="2"/>
        <v>2014</v>
      </c>
      <c r="F28" s="3">
        <f t="shared" si="3"/>
        <v>1</v>
      </c>
      <c r="G28" s="3">
        <f t="shared" si="4"/>
        <v>2</v>
      </c>
      <c r="H28" s="3">
        <f t="shared" si="5"/>
        <v>6</v>
      </c>
    </row>
    <row r="29" spans="1:8" x14ac:dyDescent="0.2">
      <c r="A29" s="3" t="str">
        <f t="shared" si="0"/>
        <v>2014-7</v>
      </c>
      <c r="B29" s="3" t="str">
        <f t="shared" si="1"/>
        <v>vmr_028</v>
      </c>
      <c r="C29" s="4">
        <v>41683</v>
      </c>
      <c r="D29" s="2">
        <v>2.4700000000000002</v>
      </c>
      <c r="E29" s="3">
        <f t="shared" si="2"/>
        <v>2014</v>
      </c>
      <c r="F29" s="3">
        <f t="shared" si="3"/>
        <v>1</v>
      </c>
      <c r="G29" s="3">
        <f t="shared" si="4"/>
        <v>2</v>
      </c>
      <c r="H29" s="3">
        <f t="shared" si="5"/>
        <v>7</v>
      </c>
    </row>
    <row r="30" spans="1:8" x14ac:dyDescent="0.2">
      <c r="A30" s="3" t="str">
        <f t="shared" si="0"/>
        <v>2014-8</v>
      </c>
      <c r="B30" s="3" t="str">
        <f t="shared" si="1"/>
        <v>vmr_029</v>
      </c>
      <c r="C30" s="4">
        <v>41690</v>
      </c>
      <c r="D30" s="2">
        <v>2.4700000000000002</v>
      </c>
      <c r="E30" s="3">
        <f t="shared" si="2"/>
        <v>2014</v>
      </c>
      <c r="F30" s="3">
        <f t="shared" si="3"/>
        <v>1</v>
      </c>
      <c r="G30" s="3">
        <f t="shared" si="4"/>
        <v>2</v>
      </c>
      <c r="H30" s="3">
        <f t="shared" si="5"/>
        <v>8</v>
      </c>
    </row>
    <row r="31" spans="1:8" x14ac:dyDescent="0.2">
      <c r="A31" s="3" t="str">
        <f t="shared" si="0"/>
        <v>2014-9</v>
      </c>
      <c r="B31" s="3" t="str">
        <f t="shared" si="1"/>
        <v>vmr_030</v>
      </c>
      <c r="C31" s="4">
        <v>41697</v>
      </c>
      <c r="D31" s="2">
        <v>2.46</v>
      </c>
      <c r="E31" s="3">
        <f t="shared" si="2"/>
        <v>2014</v>
      </c>
      <c r="F31" s="3">
        <f t="shared" si="3"/>
        <v>1</v>
      </c>
      <c r="G31" s="3">
        <f t="shared" si="4"/>
        <v>2</v>
      </c>
      <c r="H31" s="3">
        <f t="shared" si="5"/>
        <v>9</v>
      </c>
    </row>
    <row r="32" spans="1:8" x14ac:dyDescent="0.2">
      <c r="A32" s="3" t="str">
        <f t="shared" si="0"/>
        <v>2014-10</v>
      </c>
      <c r="B32" s="3" t="str">
        <f t="shared" si="1"/>
        <v>vmr_031</v>
      </c>
      <c r="C32" s="4">
        <v>41704</v>
      </c>
      <c r="D32" s="2">
        <v>2.46</v>
      </c>
      <c r="E32" s="3">
        <f t="shared" si="2"/>
        <v>2014</v>
      </c>
      <c r="F32" s="3">
        <f t="shared" si="3"/>
        <v>1</v>
      </c>
      <c r="G32" s="3">
        <f t="shared" si="4"/>
        <v>3</v>
      </c>
      <c r="H32" s="3">
        <f t="shared" si="5"/>
        <v>10</v>
      </c>
    </row>
    <row r="33" spans="1:8" x14ac:dyDescent="0.2">
      <c r="A33" s="3" t="str">
        <f t="shared" si="0"/>
        <v>2014-11</v>
      </c>
      <c r="B33" s="3" t="str">
        <f t="shared" si="1"/>
        <v>vmr_032</v>
      </c>
      <c r="C33" s="4">
        <v>41711</v>
      </c>
      <c r="D33" s="2">
        <v>2.46</v>
      </c>
      <c r="E33" s="3">
        <f t="shared" si="2"/>
        <v>2014</v>
      </c>
      <c r="F33" s="3">
        <f t="shared" si="3"/>
        <v>1</v>
      </c>
      <c r="G33" s="3">
        <f t="shared" si="4"/>
        <v>3</v>
      </c>
      <c r="H33" s="3">
        <f t="shared" si="5"/>
        <v>11</v>
      </c>
    </row>
    <row r="34" spans="1:8" x14ac:dyDescent="0.2">
      <c r="A34" s="3" t="str">
        <f t="shared" si="0"/>
        <v>2014-12</v>
      </c>
      <c r="B34" s="3" t="str">
        <f t="shared" si="1"/>
        <v>vmr_033</v>
      </c>
      <c r="C34" s="4">
        <v>41718</v>
      </c>
      <c r="D34" s="2">
        <v>2.46</v>
      </c>
      <c r="E34" s="3">
        <f t="shared" si="2"/>
        <v>2014</v>
      </c>
      <c r="F34" s="3">
        <f t="shared" si="3"/>
        <v>1</v>
      </c>
      <c r="G34" s="3">
        <f t="shared" si="4"/>
        <v>3</v>
      </c>
      <c r="H34" s="3">
        <f t="shared" si="5"/>
        <v>12</v>
      </c>
    </row>
    <row r="35" spans="1:8" x14ac:dyDescent="0.2">
      <c r="A35" s="3" t="str">
        <f t="shared" si="0"/>
        <v>2014-13</v>
      </c>
      <c r="B35" s="3" t="str">
        <f t="shared" si="1"/>
        <v>vmr_034</v>
      </c>
      <c r="C35" s="4">
        <v>41725</v>
      </c>
      <c r="D35" s="2">
        <v>2.44</v>
      </c>
      <c r="E35" s="3">
        <f t="shared" si="2"/>
        <v>2014</v>
      </c>
      <c r="F35" s="3">
        <f t="shared" si="3"/>
        <v>1</v>
      </c>
      <c r="G35" s="3">
        <f t="shared" si="4"/>
        <v>3</v>
      </c>
      <c r="H35" s="3">
        <f t="shared" si="5"/>
        <v>13</v>
      </c>
    </row>
    <row r="36" spans="1:8" x14ac:dyDescent="0.2">
      <c r="A36" s="3" t="str">
        <f t="shared" si="0"/>
        <v>2014-14</v>
      </c>
      <c r="B36" s="3" t="str">
        <f t="shared" si="1"/>
        <v>vmr_035</v>
      </c>
      <c r="C36" s="4">
        <v>41732</v>
      </c>
      <c r="D36" s="2">
        <v>2.44</v>
      </c>
      <c r="E36" s="3">
        <f t="shared" si="2"/>
        <v>2014</v>
      </c>
      <c r="F36" s="3">
        <f t="shared" si="3"/>
        <v>2</v>
      </c>
      <c r="G36" s="3">
        <f t="shared" si="4"/>
        <v>4</v>
      </c>
      <c r="H36" s="3">
        <f t="shared" si="5"/>
        <v>14</v>
      </c>
    </row>
    <row r="37" spans="1:8" x14ac:dyDescent="0.2">
      <c r="A37" s="3" t="str">
        <f t="shared" si="0"/>
        <v>2014-15</v>
      </c>
      <c r="B37" s="3" t="str">
        <f t="shared" si="1"/>
        <v>vmr_036</v>
      </c>
      <c r="C37" s="4">
        <v>41739</v>
      </c>
      <c r="D37" s="2">
        <v>2.44</v>
      </c>
      <c r="E37" s="3">
        <f t="shared" si="2"/>
        <v>2014</v>
      </c>
      <c r="F37" s="3">
        <f t="shared" si="3"/>
        <v>2</v>
      </c>
      <c r="G37" s="3">
        <f t="shared" si="4"/>
        <v>4</v>
      </c>
      <c r="H37" s="3">
        <f t="shared" si="5"/>
        <v>15</v>
      </c>
    </row>
    <row r="38" spans="1:8" x14ac:dyDescent="0.2">
      <c r="A38" s="3" t="str">
        <f t="shared" si="0"/>
        <v>2014-16</v>
      </c>
      <c r="B38" s="3" t="str">
        <f t="shared" si="1"/>
        <v>vmr_037</v>
      </c>
      <c r="C38" s="4">
        <v>41746</v>
      </c>
      <c r="D38" s="2">
        <v>2.42</v>
      </c>
      <c r="E38" s="3">
        <f t="shared" si="2"/>
        <v>2014</v>
      </c>
      <c r="F38" s="3">
        <f t="shared" si="3"/>
        <v>2</v>
      </c>
      <c r="G38" s="3">
        <f t="shared" si="4"/>
        <v>4</v>
      </c>
      <c r="H38" s="3">
        <f t="shared" si="5"/>
        <v>16</v>
      </c>
    </row>
    <row r="39" spans="1:8" x14ac:dyDescent="0.2">
      <c r="A39" s="3" t="str">
        <f t="shared" si="0"/>
        <v>2014-17</v>
      </c>
      <c r="B39" s="3" t="str">
        <f t="shared" si="1"/>
        <v>vmr_038</v>
      </c>
      <c r="C39" s="4">
        <v>41753</v>
      </c>
      <c r="D39" s="2">
        <v>2.42</v>
      </c>
      <c r="E39" s="3">
        <f t="shared" si="2"/>
        <v>2014</v>
      </c>
      <c r="F39" s="3">
        <f t="shared" si="3"/>
        <v>2</v>
      </c>
      <c r="G39" s="3">
        <f t="shared" si="4"/>
        <v>4</v>
      </c>
      <c r="H39" s="3">
        <f t="shared" si="5"/>
        <v>17</v>
      </c>
    </row>
    <row r="40" spans="1:8" x14ac:dyDescent="0.2">
      <c r="A40" s="3" t="str">
        <f t="shared" si="0"/>
        <v>2014-18</v>
      </c>
      <c r="B40" s="3" t="str">
        <f t="shared" si="1"/>
        <v>vmr_039</v>
      </c>
      <c r="C40" s="4">
        <v>41760</v>
      </c>
      <c r="D40" s="2">
        <v>2.42</v>
      </c>
      <c r="E40" s="3">
        <f t="shared" si="2"/>
        <v>2014</v>
      </c>
      <c r="F40" s="3">
        <f t="shared" si="3"/>
        <v>2</v>
      </c>
      <c r="G40" s="3">
        <f t="shared" si="4"/>
        <v>5</v>
      </c>
      <c r="H40" s="3">
        <f t="shared" si="5"/>
        <v>18</v>
      </c>
    </row>
    <row r="41" spans="1:8" x14ac:dyDescent="0.2">
      <c r="A41" s="3" t="str">
        <f t="shared" si="0"/>
        <v>2014-19</v>
      </c>
      <c r="B41" s="3" t="str">
        <f t="shared" si="1"/>
        <v>vmr_040</v>
      </c>
      <c r="C41" s="4">
        <v>41767</v>
      </c>
      <c r="D41" s="2">
        <v>2.42</v>
      </c>
      <c r="E41" s="3">
        <f t="shared" si="2"/>
        <v>2014</v>
      </c>
      <c r="F41" s="3">
        <f t="shared" si="3"/>
        <v>2</v>
      </c>
      <c r="G41" s="3">
        <f t="shared" si="4"/>
        <v>5</v>
      </c>
      <c r="H41" s="3">
        <f t="shared" si="5"/>
        <v>19</v>
      </c>
    </row>
    <row r="42" spans="1:8" x14ac:dyDescent="0.2">
      <c r="A42" s="3" t="str">
        <f t="shared" si="0"/>
        <v>2014-20</v>
      </c>
      <c r="B42" s="3" t="str">
        <f t="shared" si="1"/>
        <v>vmr_041</v>
      </c>
      <c r="C42" s="4">
        <v>41774</v>
      </c>
      <c r="D42" s="2">
        <v>2.42</v>
      </c>
      <c r="E42" s="3">
        <f t="shared" si="2"/>
        <v>2014</v>
      </c>
      <c r="F42" s="3">
        <f t="shared" si="3"/>
        <v>2</v>
      </c>
      <c r="G42" s="3">
        <f t="shared" si="4"/>
        <v>5</v>
      </c>
      <c r="H42" s="3">
        <f t="shared" si="5"/>
        <v>20</v>
      </c>
    </row>
    <row r="43" spans="1:8" x14ac:dyDescent="0.2">
      <c r="A43" s="3" t="str">
        <f t="shared" si="0"/>
        <v>2014-21</v>
      </c>
      <c r="B43" s="3" t="str">
        <f t="shared" si="1"/>
        <v>vmr_042</v>
      </c>
      <c r="C43" s="4">
        <v>41781</v>
      </c>
      <c r="D43" s="2">
        <v>2.42</v>
      </c>
      <c r="E43" s="3">
        <f t="shared" si="2"/>
        <v>2014</v>
      </c>
      <c r="F43" s="3">
        <f t="shared" si="3"/>
        <v>2</v>
      </c>
      <c r="G43" s="3">
        <f t="shared" si="4"/>
        <v>5</v>
      </c>
      <c r="H43" s="3">
        <f t="shared" si="5"/>
        <v>21</v>
      </c>
    </row>
    <row r="44" spans="1:8" x14ac:dyDescent="0.2">
      <c r="A44" s="3" t="str">
        <f t="shared" si="0"/>
        <v>2014-22</v>
      </c>
      <c r="B44" s="3" t="str">
        <f t="shared" si="1"/>
        <v>vmr_043</v>
      </c>
      <c r="C44" s="4">
        <v>41788</v>
      </c>
      <c r="D44" s="2">
        <v>2.42</v>
      </c>
      <c r="E44" s="3">
        <f t="shared" si="2"/>
        <v>2014</v>
      </c>
      <c r="F44" s="3">
        <f t="shared" si="3"/>
        <v>2</v>
      </c>
      <c r="G44" s="3">
        <f t="shared" si="4"/>
        <v>5</v>
      </c>
      <c r="H44" s="3">
        <f t="shared" si="5"/>
        <v>22</v>
      </c>
    </row>
    <row r="45" spans="1:8" x14ac:dyDescent="0.2">
      <c r="A45" s="3" t="str">
        <f t="shared" si="0"/>
        <v>2014-23</v>
      </c>
      <c r="B45" s="3" t="str">
        <f t="shared" si="1"/>
        <v>vmr_044</v>
      </c>
      <c r="C45" s="4">
        <v>41795</v>
      </c>
      <c r="D45" s="2">
        <v>2.41</v>
      </c>
      <c r="E45" s="3">
        <f t="shared" si="2"/>
        <v>2014</v>
      </c>
      <c r="F45" s="3">
        <f t="shared" si="3"/>
        <v>2</v>
      </c>
      <c r="G45" s="3">
        <f t="shared" si="4"/>
        <v>6</v>
      </c>
      <c r="H45" s="3">
        <f t="shared" si="5"/>
        <v>23</v>
      </c>
    </row>
    <row r="46" spans="1:8" x14ac:dyDescent="0.2">
      <c r="A46" s="3" t="str">
        <f t="shared" si="0"/>
        <v>2014-24</v>
      </c>
      <c r="B46" s="3" t="str">
        <f t="shared" si="1"/>
        <v>vmr_045</v>
      </c>
      <c r="C46" s="4">
        <v>41802</v>
      </c>
      <c r="D46" s="2">
        <v>2.4</v>
      </c>
      <c r="E46" s="3">
        <f t="shared" si="2"/>
        <v>2014</v>
      </c>
      <c r="F46" s="3">
        <f t="shared" si="3"/>
        <v>2</v>
      </c>
      <c r="G46" s="3">
        <f t="shared" si="4"/>
        <v>6</v>
      </c>
      <c r="H46" s="3">
        <f t="shared" si="5"/>
        <v>24</v>
      </c>
    </row>
    <row r="47" spans="1:8" x14ac:dyDescent="0.2">
      <c r="A47" s="3" t="str">
        <f t="shared" si="0"/>
        <v>2014-25</v>
      </c>
      <c r="B47" s="3" t="str">
        <f t="shared" si="1"/>
        <v>vmr_046</v>
      </c>
      <c r="C47" s="4">
        <v>41809</v>
      </c>
      <c r="D47" s="2">
        <v>2.4</v>
      </c>
      <c r="E47" s="3">
        <f t="shared" si="2"/>
        <v>2014</v>
      </c>
      <c r="F47" s="3">
        <f t="shared" si="3"/>
        <v>2</v>
      </c>
      <c r="G47" s="3">
        <f t="shared" si="4"/>
        <v>6</v>
      </c>
      <c r="H47" s="3">
        <f t="shared" si="5"/>
        <v>25</v>
      </c>
    </row>
    <row r="48" spans="1:8" x14ac:dyDescent="0.2">
      <c r="A48" s="3" t="str">
        <f t="shared" si="0"/>
        <v>2014-26</v>
      </c>
      <c r="B48" s="3" t="str">
        <f t="shared" si="1"/>
        <v>vmr_047</v>
      </c>
      <c r="C48" s="4">
        <v>41816</v>
      </c>
      <c r="D48" s="2">
        <v>2.39</v>
      </c>
      <c r="E48" s="3">
        <f t="shared" si="2"/>
        <v>2014</v>
      </c>
      <c r="F48" s="3">
        <f t="shared" si="3"/>
        <v>2</v>
      </c>
      <c r="G48" s="3">
        <f t="shared" si="4"/>
        <v>6</v>
      </c>
      <c r="H48" s="3">
        <f t="shared" si="5"/>
        <v>26</v>
      </c>
    </row>
    <row r="49" spans="1:8" x14ac:dyDescent="0.2">
      <c r="A49" s="3" t="str">
        <f t="shared" si="0"/>
        <v>2014-27</v>
      </c>
      <c r="B49" s="3" t="str">
        <f t="shared" si="1"/>
        <v>vmr_048</v>
      </c>
      <c r="C49" s="4">
        <v>41823</v>
      </c>
      <c r="D49" s="2">
        <v>2.39</v>
      </c>
      <c r="E49" s="3">
        <f t="shared" si="2"/>
        <v>2014</v>
      </c>
      <c r="F49" s="3">
        <f t="shared" si="3"/>
        <v>3</v>
      </c>
      <c r="G49" s="3">
        <f t="shared" si="4"/>
        <v>7</v>
      </c>
      <c r="H49" s="3">
        <f t="shared" si="5"/>
        <v>27</v>
      </c>
    </row>
    <row r="50" spans="1:8" x14ac:dyDescent="0.2">
      <c r="A50" s="3" t="str">
        <f t="shared" si="0"/>
        <v>2014-28</v>
      </c>
      <c r="B50" s="3" t="str">
        <f t="shared" si="1"/>
        <v>vmr_049</v>
      </c>
      <c r="C50" s="4">
        <v>41830</v>
      </c>
      <c r="D50" s="2">
        <v>2.39</v>
      </c>
      <c r="E50" s="3">
        <f t="shared" si="2"/>
        <v>2014</v>
      </c>
      <c r="F50" s="3">
        <f t="shared" si="3"/>
        <v>3</v>
      </c>
      <c r="G50" s="3">
        <f t="shared" si="4"/>
        <v>7</v>
      </c>
      <c r="H50" s="3">
        <f t="shared" si="5"/>
        <v>28</v>
      </c>
    </row>
    <row r="51" spans="1:8" x14ac:dyDescent="0.2">
      <c r="A51" s="3" t="str">
        <f t="shared" si="0"/>
        <v>2014-29</v>
      </c>
      <c r="B51" s="3" t="str">
        <f t="shared" si="1"/>
        <v>vmr_050</v>
      </c>
      <c r="C51" s="4">
        <v>41837</v>
      </c>
      <c r="D51" s="2">
        <v>2.39</v>
      </c>
      <c r="E51" s="3">
        <f t="shared" si="2"/>
        <v>2014</v>
      </c>
      <c r="F51" s="3">
        <f t="shared" si="3"/>
        <v>3</v>
      </c>
      <c r="G51" s="3">
        <f t="shared" si="4"/>
        <v>7</v>
      </c>
      <c r="H51" s="3">
        <f t="shared" si="5"/>
        <v>29</v>
      </c>
    </row>
    <row r="52" spans="1:8" x14ac:dyDescent="0.2">
      <c r="A52" s="3" t="str">
        <f t="shared" si="0"/>
        <v>2014-30</v>
      </c>
      <c r="B52" s="3" t="str">
        <f t="shared" si="1"/>
        <v>vmr_051</v>
      </c>
      <c r="C52" s="4">
        <v>41844</v>
      </c>
      <c r="D52" s="2">
        <v>2.4</v>
      </c>
      <c r="E52" s="3">
        <f t="shared" si="2"/>
        <v>2014</v>
      </c>
      <c r="F52" s="3">
        <f t="shared" si="3"/>
        <v>3</v>
      </c>
      <c r="G52" s="3">
        <f t="shared" si="4"/>
        <v>7</v>
      </c>
      <c r="H52" s="3">
        <f t="shared" si="5"/>
        <v>30</v>
      </c>
    </row>
    <row r="53" spans="1:8" x14ac:dyDescent="0.2">
      <c r="A53" s="3" t="str">
        <f t="shared" si="0"/>
        <v>2014-31</v>
      </c>
      <c r="B53" s="3" t="str">
        <f t="shared" si="1"/>
        <v>vmr_052</v>
      </c>
      <c r="C53" s="4">
        <v>41851</v>
      </c>
      <c r="D53" s="2">
        <v>2.4</v>
      </c>
      <c r="E53" s="3">
        <f t="shared" si="2"/>
        <v>2014</v>
      </c>
      <c r="F53" s="3">
        <f t="shared" si="3"/>
        <v>3</v>
      </c>
      <c r="G53" s="3">
        <f t="shared" si="4"/>
        <v>7</v>
      </c>
      <c r="H53" s="3">
        <f t="shared" si="5"/>
        <v>31</v>
      </c>
    </row>
    <row r="54" spans="1:8" x14ac:dyDescent="0.2">
      <c r="A54" s="3" t="str">
        <f t="shared" si="0"/>
        <v>2014-32</v>
      </c>
      <c r="B54" s="3" t="str">
        <f t="shared" si="1"/>
        <v>vmr_053</v>
      </c>
      <c r="C54" s="4">
        <v>41858</v>
      </c>
      <c r="D54" s="2">
        <v>2.4</v>
      </c>
      <c r="E54" s="3">
        <f t="shared" si="2"/>
        <v>2014</v>
      </c>
      <c r="F54" s="3">
        <f t="shared" si="3"/>
        <v>3</v>
      </c>
      <c r="G54" s="3">
        <f t="shared" si="4"/>
        <v>8</v>
      </c>
      <c r="H54" s="3">
        <f t="shared" si="5"/>
        <v>32</v>
      </c>
    </row>
    <row r="55" spans="1:8" x14ac:dyDescent="0.2">
      <c r="A55" s="3" t="str">
        <f t="shared" si="0"/>
        <v>2014-33</v>
      </c>
      <c r="B55" s="3" t="str">
        <f t="shared" si="1"/>
        <v>vmr_054</v>
      </c>
      <c r="C55" s="4">
        <v>41865</v>
      </c>
      <c r="D55" s="2">
        <v>2.4</v>
      </c>
      <c r="E55" s="3">
        <f t="shared" si="2"/>
        <v>2014</v>
      </c>
      <c r="F55" s="3">
        <f t="shared" si="3"/>
        <v>3</v>
      </c>
      <c r="G55" s="3">
        <f t="shared" si="4"/>
        <v>8</v>
      </c>
      <c r="H55" s="3">
        <f t="shared" si="5"/>
        <v>33</v>
      </c>
    </row>
    <row r="56" spans="1:8" x14ac:dyDescent="0.2">
      <c r="A56" s="3" t="str">
        <f t="shared" si="0"/>
        <v>2014-34</v>
      </c>
      <c r="B56" s="3" t="str">
        <f t="shared" si="1"/>
        <v>vmr_055</v>
      </c>
      <c r="C56" s="4">
        <v>41872</v>
      </c>
      <c r="D56" s="2">
        <v>2.4</v>
      </c>
      <c r="E56" s="3">
        <f t="shared" si="2"/>
        <v>2014</v>
      </c>
      <c r="F56" s="3">
        <f t="shared" si="3"/>
        <v>3</v>
      </c>
      <c r="G56" s="3">
        <f t="shared" si="4"/>
        <v>8</v>
      </c>
      <c r="H56" s="3">
        <f t="shared" si="5"/>
        <v>34</v>
      </c>
    </row>
    <row r="57" spans="1:8" x14ac:dyDescent="0.2">
      <c r="A57" s="3" t="str">
        <f t="shared" si="0"/>
        <v>2014-35</v>
      </c>
      <c r="B57" s="3" t="str">
        <f t="shared" si="1"/>
        <v>vmr_056</v>
      </c>
      <c r="C57" s="4">
        <v>41879</v>
      </c>
      <c r="D57" s="2">
        <v>2.39</v>
      </c>
      <c r="E57" s="3">
        <f t="shared" si="2"/>
        <v>2014</v>
      </c>
      <c r="F57" s="3">
        <f t="shared" si="3"/>
        <v>3</v>
      </c>
      <c r="G57" s="3">
        <f t="shared" si="4"/>
        <v>8</v>
      </c>
      <c r="H57" s="3">
        <f t="shared" si="5"/>
        <v>35</v>
      </c>
    </row>
    <row r="58" spans="1:8" x14ac:dyDescent="0.2">
      <c r="A58" s="3" t="str">
        <f t="shared" si="0"/>
        <v>2014-36</v>
      </c>
      <c r="B58" s="3" t="str">
        <f t="shared" si="1"/>
        <v>vmr_057</v>
      </c>
      <c r="C58" s="4">
        <v>41886</v>
      </c>
      <c r="D58" s="2">
        <v>2.39</v>
      </c>
      <c r="E58" s="3">
        <f t="shared" si="2"/>
        <v>2014</v>
      </c>
      <c r="F58" s="3">
        <f t="shared" si="3"/>
        <v>3</v>
      </c>
      <c r="G58" s="3">
        <f t="shared" si="4"/>
        <v>9</v>
      </c>
      <c r="H58" s="3">
        <f t="shared" si="5"/>
        <v>36</v>
      </c>
    </row>
    <row r="59" spans="1:8" x14ac:dyDescent="0.2">
      <c r="A59" s="3" t="str">
        <f t="shared" si="0"/>
        <v>2014-37</v>
      </c>
      <c r="B59" s="3" t="str">
        <f t="shared" si="1"/>
        <v>vmr_058</v>
      </c>
      <c r="C59" s="4">
        <v>41893</v>
      </c>
      <c r="D59" s="2">
        <v>2.38</v>
      </c>
      <c r="E59" s="3">
        <f t="shared" si="2"/>
        <v>2014</v>
      </c>
      <c r="F59" s="3">
        <f t="shared" si="3"/>
        <v>3</v>
      </c>
      <c r="G59" s="3">
        <f t="shared" si="4"/>
        <v>9</v>
      </c>
      <c r="H59" s="3">
        <f t="shared" si="5"/>
        <v>37</v>
      </c>
    </row>
    <row r="60" spans="1:8" x14ac:dyDescent="0.2">
      <c r="A60" s="3" t="str">
        <f t="shared" si="0"/>
        <v>2014-38</v>
      </c>
      <c r="B60" s="3" t="str">
        <f t="shared" si="1"/>
        <v>vmr_059</v>
      </c>
      <c r="C60" s="4">
        <v>41900</v>
      </c>
      <c r="D60" s="2">
        <v>2.38</v>
      </c>
      <c r="E60" s="3">
        <f t="shared" si="2"/>
        <v>2014</v>
      </c>
      <c r="F60" s="3">
        <f t="shared" si="3"/>
        <v>3</v>
      </c>
      <c r="G60" s="3">
        <f t="shared" si="4"/>
        <v>9</v>
      </c>
      <c r="H60" s="3">
        <f t="shared" si="5"/>
        <v>38</v>
      </c>
    </row>
    <row r="61" spans="1:8" x14ac:dyDescent="0.2">
      <c r="A61" s="3" t="str">
        <f t="shared" si="0"/>
        <v>2014-39</v>
      </c>
      <c r="B61" s="3" t="str">
        <f t="shared" si="1"/>
        <v>vmr_060</v>
      </c>
      <c r="C61" s="4">
        <v>41907</v>
      </c>
      <c r="D61" s="2">
        <v>2.38</v>
      </c>
      <c r="E61" s="3">
        <f t="shared" si="2"/>
        <v>2014</v>
      </c>
      <c r="F61" s="3">
        <f t="shared" si="3"/>
        <v>3</v>
      </c>
      <c r="G61" s="3">
        <f t="shared" si="4"/>
        <v>9</v>
      </c>
      <c r="H61" s="3">
        <f t="shared" si="5"/>
        <v>39</v>
      </c>
    </row>
    <row r="62" spans="1:8" x14ac:dyDescent="0.2">
      <c r="A62" s="3" t="str">
        <f t="shared" si="0"/>
        <v>2014-40</v>
      </c>
      <c r="B62" s="3" t="str">
        <f t="shared" si="1"/>
        <v>vmr_061</v>
      </c>
      <c r="C62" s="4">
        <v>41914</v>
      </c>
      <c r="D62" s="2">
        <v>2.36</v>
      </c>
      <c r="E62" s="3">
        <f t="shared" si="2"/>
        <v>2014</v>
      </c>
      <c r="F62" s="3">
        <f t="shared" si="3"/>
        <v>4</v>
      </c>
      <c r="G62" s="3">
        <f t="shared" si="4"/>
        <v>10</v>
      </c>
      <c r="H62" s="3">
        <f t="shared" si="5"/>
        <v>40</v>
      </c>
    </row>
    <row r="63" spans="1:8" x14ac:dyDescent="0.2">
      <c r="A63" s="3" t="str">
        <f t="shared" si="0"/>
        <v>2014-41</v>
      </c>
      <c r="B63" s="3" t="str">
        <f t="shared" si="1"/>
        <v>vmr_062</v>
      </c>
      <c r="C63" s="4">
        <v>41921</v>
      </c>
      <c r="D63" s="2">
        <v>2.35</v>
      </c>
      <c r="E63" s="3">
        <f t="shared" si="2"/>
        <v>2014</v>
      </c>
      <c r="F63" s="3">
        <f t="shared" si="3"/>
        <v>4</v>
      </c>
      <c r="G63" s="3">
        <f t="shared" si="4"/>
        <v>10</v>
      </c>
      <c r="H63" s="3">
        <f t="shared" si="5"/>
        <v>41</v>
      </c>
    </row>
    <row r="64" spans="1:8" x14ac:dyDescent="0.2">
      <c r="A64" s="3" t="str">
        <f t="shared" si="0"/>
        <v>2014-42</v>
      </c>
      <c r="B64" s="3" t="str">
        <f t="shared" si="1"/>
        <v>vmr_063</v>
      </c>
      <c r="C64" s="4">
        <v>41928</v>
      </c>
      <c r="D64" s="2">
        <v>2.35</v>
      </c>
      <c r="E64" s="3">
        <f t="shared" si="2"/>
        <v>2014</v>
      </c>
      <c r="F64" s="3">
        <f t="shared" si="3"/>
        <v>4</v>
      </c>
      <c r="G64" s="3">
        <f t="shared" si="4"/>
        <v>10</v>
      </c>
      <c r="H64" s="3">
        <f t="shared" si="5"/>
        <v>42</v>
      </c>
    </row>
    <row r="65" spans="1:8" x14ac:dyDescent="0.2">
      <c r="A65" s="3" t="str">
        <f t="shared" si="0"/>
        <v>2014-43</v>
      </c>
      <c r="B65" s="3" t="str">
        <f t="shared" si="1"/>
        <v>vmr_064</v>
      </c>
      <c r="C65" s="4">
        <v>41935</v>
      </c>
      <c r="D65" s="2">
        <v>2.35</v>
      </c>
      <c r="E65" s="3">
        <f t="shared" si="2"/>
        <v>2014</v>
      </c>
      <c r="F65" s="3">
        <f t="shared" si="3"/>
        <v>4</v>
      </c>
      <c r="G65" s="3">
        <f t="shared" si="4"/>
        <v>10</v>
      </c>
      <c r="H65" s="3">
        <f t="shared" si="5"/>
        <v>43</v>
      </c>
    </row>
    <row r="66" spans="1:8" x14ac:dyDescent="0.2">
      <c r="A66" s="3" t="str">
        <f t="shared" si="0"/>
        <v>2014-44</v>
      </c>
      <c r="B66" s="3" t="str">
        <f t="shared" si="1"/>
        <v>vmr_065</v>
      </c>
      <c r="C66" s="4">
        <v>41942</v>
      </c>
      <c r="D66" s="2">
        <v>2.35</v>
      </c>
      <c r="E66" s="3">
        <f t="shared" si="2"/>
        <v>2014</v>
      </c>
      <c r="F66" s="3">
        <f t="shared" si="3"/>
        <v>4</v>
      </c>
      <c r="G66" s="3">
        <f t="shared" si="4"/>
        <v>10</v>
      </c>
      <c r="H66" s="3">
        <f t="shared" si="5"/>
        <v>44</v>
      </c>
    </row>
    <row r="67" spans="1:8" x14ac:dyDescent="0.2">
      <c r="A67" s="3" t="str">
        <f t="shared" ref="A67:A130" si="6">_xlfn.CONCAT(E67,"-",H67)</f>
        <v>2014-45</v>
      </c>
      <c r="B67" s="3" t="str">
        <f t="shared" ref="B67:B130" si="7">_xlfn.CONCAT("vmr_", TEXT(ROW(C67)-1, "000"))</f>
        <v>vmr_066</v>
      </c>
      <c r="C67" s="4">
        <v>41949</v>
      </c>
      <c r="D67" s="2">
        <v>2.35</v>
      </c>
      <c r="E67" s="3">
        <f t="shared" ref="E67:E130" si="8">YEAR(C67)</f>
        <v>2014</v>
      </c>
      <c r="F67" s="3">
        <f t="shared" ref="F67:F130" si="9">ROUNDUP(MONTH(C67)/3,0)</f>
        <v>4</v>
      </c>
      <c r="G67" s="3">
        <f t="shared" ref="G67:G130" si="10">MONTH(C67)</f>
        <v>11</v>
      </c>
      <c r="H67" s="3">
        <f t="shared" ref="H67:H130" si="11">WEEKNUM(C67)</f>
        <v>45</v>
      </c>
    </row>
    <row r="68" spans="1:8" x14ac:dyDescent="0.2">
      <c r="A68" s="3" t="str">
        <f t="shared" si="6"/>
        <v>2014-46</v>
      </c>
      <c r="B68" s="3" t="str">
        <f t="shared" si="7"/>
        <v>vmr_067</v>
      </c>
      <c r="C68" s="4">
        <v>41956</v>
      </c>
      <c r="D68" s="2">
        <v>2.33</v>
      </c>
      <c r="E68" s="3">
        <f t="shared" si="8"/>
        <v>2014</v>
      </c>
      <c r="F68" s="3">
        <f t="shared" si="9"/>
        <v>4</v>
      </c>
      <c r="G68" s="3">
        <f t="shared" si="10"/>
        <v>11</v>
      </c>
      <c r="H68" s="3">
        <f t="shared" si="11"/>
        <v>46</v>
      </c>
    </row>
    <row r="69" spans="1:8" x14ac:dyDescent="0.2">
      <c r="A69" s="3" t="str">
        <f t="shared" si="6"/>
        <v>2014-47</v>
      </c>
      <c r="B69" s="3" t="str">
        <f t="shared" si="7"/>
        <v>vmr_068</v>
      </c>
      <c r="C69" s="4">
        <v>41963</v>
      </c>
      <c r="D69" s="2">
        <v>2.33</v>
      </c>
      <c r="E69" s="3">
        <f t="shared" si="8"/>
        <v>2014</v>
      </c>
      <c r="F69" s="3">
        <f t="shared" si="9"/>
        <v>4</v>
      </c>
      <c r="G69" s="3">
        <f t="shared" si="10"/>
        <v>11</v>
      </c>
      <c r="H69" s="3">
        <f t="shared" si="11"/>
        <v>47</v>
      </c>
    </row>
    <row r="70" spans="1:8" x14ac:dyDescent="0.2">
      <c r="A70" s="3" t="str">
        <f t="shared" si="6"/>
        <v>2014-48</v>
      </c>
      <c r="B70" s="3" t="str">
        <f t="shared" si="7"/>
        <v>vmr_069</v>
      </c>
      <c r="C70" s="4">
        <v>41970</v>
      </c>
      <c r="D70" s="2">
        <v>2.33</v>
      </c>
      <c r="E70" s="3">
        <f t="shared" si="8"/>
        <v>2014</v>
      </c>
      <c r="F70" s="3">
        <f t="shared" si="9"/>
        <v>4</v>
      </c>
      <c r="G70" s="3">
        <f t="shared" si="10"/>
        <v>11</v>
      </c>
      <c r="H70" s="3">
        <f t="shared" si="11"/>
        <v>48</v>
      </c>
    </row>
    <row r="71" spans="1:8" x14ac:dyDescent="0.2">
      <c r="A71" s="3" t="str">
        <f t="shared" si="6"/>
        <v>2014-49</v>
      </c>
      <c r="B71" s="3" t="str">
        <f t="shared" si="7"/>
        <v>vmr_070</v>
      </c>
      <c r="C71" s="4">
        <v>41977</v>
      </c>
      <c r="D71" s="2">
        <v>2.33</v>
      </c>
      <c r="E71" s="3">
        <f t="shared" si="8"/>
        <v>2014</v>
      </c>
      <c r="F71" s="3">
        <f t="shared" si="9"/>
        <v>4</v>
      </c>
      <c r="G71" s="3">
        <f t="shared" si="10"/>
        <v>12</v>
      </c>
      <c r="H71" s="3">
        <f t="shared" si="11"/>
        <v>49</v>
      </c>
    </row>
    <row r="72" spans="1:8" x14ac:dyDescent="0.2">
      <c r="A72" s="3" t="str">
        <f t="shared" si="6"/>
        <v>2014-50</v>
      </c>
      <c r="B72" s="3" t="str">
        <f t="shared" si="7"/>
        <v>vmr_071</v>
      </c>
      <c r="C72" s="4">
        <v>41984</v>
      </c>
      <c r="D72" s="2" t="s">
        <v>14</v>
      </c>
      <c r="E72" s="3">
        <f t="shared" si="8"/>
        <v>2014</v>
      </c>
      <c r="F72" s="3">
        <f t="shared" si="9"/>
        <v>4</v>
      </c>
      <c r="G72" s="3">
        <f t="shared" si="10"/>
        <v>12</v>
      </c>
      <c r="H72" s="3">
        <f t="shared" si="11"/>
        <v>50</v>
      </c>
    </row>
    <row r="73" spans="1:8" x14ac:dyDescent="0.2">
      <c r="A73" s="3" t="str">
        <f t="shared" si="6"/>
        <v>2014-51</v>
      </c>
      <c r="B73" s="3" t="str">
        <f t="shared" si="7"/>
        <v>vmr_072</v>
      </c>
      <c r="C73" s="4">
        <v>41991</v>
      </c>
      <c r="D73" s="2">
        <v>2.31</v>
      </c>
      <c r="E73" s="3">
        <f t="shared" si="8"/>
        <v>2014</v>
      </c>
      <c r="F73" s="3">
        <f t="shared" si="9"/>
        <v>4</v>
      </c>
      <c r="G73" s="3">
        <f t="shared" si="10"/>
        <v>12</v>
      </c>
      <c r="H73" s="3">
        <f t="shared" si="11"/>
        <v>51</v>
      </c>
    </row>
    <row r="74" spans="1:8" x14ac:dyDescent="0.2">
      <c r="A74" s="3" t="str">
        <f t="shared" si="6"/>
        <v>2014-52</v>
      </c>
      <c r="B74" s="3" t="str">
        <f t="shared" si="7"/>
        <v>vmr_073</v>
      </c>
      <c r="C74" s="4">
        <v>41998</v>
      </c>
      <c r="D74" s="2">
        <v>2.31</v>
      </c>
      <c r="E74" s="3">
        <f t="shared" si="8"/>
        <v>2014</v>
      </c>
      <c r="F74" s="3">
        <f t="shared" si="9"/>
        <v>4</v>
      </c>
      <c r="G74" s="3">
        <f t="shared" si="10"/>
        <v>12</v>
      </c>
      <c r="H74" s="3">
        <f t="shared" si="11"/>
        <v>52</v>
      </c>
    </row>
    <row r="75" spans="1:8" x14ac:dyDescent="0.2">
      <c r="A75" s="3" t="str">
        <f t="shared" si="6"/>
        <v>2015-1</v>
      </c>
      <c r="B75" s="3" t="str">
        <f t="shared" si="7"/>
        <v>vmr_074</v>
      </c>
      <c r="C75" s="4">
        <v>42005</v>
      </c>
      <c r="D75" s="2">
        <v>2.31</v>
      </c>
      <c r="E75" s="3">
        <f t="shared" si="8"/>
        <v>2015</v>
      </c>
      <c r="F75" s="3">
        <f t="shared" si="9"/>
        <v>1</v>
      </c>
      <c r="G75" s="3">
        <f t="shared" si="10"/>
        <v>1</v>
      </c>
      <c r="H75" s="3">
        <f t="shared" si="11"/>
        <v>1</v>
      </c>
    </row>
    <row r="76" spans="1:8" x14ac:dyDescent="0.2">
      <c r="A76" s="3" t="str">
        <f t="shared" si="6"/>
        <v>2015-2</v>
      </c>
      <c r="B76" s="3" t="str">
        <f t="shared" si="7"/>
        <v>vmr_075</v>
      </c>
      <c r="C76" s="4">
        <v>42012</v>
      </c>
      <c r="D76" s="2">
        <v>2.2999999999999998</v>
      </c>
      <c r="E76" s="3">
        <f t="shared" si="8"/>
        <v>2015</v>
      </c>
      <c r="F76" s="3">
        <f t="shared" si="9"/>
        <v>1</v>
      </c>
      <c r="G76" s="3">
        <f t="shared" si="10"/>
        <v>1</v>
      </c>
      <c r="H76" s="3">
        <f t="shared" si="11"/>
        <v>2</v>
      </c>
    </row>
    <row r="77" spans="1:8" x14ac:dyDescent="0.2">
      <c r="A77" s="3" t="str">
        <f t="shared" si="6"/>
        <v>2015-3</v>
      </c>
      <c r="B77" s="3" t="str">
        <f t="shared" si="7"/>
        <v>vmr_076</v>
      </c>
      <c r="C77" s="4">
        <v>42019</v>
      </c>
      <c r="D77" s="2">
        <v>2.2999999999999998</v>
      </c>
      <c r="E77" s="3">
        <f t="shared" si="8"/>
        <v>2015</v>
      </c>
      <c r="F77" s="3">
        <f t="shared" si="9"/>
        <v>1</v>
      </c>
      <c r="G77" s="3">
        <f t="shared" si="10"/>
        <v>1</v>
      </c>
      <c r="H77" s="3">
        <f t="shared" si="11"/>
        <v>3</v>
      </c>
    </row>
    <row r="78" spans="1:8" x14ac:dyDescent="0.2">
      <c r="A78" s="3" t="str">
        <f t="shared" si="6"/>
        <v>2015-4</v>
      </c>
      <c r="B78" s="3" t="str">
        <f t="shared" si="7"/>
        <v>vmr_077</v>
      </c>
      <c r="C78" s="4">
        <v>42026</v>
      </c>
      <c r="D78" s="2">
        <v>2.2599999999999998</v>
      </c>
      <c r="E78" s="3">
        <f t="shared" si="8"/>
        <v>2015</v>
      </c>
      <c r="F78" s="3">
        <f t="shared" si="9"/>
        <v>1</v>
      </c>
      <c r="G78" s="3">
        <f t="shared" si="10"/>
        <v>1</v>
      </c>
      <c r="H78" s="3">
        <f t="shared" si="11"/>
        <v>4</v>
      </c>
    </row>
    <row r="79" spans="1:8" x14ac:dyDescent="0.2">
      <c r="A79" s="3" t="str">
        <f t="shared" si="6"/>
        <v>2015-5</v>
      </c>
      <c r="B79" s="3" t="str">
        <f t="shared" si="7"/>
        <v>vmr_078</v>
      </c>
      <c r="C79" s="4">
        <v>42033</v>
      </c>
      <c r="D79" s="2">
        <v>2.27</v>
      </c>
      <c r="E79" s="3">
        <f t="shared" si="8"/>
        <v>2015</v>
      </c>
      <c r="F79" s="3">
        <f t="shared" si="9"/>
        <v>1</v>
      </c>
      <c r="G79" s="3">
        <f t="shared" si="10"/>
        <v>1</v>
      </c>
      <c r="H79" s="3">
        <f t="shared" si="11"/>
        <v>5</v>
      </c>
    </row>
    <row r="80" spans="1:8" x14ac:dyDescent="0.2">
      <c r="A80" s="3" t="str">
        <f t="shared" si="6"/>
        <v>2015-6</v>
      </c>
      <c r="B80" s="3" t="str">
        <f t="shared" si="7"/>
        <v>vmr_079</v>
      </c>
      <c r="C80" s="4">
        <v>42040</v>
      </c>
      <c r="D80" s="2">
        <v>2.1800000000000002</v>
      </c>
      <c r="E80" s="3">
        <f t="shared" si="8"/>
        <v>2015</v>
      </c>
      <c r="F80" s="3">
        <f t="shared" si="9"/>
        <v>1</v>
      </c>
      <c r="G80" s="3">
        <f t="shared" si="10"/>
        <v>2</v>
      </c>
      <c r="H80" s="3">
        <f t="shared" si="11"/>
        <v>6</v>
      </c>
    </row>
    <row r="81" spans="1:8" x14ac:dyDescent="0.2">
      <c r="A81" s="3" t="str">
        <f t="shared" si="6"/>
        <v>2015-7</v>
      </c>
      <c r="B81" s="3" t="str">
        <f t="shared" si="7"/>
        <v>vmr_080</v>
      </c>
      <c r="C81" s="4">
        <v>42047</v>
      </c>
      <c r="D81" s="2">
        <v>2.15</v>
      </c>
      <c r="E81" s="3">
        <f t="shared" si="8"/>
        <v>2015</v>
      </c>
      <c r="F81" s="3">
        <f t="shared" si="9"/>
        <v>1</v>
      </c>
      <c r="G81" s="3">
        <f t="shared" si="10"/>
        <v>2</v>
      </c>
      <c r="H81" s="3">
        <f t="shared" si="11"/>
        <v>7</v>
      </c>
    </row>
    <row r="82" spans="1:8" x14ac:dyDescent="0.2">
      <c r="A82" s="3" t="str">
        <f t="shared" si="6"/>
        <v>2015-8</v>
      </c>
      <c r="B82" s="3" t="str">
        <f t="shared" si="7"/>
        <v>vmr_081</v>
      </c>
      <c r="C82" s="4">
        <v>42054</v>
      </c>
      <c r="D82" s="2">
        <v>2.13</v>
      </c>
      <c r="E82" s="3">
        <f t="shared" si="8"/>
        <v>2015</v>
      </c>
      <c r="F82" s="3">
        <f t="shared" si="9"/>
        <v>1</v>
      </c>
      <c r="G82" s="3">
        <f t="shared" si="10"/>
        <v>2</v>
      </c>
      <c r="H82" s="3">
        <f t="shared" si="11"/>
        <v>8</v>
      </c>
    </row>
    <row r="83" spans="1:8" x14ac:dyDescent="0.2">
      <c r="A83" s="3" t="str">
        <f t="shared" si="6"/>
        <v>2015-9</v>
      </c>
      <c r="B83" s="3" t="str">
        <f t="shared" si="7"/>
        <v>vmr_082</v>
      </c>
      <c r="C83" s="4">
        <v>42061</v>
      </c>
      <c r="D83" s="2">
        <v>2.13</v>
      </c>
      <c r="E83" s="3">
        <f t="shared" si="8"/>
        <v>2015</v>
      </c>
      <c r="F83" s="3">
        <f t="shared" si="9"/>
        <v>1</v>
      </c>
      <c r="G83" s="3">
        <f t="shared" si="10"/>
        <v>2</v>
      </c>
      <c r="H83" s="3">
        <f t="shared" si="11"/>
        <v>9</v>
      </c>
    </row>
    <row r="84" spans="1:8" x14ac:dyDescent="0.2">
      <c r="A84" s="3" t="str">
        <f t="shared" si="6"/>
        <v>2015-10</v>
      </c>
      <c r="B84" s="3" t="str">
        <f t="shared" si="7"/>
        <v>vmr_083</v>
      </c>
      <c r="C84" s="4">
        <v>42068</v>
      </c>
      <c r="D84" s="2">
        <v>2.12</v>
      </c>
      <c r="E84" s="3">
        <f t="shared" si="8"/>
        <v>2015</v>
      </c>
      <c r="F84" s="3">
        <f t="shared" si="9"/>
        <v>1</v>
      </c>
      <c r="G84" s="3">
        <f t="shared" si="10"/>
        <v>3</v>
      </c>
      <c r="H84" s="3">
        <f t="shared" si="11"/>
        <v>10</v>
      </c>
    </row>
    <row r="85" spans="1:8" x14ac:dyDescent="0.2">
      <c r="A85" s="3" t="str">
        <f t="shared" si="6"/>
        <v>2015-11</v>
      </c>
      <c r="B85" s="3" t="str">
        <f t="shared" si="7"/>
        <v>vmr_084</v>
      </c>
      <c r="C85" s="4">
        <v>42075</v>
      </c>
      <c r="D85" s="2">
        <v>2.12</v>
      </c>
      <c r="E85" s="3">
        <f t="shared" si="8"/>
        <v>2015</v>
      </c>
      <c r="F85" s="3">
        <f t="shared" si="9"/>
        <v>1</v>
      </c>
      <c r="G85" s="3">
        <f t="shared" si="10"/>
        <v>3</v>
      </c>
      <c r="H85" s="3">
        <f t="shared" si="11"/>
        <v>11</v>
      </c>
    </row>
    <row r="86" spans="1:8" x14ac:dyDescent="0.2">
      <c r="A86" s="3" t="str">
        <f t="shared" si="6"/>
        <v>2015-12</v>
      </c>
      <c r="B86" s="3" t="str">
        <f t="shared" si="7"/>
        <v>vmr_085</v>
      </c>
      <c r="C86" s="4">
        <v>42082</v>
      </c>
      <c r="D86" s="2">
        <v>2.12</v>
      </c>
      <c r="E86" s="3">
        <f t="shared" si="8"/>
        <v>2015</v>
      </c>
      <c r="F86" s="3">
        <f t="shared" si="9"/>
        <v>1</v>
      </c>
      <c r="G86" s="3">
        <f t="shared" si="10"/>
        <v>3</v>
      </c>
      <c r="H86" s="3">
        <f t="shared" si="11"/>
        <v>12</v>
      </c>
    </row>
    <row r="87" spans="1:8" x14ac:dyDescent="0.2">
      <c r="A87" s="3" t="str">
        <f t="shared" si="6"/>
        <v>2015-13</v>
      </c>
      <c r="B87" s="3" t="str">
        <f t="shared" si="7"/>
        <v>vmr_086</v>
      </c>
      <c r="C87" s="4">
        <v>42089</v>
      </c>
      <c r="D87" s="2">
        <v>2.12</v>
      </c>
      <c r="E87" s="3">
        <f t="shared" si="8"/>
        <v>2015</v>
      </c>
      <c r="F87" s="3">
        <f t="shared" si="9"/>
        <v>1</v>
      </c>
      <c r="G87" s="3">
        <f t="shared" si="10"/>
        <v>3</v>
      </c>
      <c r="H87" s="3">
        <f t="shared" si="11"/>
        <v>13</v>
      </c>
    </row>
    <row r="88" spans="1:8" x14ac:dyDescent="0.2">
      <c r="A88" s="3" t="str">
        <f t="shared" si="6"/>
        <v>2015-14</v>
      </c>
      <c r="B88" s="3" t="str">
        <f t="shared" si="7"/>
        <v>vmr_087</v>
      </c>
      <c r="C88" s="4">
        <v>42096</v>
      </c>
      <c r="D88" s="2">
        <v>2.12</v>
      </c>
      <c r="E88" s="3">
        <f t="shared" si="8"/>
        <v>2015</v>
      </c>
      <c r="F88" s="3">
        <f t="shared" si="9"/>
        <v>2</v>
      </c>
      <c r="G88" s="3">
        <f t="shared" si="10"/>
        <v>4</v>
      </c>
      <c r="H88" s="3">
        <f t="shared" si="11"/>
        <v>14</v>
      </c>
    </row>
    <row r="89" spans="1:8" x14ac:dyDescent="0.2">
      <c r="A89" s="3" t="str">
        <f t="shared" si="6"/>
        <v>2015-15</v>
      </c>
      <c r="B89" s="3" t="str">
        <f t="shared" si="7"/>
        <v>vmr_088</v>
      </c>
      <c r="C89" s="4">
        <v>42103</v>
      </c>
      <c r="D89" s="2">
        <v>2.12</v>
      </c>
      <c r="E89" s="3">
        <f t="shared" si="8"/>
        <v>2015</v>
      </c>
      <c r="F89" s="3">
        <f t="shared" si="9"/>
        <v>2</v>
      </c>
      <c r="G89" s="3">
        <f t="shared" si="10"/>
        <v>4</v>
      </c>
      <c r="H89" s="3">
        <f t="shared" si="11"/>
        <v>15</v>
      </c>
    </row>
    <row r="90" spans="1:8" x14ac:dyDescent="0.2">
      <c r="A90" s="3" t="str">
        <f t="shared" si="6"/>
        <v>2015-16</v>
      </c>
      <c r="B90" s="3" t="str">
        <f t="shared" si="7"/>
        <v>vmr_089</v>
      </c>
      <c r="C90" s="4">
        <v>42110</v>
      </c>
      <c r="D90" s="2">
        <v>2.12</v>
      </c>
      <c r="E90" s="3">
        <f t="shared" si="8"/>
        <v>2015</v>
      </c>
      <c r="F90" s="3">
        <f t="shared" si="9"/>
        <v>2</v>
      </c>
      <c r="G90" s="3">
        <f t="shared" si="10"/>
        <v>4</v>
      </c>
      <c r="H90" s="3">
        <f t="shared" si="11"/>
        <v>16</v>
      </c>
    </row>
    <row r="91" spans="1:8" x14ac:dyDescent="0.2">
      <c r="A91" s="3" t="str">
        <f t="shared" si="6"/>
        <v>2015-17</v>
      </c>
      <c r="B91" s="3" t="str">
        <f t="shared" si="7"/>
        <v>vmr_090</v>
      </c>
      <c r="C91" s="4">
        <v>42117</v>
      </c>
      <c r="D91" s="2">
        <v>2.12</v>
      </c>
      <c r="E91" s="3">
        <f t="shared" si="8"/>
        <v>2015</v>
      </c>
      <c r="F91" s="3">
        <f t="shared" si="9"/>
        <v>2</v>
      </c>
      <c r="G91" s="3">
        <f t="shared" si="10"/>
        <v>4</v>
      </c>
      <c r="H91" s="3">
        <f t="shared" si="11"/>
        <v>17</v>
      </c>
    </row>
    <row r="92" spans="1:8" x14ac:dyDescent="0.2">
      <c r="A92" s="3" t="str">
        <f t="shared" si="6"/>
        <v>2015-18</v>
      </c>
      <c r="B92" s="3" t="str">
        <f t="shared" si="7"/>
        <v>vmr_091</v>
      </c>
      <c r="C92" s="4">
        <v>42124</v>
      </c>
      <c r="D92" s="2">
        <v>2.12</v>
      </c>
      <c r="E92" s="3">
        <f t="shared" si="8"/>
        <v>2015</v>
      </c>
      <c r="F92" s="3">
        <f t="shared" si="9"/>
        <v>2</v>
      </c>
      <c r="G92" s="3">
        <f t="shared" si="10"/>
        <v>4</v>
      </c>
      <c r="H92" s="3">
        <f t="shared" si="11"/>
        <v>18</v>
      </c>
    </row>
    <row r="93" spans="1:8" x14ac:dyDescent="0.2">
      <c r="A93" s="3" t="str">
        <f t="shared" si="6"/>
        <v>2015-19</v>
      </c>
      <c r="B93" s="3" t="str">
        <f t="shared" si="7"/>
        <v>vmr_092</v>
      </c>
      <c r="C93" s="4">
        <v>42131</v>
      </c>
      <c r="D93" s="2">
        <v>2.12</v>
      </c>
      <c r="E93" s="3">
        <f t="shared" si="8"/>
        <v>2015</v>
      </c>
      <c r="F93" s="3">
        <f t="shared" si="9"/>
        <v>2</v>
      </c>
      <c r="G93" s="3">
        <f t="shared" si="10"/>
        <v>5</v>
      </c>
      <c r="H93" s="3">
        <f t="shared" si="11"/>
        <v>19</v>
      </c>
    </row>
    <row r="94" spans="1:8" x14ac:dyDescent="0.2">
      <c r="A94" s="3" t="str">
        <f t="shared" si="6"/>
        <v>2015-20</v>
      </c>
      <c r="B94" s="3" t="str">
        <f t="shared" si="7"/>
        <v>vmr_093</v>
      </c>
      <c r="C94" s="4">
        <v>42138</v>
      </c>
      <c r="D94" s="2">
        <v>2.12</v>
      </c>
      <c r="E94" s="3">
        <f t="shared" si="8"/>
        <v>2015</v>
      </c>
      <c r="F94" s="3">
        <f t="shared" si="9"/>
        <v>2</v>
      </c>
      <c r="G94" s="3">
        <f t="shared" si="10"/>
        <v>5</v>
      </c>
      <c r="H94" s="3">
        <f t="shared" si="11"/>
        <v>20</v>
      </c>
    </row>
    <row r="95" spans="1:8" x14ac:dyDescent="0.2">
      <c r="A95" s="3" t="str">
        <f t="shared" si="6"/>
        <v>2015-21</v>
      </c>
      <c r="B95" s="3" t="str">
        <f t="shared" si="7"/>
        <v>vmr_094</v>
      </c>
      <c r="C95" s="4">
        <v>42145</v>
      </c>
      <c r="D95" s="2">
        <v>2.12</v>
      </c>
      <c r="E95" s="3">
        <f t="shared" si="8"/>
        <v>2015</v>
      </c>
      <c r="F95" s="3">
        <f t="shared" si="9"/>
        <v>2</v>
      </c>
      <c r="G95" s="3">
        <f t="shared" si="10"/>
        <v>5</v>
      </c>
      <c r="H95" s="3">
        <f t="shared" si="11"/>
        <v>21</v>
      </c>
    </row>
    <row r="96" spans="1:8" x14ac:dyDescent="0.2">
      <c r="A96" s="3" t="str">
        <f t="shared" si="6"/>
        <v>2015-22</v>
      </c>
      <c r="B96" s="3" t="str">
        <f t="shared" si="7"/>
        <v>vmr_095</v>
      </c>
      <c r="C96" s="4">
        <v>42152</v>
      </c>
      <c r="D96" s="2">
        <v>2.12</v>
      </c>
      <c r="E96" s="3">
        <f t="shared" si="8"/>
        <v>2015</v>
      </c>
      <c r="F96" s="3">
        <f t="shared" si="9"/>
        <v>2</v>
      </c>
      <c r="G96" s="3">
        <f t="shared" si="10"/>
        <v>5</v>
      </c>
      <c r="H96" s="3">
        <f t="shared" si="11"/>
        <v>22</v>
      </c>
    </row>
    <row r="97" spans="1:8" x14ac:dyDescent="0.2">
      <c r="A97" s="3" t="str">
        <f t="shared" si="6"/>
        <v>2015-23</v>
      </c>
      <c r="B97" s="3" t="str">
        <f t="shared" si="7"/>
        <v>vmr_096</v>
      </c>
      <c r="C97" s="4">
        <v>42159</v>
      </c>
      <c r="D97" s="2">
        <v>2.13</v>
      </c>
      <c r="E97" s="3">
        <f t="shared" si="8"/>
        <v>2015</v>
      </c>
      <c r="F97" s="3">
        <f t="shared" si="9"/>
        <v>2</v>
      </c>
      <c r="G97" s="3">
        <f t="shared" si="10"/>
        <v>6</v>
      </c>
      <c r="H97" s="3">
        <f t="shared" si="11"/>
        <v>23</v>
      </c>
    </row>
    <row r="98" spans="1:8" x14ac:dyDescent="0.2">
      <c r="A98" s="3" t="str">
        <f t="shared" si="6"/>
        <v>2015-24</v>
      </c>
      <c r="B98" s="3" t="str">
        <f t="shared" si="7"/>
        <v>vmr_097</v>
      </c>
      <c r="C98" s="4">
        <v>42166</v>
      </c>
      <c r="D98" s="2">
        <v>2.13</v>
      </c>
      <c r="E98" s="3">
        <f t="shared" si="8"/>
        <v>2015</v>
      </c>
      <c r="F98" s="3">
        <f t="shared" si="9"/>
        <v>2</v>
      </c>
      <c r="G98" s="3">
        <f t="shared" si="10"/>
        <v>6</v>
      </c>
      <c r="H98" s="3">
        <f t="shared" si="11"/>
        <v>24</v>
      </c>
    </row>
    <row r="99" spans="1:8" x14ac:dyDescent="0.2">
      <c r="A99" s="3" t="str">
        <f t="shared" si="6"/>
        <v>2015-25</v>
      </c>
      <c r="B99" s="3" t="str">
        <f t="shared" si="7"/>
        <v>vmr_098</v>
      </c>
      <c r="C99" s="4">
        <v>42173</v>
      </c>
      <c r="D99" s="2">
        <v>2.13</v>
      </c>
      <c r="E99" s="3">
        <f t="shared" si="8"/>
        <v>2015</v>
      </c>
      <c r="F99" s="3">
        <f t="shared" si="9"/>
        <v>2</v>
      </c>
      <c r="G99" s="3">
        <f t="shared" si="10"/>
        <v>6</v>
      </c>
      <c r="H99" s="3">
        <f t="shared" si="11"/>
        <v>25</v>
      </c>
    </row>
    <row r="100" spans="1:8" x14ac:dyDescent="0.2">
      <c r="A100" s="3" t="str">
        <f t="shared" si="6"/>
        <v>2015-26</v>
      </c>
      <c r="B100" s="3" t="str">
        <f t="shared" si="7"/>
        <v>vmr_099</v>
      </c>
      <c r="C100" s="4">
        <v>42180</v>
      </c>
      <c r="D100" s="2">
        <v>2.14</v>
      </c>
      <c r="E100" s="3">
        <f t="shared" si="8"/>
        <v>2015</v>
      </c>
      <c r="F100" s="3">
        <f t="shared" si="9"/>
        <v>2</v>
      </c>
      <c r="G100" s="3">
        <f t="shared" si="10"/>
        <v>6</v>
      </c>
      <c r="H100" s="3">
        <f t="shared" si="11"/>
        <v>26</v>
      </c>
    </row>
    <row r="101" spans="1:8" x14ac:dyDescent="0.2">
      <c r="A101" s="3" t="str">
        <f t="shared" si="6"/>
        <v>2015-27</v>
      </c>
      <c r="B101" s="3" t="str">
        <f t="shared" si="7"/>
        <v>vmr_100</v>
      </c>
      <c r="C101" s="4">
        <v>42187</v>
      </c>
      <c r="D101" s="2">
        <v>2.13</v>
      </c>
      <c r="E101" s="3">
        <f t="shared" si="8"/>
        <v>2015</v>
      </c>
      <c r="F101" s="3">
        <f t="shared" si="9"/>
        <v>3</v>
      </c>
      <c r="G101" s="3">
        <f t="shared" si="10"/>
        <v>7</v>
      </c>
      <c r="H101" s="3">
        <f t="shared" si="11"/>
        <v>27</v>
      </c>
    </row>
    <row r="102" spans="1:8" x14ac:dyDescent="0.2">
      <c r="A102" s="3" t="str">
        <f t="shared" si="6"/>
        <v>2015-28</v>
      </c>
      <c r="B102" s="3" t="str">
        <f t="shared" si="7"/>
        <v>vmr_101</v>
      </c>
      <c r="C102" s="4">
        <v>42194</v>
      </c>
      <c r="D102" s="2">
        <v>2.13</v>
      </c>
      <c r="E102" s="3">
        <f t="shared" si="8"/>
        <v>2015</v>
      </c>
      <c r="F102" s="3">
        <f t="shared" si="9"/>
        <v>3</v>
      </c>
      <c r="G102" s="3">
        <f t="shared" si="10"/>
        <v>7</v>
      </c>
      <c r="H102" s="3">
        <f t="shared" si="11"/>
        <v>28</v>
      </c>
    </row>
    <row r="103" spans="1:8" x14ac:dyDescent="0.2">
      <c r="A103" s="3" t="str">
        <f t="shared" si="6"/>
        <v>2015-29</v>
      </c>
      <c r="B103" s="3" t="str">
        <f t="shared" si="7"/>
        <v>vmr_102</v>
      </c>
      <c r="C103" s="4">
        <v>42201</v>
      </c>
      <c r="D103" s="2">
        <v>2.13</v>
      </c>
      <c r="E103" s="3">
        <f t="shared" si="8"/>
        <v>2015</v>
      </c>
      <c r="F103" s="3">
        <f t="shared" si="9"/>
        <v>3</v>
      </c>
      <c r="G103" s="3">
        <f t="shared" si="10"/>
        <v>7</v>
      </c>
      <c r="H103" s="3">
        <f t="shared" si="11"/>
        <v>29</v>
      </c>
    </row>
    <row r="104" spans="1:8" x14ac:dyDescent="0.2">
      <c r="A104" s="3" t="str">
        <f t="shared" si="6"/>
        <v>2015-30</v>
      </c>
      <c r="B104" s="3" t="str">
        <f t="shared" si="7"/>
        <v>vmr_103</v>
      </c>
      <c r="C104" s="4">
        <v>42208</v>
      </c>
      <c r="D104" s="2">
        <v>2.0699999999999998</v>
      </c>
      <c r="E104" s="3">
        <f t="shared" si="8"/>
        <v>2015</v>
      </c>
      <c r="F104" s="3">
        <f t="shared" si="9"/>
        <v>3</v>
      </c>
      <c r="G104" s="3">
        <f t="shared" si="10"/>
        <v>7</v>
      </c>
      <c r="H104" s="3">
        <f t="shared" si="11"/>
        <v>30</v>
      </c>
    </row>
    <row r="105" spans="1:8" x14ac:dyDescent="0.2">
      <c r="A105" s="3" t="str">
        <f t="shared" si="6"/>
        <v>2015-31</v>
      </c>
      <c r="B105" s="3" t="str">
        <f t="shared" si="7"/>
        <v>vmr_104</v>
      </c>
      <c r="C105" s="4">
        <v>42215</v>
      </c>
      <c r="D105" s="2">
        <v>2.04</v>
      </c>
      <c r="E105" s="3">
        <f t="shared" si="8"/>
        <v>2015</v>
      </c>
      <c r="F105" s="3">
        <f t="shared" si="9"/>
        <v>3</v>
      </c>
      <c r="G105" s="3">
        <f t="shared" si="10"/>
        <v>7</v>
      </c>
      <c r="H105" s="3">
        <f t="shared" si="11"/>
        <v>31</v>
      </c>
    </row>
    <row r="106" spans="1:8" x14ac:dyDescent="0.2">
      <c r="A106" s="3" t="str">
        <f t="shared" si="6"/>
        <v>2015-32</v>
      </c>
      <c r="B106" s="3" t="str">
        <f t="shared" si="7"/>
        <v>vmr_105</v>
      </c>
      <c r="C106" s="4">
        <v>42222</v>
      </c>
      <c r="D106" s="2">
        <v>2.04</v>
      </c>
      <c r="E106" s="3">
        <f t="shared" si="8"/>
        <v>2015</v>
      </c>
      <c r="F106" s="3">
        <f t="shared" si="9"/>
        <v>3</v>
      </c>
      <c r="G106" s="3">
        <f t="shared" si="10"/>
        <v>8</v>
      </c>
      <c r="H106" s="3">
        <f t="shared" si="11"/>
        <v>32</v>
      </c>
    </row>
    <row r="107" spans="1:8" x14ac:dyDescent="0.2">
      <c r="A107" s="3" t="str">
        <f t="shared" si="6"/>
        <v>2015-33</v>
      </c>
      <c r="B107" s="3" t="str">
        <f t="shared" si="7"/>
        <v>vmr_106</v>
      </c>
      <c r="C107" s="4">
        <v>42229</v>
      </c>
      <c r="D107" s="2">
        <v>1.98</v>
      </c>
      <c r="E107" s="3">
        <f t="shared" si="8"/>
        <v>2015</v>
      </c>
      <c r="F107" s="3">
        <f t="shared" si="9"/>
        <v>3</v>
      </c>
      <c r="G107" s="3">
        <f t="shared" si="10"/>
        <v>8</v>
      </c>
      <c r="H107" s="3">
        <f t="shared" si="11"/>
        <v>33</v>
      </c>
    </row>
    <row r="108" spans="1:8" x14ac:dyDescent="0.2">
      <c r="A108" s="3" t="str">
        <f t="shared" si="6"/>
        <v>2015-34</v>
      </c>
      <c r="B108" s="3" t="str">
        <f t="shared" si="7"/>
        <v>vmr_107</v>
      </c>
      <c r="C108" s="4">
        <v>42236</v>
      </c>
      <c r="D108" s="2">
        <v>1.98</v>
      </c>
      <c r="E108" s="3">
        <f t="shared" si="8"/>
        <v>2015</v>
      </c>
      <c r="F108" s="3">
        <f t="shared" si="9"/>
        <v>3</v>
      </c>
      <c r="G108" s="3">
        <f t="shared" si="10"/>
        <v>8</v>
      </c>
      <c r="H108" s="3">
        <f t="shared" si="11"/>
        <v>34</v>
      </c>
    </row>
    <row r="109" spans="1:8" x14ac:dyDescent="0.2">
      <c r="A109" s="3" t="str">
        <f t="shared" si="6"/>
        <v>2015-35</v>
      </c>
      <c r="B109" s="3" t="str">
        <f t="shared" si="7"/>
        <v>vmr_108</v>
      </c>
      <c r="C109" s="4">
        <v>42243</v>
      </c>
      <c r="D109" s="2">
        <v>1.99</v>
      </c>
      <c r="E109" s="3">
        <f t="shared" si="8"/>
        <v>2015</v>
      </c>
      <c r="F109" s="3">
        <f t="shared" si="9"/>
        <v>3</v>
      </c>
      <c r="G109" s="3">
        <f t="shared" si="10"/>
        <v>8</v>
      </c>
      <c r="H109" s="3">
        <f t="shared" si="11"/>
        <v>35</v>
      </c>
    </row>
    <row r="110" spans="1:8" x14ac:dyDescent="0.2">
      <c r="A110" s="3" t="str">
        <f t="shared" si="6"/>
        <v>2015-36</v>
      </c>
      <c r="B110" s="3" t="str">
        <f t="shared" si="7"/>
        <v>vmr_109</v>
      </c>
      <c r="C110" s="4">
        <v>42250</v>
      </c>
      <c r="D110" s="2">
        <v>1.99</v>
      </c>
      <c r="E110" s="3">
        <f t="shared" si="8"/>
        <v>2015</v>
      </c>
      <c r="F110" s="3">
        <f t="shared" si="9"/>
        <v>3</v>
      </c>
      <c r="G110" s="3">
        <f t="shared" si="10"/>
        <v>9</v>
      </c>
      <c r="H110" s="3">
        <f t="shared" si="11"/>
        <v>36</v>
      </c>
    </row>
    <row r="111" spans="1:8" x14ac:dyDescent="0.2">
      <c r="A111" s="3" t="str">
        <f t="shared" si="6"/>
        <v>2015-37</v>
      </c>
      <c r="B111" s="3" t="str">
        <f t="shared" si="7"/>
        <v>vmr_110</v>
      </c>
      <c r="C111" s="4">
        <v>42257</v>
      </c>
      <c r="D111" s="2">
        <v>1.99</v>
      </c>
      <c r="E111" s="3">
        <f t="shared" si="8"/>
        <v>2015</v>
      </c>
      <c r="F111" s="3">
        <f t="shared" si="9"/>
        <v>3</v>
      </c>
      <c r="G111" s="3">
        <f t="shared" si="10"/>
        <v>9</v>
      </c>
      <c r="H111" s="3">
        <f t="shared" si="11"/>
        <v>37</v>
      </c>
    </row>
    <row r="112" spans="1:8" x14ac:dyDescent="0.2">
      <c r="A112" s="3" t="str">
        <f t="shared" si="6"/>
        <v>2015-38</v>
      </c>
      <c r="B112" s="3" t="str">
        <f t="shared" si="7"/>
        <v>vmr_111</v>
      </c>
      <c r="C112" s="4">
        <v>42264</v>
      </c>
      <c r="D112" s="2">
        <v>1.99</v>
      </c>
      <c r="E112" s="3">
        <f t="shared" si="8"/>
        <v>2015</v>
      </c>
      <c r="F112" s="3">
        <f t="shared" si="9"/>
        <v>3</v>
      </c>
      <c r="G112" s="3">
        <f t="shared" si="10"/>
        <v>9</v>
      </c>
      <c r="H112" s="3">
        <f t="shared" si="11"/>
        <v>38</v>
      </c>
    </row>
    <row r="113" spans="1:8" x14ac:dyDescent="0.2">
      <c r="A113" s="3" t="str">
        <f t="shared" si="6"/>
        <v>2015-39</v>
      </c>
      <c r="B113" s="3" t="str">
        <f t="shared" si="7"/>
        <v>vmr_112</v>
      </c>
      <c r="C113" s="4">
        <v>42271</v>
      </c>
      <c r="D113" s="2">
        <v>1.99</v>
      </c>
      <c r="E113" s="3">
        <f t="shared" si="8"/>
        <v>2015</v>
      </c>
      <c r="F113" s="3">
        <f t="shared" si="9"/>
        <v>3</v>
      </c>
      <c r="G113" s="3">
        <f t="shared" si="10"/>
        <v>9</v>
      </c>
      <c r="H113" s="3">
        <f t="shared" si="11"/>
        <v>39</v>
      </c>
    </row>
    <row r="114" spans="1:8" x14ac:dyDescent="0.2">
      <c r="A114" s="3" t="str">
        <f t="shared" si="6"/>
        <v>2015-40</v>
      </c>
      <c r="B114" s="3" t="str">
        <f t="shared" si="7"/>
        <v>vmr_113</v>
      </c>
      <c r="C114" s="4">
        <v>42278</v>
      </c>
      <c r="D114" s="2">
        <v>2</v>
      </c>
      <c r="E114" s="3">
        <f t="shared" si="8"/>
        <v>2015</v>
      </c>
      <c r="F114" s="3">
        <f t="shared" si="9"/>
        <v>4</v>
      </c>
      <c r="G114" s="3">
        <f t="shared" si="10"/>
        <v>10</v>
      </c>
      <c r="H114" s="3">
        <f t="shared" si="11"/>
        <v>40</v>
      </c>
    </row>
    <row r="115" spans="1:8" x14ac:dyDescent="0.2">
      <c r="A115" s="3" t="str">
        <f t="shared" si="6"/>
        <v>2015-41</v>
      </c>
      <c r="B115" s="3" t="str">
        <f t="shared" si="7"/>
        <v>vmr_114</v>
      </c>
      <c r="C115" s="4">
        <v>42285</v>
      </c>
      <c r="D115" s="2">
        <v>2.0099999999999998</v>
      </c>
      <c r="E115" s="3">
        <f t="shared" si="8"/>
        <v>2015</v>
      </c>
      <c r="F115" s="3">
        <f t="shared" si="9"/>
        <v>4</v>
      </c>
      <c r="G115" s="3">
        <f t="shared" si="10"/>
        <v>10</v>
      </c>
      <c r="H115" s="3">
        <f t="shared" si="11"/>
        <v>41</v>
      </c>
    </row>
    <row r="116" spans="1:8" x14ac:dyDescent="0.2">
      <c r="A116" s="3" t="str">
        <f t="shared" si="6"/>
        <v>2015-42</v>
      </c>
      <c r="B116" s="3" t="str">
        <f t="shared" si="7"/>
        <v>vmr_115</v>
      </c>
      <c r="C116" s="4">
        <v>42292</v>
      </c>
      <c r="D116" s="2">
        <v>2.02</v>
      </c>
      <c r="E116" s="3">
        <f t="shared" si="8"/>
        <v>2015</v>
      </c>
      <c r="F116" s="3">
        <f t="shared" si="9"/>
        <v>4</v>
      </c>
      <c r="G116" s="3">
        <f t="shared" si="10"/>
        <v>10</v>
      </c>
      <c r="H116" s="3">
        <f t="shared" si="11"/>
        <v>42</v>
      </c>
    </row>
    <row r="117" spans="1:8" x14ac:dyDescent="0.2">
      <c r="A117" s="3" t="str">
        <f t="shared" si="6"/>
        <v>2015-43</v>
      </c>
      <c r="B117" s="3" t="str">
        <f t="shared" si="7"/>
        <v>vmr_116</v>
      </c>
      <c r="C117" s="4">
        <v>42299</v>
      </c>
      <c r="D117" s="2">
        <v>2.0299999999999998</v>
      </c>
      <c r="E117" s="3">
        <f t="shared" si="8"/>
        <v>2015</v>
      </c>
      <c r="F117" s="3">
        <f t="shared" si="9"/>
        <v>4</v>
      </c>
      <c r="G117" s="3">
        <f t="shared" si="10"/>
        <v>10</v>
      </c>
      <c r="H117" s="3">
        <f t="shared" si="11"/>
        <v>43</v>
      </c>
    </row>
    <row r="118" spans="1:8" x14ac:dyDescent="0.2">
      <c r="A118" s="3" t="str">
        <f t="shared" si="6"/>
        <v>2015-44</v>
      </c>
      <c r="B118" s="3" t="str">
        <f t="shared" si="7"/>
        <v>vmr_117</v>
      </c>
      <c r="C118" s="4">
        <v>42306</v>
      </c>
      <c r="D118" s="2">
        <v>2.04</v>
      </c>
      <c r="E118" s="3">
        <f t="shared" si="8"/>
        <v>2015</v>
      </c>
      <c r="F118" s="3">
        <f t="shared" si="9"/>
        <v>4</v>
      </c>
      <c r="G118" s="3">
        <f t="shared" si="10"/>
        <v>10</v>
      </c>
      <c r="H118" s="3">
        <f t="shared" si="11"/>
        <v>44</v>
      </c>
    </row>
    <row r="119" spans="1:8" x14ac:dyDescent="0.2">
      <c r="A119" s="3" t="str">
        <f t="shared" si="6"/>
        <v>2015-45</v>
      </c>
      <c r="B119" s="3" t="str">
        <f t="shared" si="7"/>
        <v>vmr_118</v>
      </c>
      <c r="C119" s="4">
        <v>42313</v>
      </c>
      <c r="D119" s="2">
        <v>2.04</v>
      </c>
      <c r="E119" s="3">
        <f t="shared" si="8"/>
        <v>2015</v>
      </c>
      <c r="F119" s="3">
        <f t="shared" si="9"/>
        <v>4</v>
      </c>
      <c r="G119" s="3">
        <f t="shared" si="10"/>
        <v>11</v>
      </c>
      <c r="H119" s="3">
        <f t="shared" si="11"/>
        <v>45</v>
      </c>
    </row>
    <row r="120" spans="1:8" x14ac:dyDescent="0.2">
      <c r="A120" s="3" t="str">
        <f t="shared" si="6"/>
        <v>2015-46</v>
      </c>
      <c r="B120" s="3" t="str">
        <f t="shared" si="7"/>
        <v>vmr_119</v>
      </c>
      <c r="C120" s="4">
        <v>42320</v>
      </c>
      <c r="D120" s="2">
        <v>2.09</v>
      </c>
      <c r="E120" s="3">
        <f t="shared" si="8"/>
        <v>2015</v>
      </c>
      <c r="F120" s="3">
        <f t="shared" si="9"/>
        <v>4</v>
      </c>
      <c r="G120" s="3">
        <f t="shared" si="10"/>
        <v>11</v>
      </c>
      <c r="H120" s="3">
        <f t="shared" si="11"/>
        <v>46</v>
      </c>
    </row>
    <row r="121" spans="1:8" x14ac:dyDescent="0.2">
      <c r="A121" s="3" t="str">
        <f t="shared" si="6"/>
        <v>2015-47</v>
      </c>
      <c r="B121" s="3" t="str">
        <f t="shared" si="7"/>
        <v>vmr_120</v>
      </c>
      <c r="C121" s="4">
        <v>42327</v>
      </c>
      <c r="D121" s="2">
        <v>2.09</v>
      </c>
      <c r="E121" s="3">
        <f t="shared" si="8"/>
        <v>2015</v>
      </c>
      <c r="F121" s="3">
        <f t="shared" si="9"/>
        <v>4</v>
      </c>
      <c r="G121" s="3">
        <f t="shared" si="10"/>
        <v>11</v>
      </c>
      <c r="H121" s="3">
        <f t="shared" si="11"/>
        <v>47</v>
      </c>
    </row>
    <row r="122" spans="1:8" x14ac:dyDescent="0.2">
      <c r="A122" s="3" t="str">
        <f t="shared" si="6"/>
        <v>2015-48</v>
      </c>
      <c r="B122" s="3" t="str">
        <f t="shared" si="7"/>
        <v>vmr_121</v>
      </c>
      <c r="C122" s="4">
        <v>42334</v>
      </c>
      <c r="D122" s="2">
        <v>2.11</v>
      </c>
      <c r="E122" s="3">
        <f t="shared" si="8"/>
        <v>2015</v>
      </c>
      <c r="F122" s="3">
        <f t="shared" si="9"/>
        <v>4</v>
      </c>
      <c r="G122" s="3">
        <f t="shared" si="10"/>
        <v>11</v>
      </c>
      <c r="H122" s="3">
        <f t="shared" si="11"/>
        <v>48</v>
      </c>
    </row>
    <row r="123" spans="1:8" x14ac:dyDescent="0.2">
      <c r="A123" s="3" t="str">
        <f t="shared" si="6"/>
        <v>2015-49</v>
      </c>
      <c r="B123" s="3" t="str">
        <f t="shared" si="7"/>
        <v>vmr_122</v>
      </c>
      <c r="C123" s="4">
        <v>42341</v>
      </c>
      <c r="D123" s="2">
        <v>2.14</v>
      </c>
      <c r="E123" s="3">
        <f t="shared" si="8"/>
        <v>2015</v>
      </c>
      <c r="F123" s="3">
        <f t="shared" si="9"/>
        <v>4</v>
      </c>
      <c r="G123" s="3">
        <f t="shared" si="10"/>
        <v>12</v>
      </c>
      <c r="H123" s="3">
        <f t="shared" si="11"/>
        <v>49</v>
      </c>
    </row>
    <row r="124" spans="1:8" x14ac:dyDescent="0.2">
      <c r="A124" s="3" t="str">
        <f t="shared" si="6"/>
        <v>2015-50</v>
      </c>
      <c r="B124" s="3" t="str">
        <f t="shared" si="7"/>
        <v>vmr_123</v>
      </c>
      <c r="C124" s="4">
        <v>42348</v>
      </c>
      <c r="D124" s="2">
        <v>2.14</v>
      </c>
      <c r="E124" s="3">
        <f t="shared" si="8"/>
        <v>2015</v>
      </c>
      <c r="F124" s="3">
        <f t="shared" si="9"/>
        <v>4</v>
      </c>
      <c r="G124" s="3">
        <f t="shared" si="10"/>
        <v>12</v>
      </c>
      <c r="H124" s="3">
        <f t="shared" si="11"/>
        <v>50</v>
      </c>
    </row>
    <row r="125" spans="1:8" x14ac:dyDescent="0.2">
      <c r="A125" s="3" t="str">
        <f t="shared" si="6"/>
        <v>2015-51</v>
      </c>
      <c r="B125" s="3" t="str">
        <f t="shared" si="7"/>
        <v>vmr_124</v>
      </c>
      <c r="C125" s="4">
        <v>42355</v>
      </c>
      <c r="D125" s="2">
        <v>2.16</v>
      </c>
      <c r="E125" s="3">
        <f t="shared" si="8"/>
        <v>2015</v>
      </c>
      <c r="F125" s="3">
        <f t="shared" si="9"/>
        <v>4</v>
      </c>
      <c r="G125" s="3">
        <f t="shared" si="10"/>
        <v>12</v>
      </c>
      <c r="H125" s="3">
        <f t="shared" si="11"/>
        <v>51</v>
      </c>
    </row>
    <row r="126" spans="1:8" x14ac:dyDescent="0.2">
      <c r="A126" s="3" t="str">
        <f t="shared" si="6"/>
        <v>2015-52</v>
      </c>
      <c r="B126" s="3" t="str">
        <f t="shared" si="7"/>
        <v>vmr_125</v>
      </c>
      <c r="C126" s="4">
        <v>42362</v>
      </c>
      <c r="D126" s="2">
        <v>2.2000000000000002</v>
      </c>
      <c r="E126" s="3">
        <f t="shared" si="8"/>
        <v>2015</v>
      </c>
      <c r="F126" s="3">
        <f t="shared" si="9"/>
        <v>4</v>
      </c>
      <c r="G126" s="3">
        <f t="shared" si="10"/>
        <v>12</v>
      </c>
      <c r="H126" s="3">
        <f t="shared" si="11"/>
        <v>52</v>
      </c>
    </row>
    <row r="127" spans="1:8" x14ac:dyDescent="0.2">
      <c r="A127" s="3" t="str">
        <f t="shared" si="6"/>
        <v>2015-53</v>
      </c>
      <c r="B127" s="3" t="str">
        <f t="shared" si="7"/>
        <v>vmr_126</v>
      </c>
      <c r="C127" s="4">
        <v>42369</v>
      </c>
      <c r="D127" s="2">
        <v>2.2000000000000002</v>
      </c>
      <c r="E127" s="3">
        <f t="shared" si="8"/>
        <v>2015</v>
      </c>
      <c r="F127" s="3">
        <f t="shared" si="9"/>
        <v>4</v>
      </c>
      <c r="G127" s="3">
        <f t="shared" si="10"/>
        <v>12</v>
      </c>
      <c r="H127" s="3">
        <f t="shared" si="11"/>
        <v>53</v>
      </c>
    </row>
    <row r="128" spans="1:8" x14ac:dyDescent="0.2">
      <c r="A128" s="3" t="str">
        <f t="shared" si="6"/>
        <v>2016-2</v>
      </c>
      <c r="B128" s="3" t="str">
        <f t="shared" si="7"/>
        <v>vmr_127</v>
      </c>
      <c r="C128" s="4">
        <v>42376</v>
      </c>
      <c r="D128" s="2">
        <v>2.23</v>
      </c>
      <c r="E128" s="3">
        <f t="shared" si="8"/>
        <v>2016</v>
      </c>
      <c r="F128" s="3">
        <f t="shared" si="9"/>
        <v>1</v>
      </c>
      <c r="G128" s="3">
        <f t="shared" si="10"/>
        <v>1</v>
      </c>
      <c r="H128" s="3">
        <f t="shared" si="11"/>
        <v>2</v>
      </c>
    </row>
    <row r="129" spans="1:8" x14ac:dyDescent="0.2">
      <c r="A129" s="3" t="str">
        <f t="shared" si="6"/>
        <v>2016-3</v>
      </c>
      <c r="B129" s="3" t="str">
        <f t="shared" si="7"/>
        <v>vmr_128</v>
      </c>
      <c r="C129" s="4">
        <v>42383</v>
      </c>
      <c r="D129" s="2">
        <v>2.25</v>
      </c>
      <c r="E129" s="3">
        <f t="shared" si="8"/>
        <v>2016</v>
      </c>
      <c r="F129" s="3">
        <f t="shared" si="9"/>
        <v>1</v>
      </c>
      <c r="G129" s="3">
        <f t="shared" si="10"/>
        <v>1</v>
      </c>
      <c r="H129" s="3">
        <f t="shared" si="11"/>
        <v>3</v>
      </c>
    </row>
    <row r="130" spans="1:8" x14ac:dyDescent="0.2">
      <c r="A130" s="3" t="str">
        <f t="shared" si="6"/>
        <v>2016-4</v>
      </c>
      <c r="B130" s="3" t="str">
        <f t="shared" si="7"/>
        <v>vmr_129</v>
      </c>
      <c r="C130" s="4">
        <v>42390</v>
      </c>
      <c r="D130" s="2">
        <v>2.2400000000000002</v>
      </c>
      <c r="E130" s="3">
        <f t="shared" si="8"/>
        <v>2016</v>
      </c>
      <c r="F130" s="3">
        <f t="shared" si="9"/>
        <v>1</v>
      </c>
      <c r="G130" s="3">
        <f t="shared" si="10"/>
        <v>1</v>
      </c>
      <c r="H130" s="3">
        <f t="shared" si="11"/>
        <v>4</v>
      </c>
    </row>
    <row r="131" spans="1:8" x14ac:dyDescent="0.2">
      <c r="A131" s="3" t="str">
        <f t="shared" ref="A131:A194" si="12">_xlfn.CONCAT(E131,"-",H131)</f>
        <v>2016-5</v>
      </c>
      <c r="B131" s="3" t="str">
        <f t="shared" ref="B131:B194" si="13">_xlfn.CONCAT("vmr_", TEXT(ROW(C131)-1, "000"))</f>
        <v>vmr_130</v>
      </c>
      <c r="C131" s="4">
        <v>42397</v>
      </c>
      <c r="D131" s="2">
        <v>2.2400000000000002</v>
      </c>
      <c r="E131" s="3">
        <f t="shared" ref="E131:E194" si="14">YEAR(C131)</f>
        <v>2016</v>
      </c>
      <c r="F131" s="3">
        <f t="shared" ref="F131:F194" si="15">ROUNDUP(MONTH(C131)/3,0)</f>
        <v>1</v>
      </c>
      <c r="G131" s="3">
        <f t="shared" ref="G131:G194" si="16">MONTH(C131)</f>
        <v>1</v>
      </c>
      <c r="H131" s="3">
        <f t="shared" ref="H131:H194" si="17">WEEKNUM(C131)</f>
        <v>5</v>
      </c>
    </row>
    <row r="132" spans="1:8" x14ac:dyDescent="0.2">
      <c r="A132" s="3" t="str">
        <f t="shared" si="12"/>
        <v>2016-6</v>
      </c>
      <c r="B132" s="3" t="str">
        <f t="shared" si="13"/>
        <v>vmr_131</v>
      </c>
      <c r="C132" s="4">
        <v>42404</v>
      </c>
      <c r="D132" s="2">
        <v>2.2200000000000002</v>
      </c>
      <c r="E132" s="3">
        <f t="shared" si="14"/>
        <v>2016</v>
      </c>
      <c r="F132" s="3">
        <f t="shared" si="15"/>
        <v>1</v>
      </c>
      <c r="G132" s="3">
        <f t="shared" si="16"/>
        <v>2</v>
      </c>
      <c r="H132" s="3">
        <f t="shared" si="17"/>
        <v>6</v>
      </c>
    </row>
    <row r="133" spans="1:8" x14ac:dyDescent="0.2">
      <c r="A133" s="3" t="str">
        <f t="shared" si="12"/>
        <v>2016-7</v>
      </c>
      <c r="B133" s="3" t="str">
        <f t="shared" si="13"/>
        <v>vmr_132</v>
      </c>
      <c r="C133" s="4">
        <v>42411</v>
      </c>
      <c r="D133" s="2">
        <v>2.2400000000000002</v>
      </c>
      <c r="E133" s="3">
        <f t="shared" si="14"/>
        <v>2016</v>
      </c>
      <c r="F133" s="3">
        <f t="shared" si="15"/>
        <v>1</v>
      </c>
      <c r="G133" s="3">
        <f t="shared" si="16"/>
        <v>2</v>
      </c>
      <c r="H133" s="3">
        <f t="shared" si="17"/>
        <v>7</v>
      </c>
    </row>
    <row r="134" spans="1:8" x14ac:dyDescent="0.2">
      <c r="A134" s="3" t="str">
        <f t="shared" si="12"/>
        <v>2016-8</v>
      </c>
      <c r="B134" s="3" t="str">
        <f t="shared" si="13"/>
        <v>vmr_133</v>
      </c>
      <c r="C134" s="4">
        <v>42418</v>
      </c>
      <c r="D134" s="2">
        <v>2.2200000000000002</v>
      </c>
      <c r="E134" s="3">
        <f t="shared" si="14"/>
        <v>2016</v>
      </c>
      <c r="F134" s="3">
        <f t="shared" si="15"/>
        <v>1</v>
      </c>
      <c r="G134" s="3">
        <f t="shared" si="16"/>
        <v>2</v>
      </c>
      <c r="H134" s="3">
        <f t="shared" si="17"/>
        <v>8</v>
      </c>
    </row>
    <row r="135" spans="1:8" x14ac:dyDescent="0.2">
      <c r="A135" s="3" t="str">
        <f t="shared" si="12"/>
        <v>2016-9</v>
      </c>
      <c r="B135" s="3" t="str">
        <f t="shared" si="13"/>
        <v>vmr_134</v>
      </c>
      <c r="C135" s="4">
        <v>42425</v>
      </c>
      <c r="D135" s="2">
        <v>2.2400000000000002</v>
      </c>
      <c r="E135" s="3">
        <f t="shared" si="14"/>
        <v>2016</v>
      </c>
      <c r="F135" s="3">
        <f t="shared" si="15"/>
        <v>1</v>
      </c>
      <c r="G135" s="3">
        <f t="shared" si="16"/>
        <v>2</v>
      </c>
      <c r="H135" s="3">
        <f t="shared" si="17"/>
        <v>9</v>
      </c>
    </row>
    <row r="136" spans="1:8" x14ac:dyDescent="0.2">
      <c r="A136" s="3" t="str">
        <f t="shared" si="12"/>
        <v>2016-10</v>
      </c>
      <c r="B136" s="3" t="str">
        <f t="shared" si="13"/>
        <v>vmr_135</v>
      </c>
      <c r="C136" s="4">
        <v>42432</v>
      </c>
      <c r="D136" s="2">
        <v>2.2400000000000002</v>
      </c>
      <c r="E136" s="3">
        <f t="shared" si="14"/>
        <v>2016</v>
      </c>
      <c r="F136" s="3">
        <f t="shared" si="15"/>
        <v>1</v>
      </c>
      <c r="G136" s="3">
        <f t="shared" si="16"/>
        <v>3</v>
      </c>
      <c r="H136" s="3">
        <f t="shared" si="17"/>
        <v>10</v>
      </c>
    </row>
    <row r="137" spans="1:8" x14ac:dyDescent="0.2">
      <c r="A137" s="3" t="str">
        <f t="shared" si="12"/>
        <v>2016-11</v>
      </c>
      <c r="B137" s="3" t="str">
        <f t="shared" si="13"/>
        <v>vmr_136</v>
      </c>
      <c r="C137" s="4">
        <v>42439</v>
      </c>
      <c r="D137" s="2">
        <v>2.2400000000000002</v>
      </c>
      <c r="E137" s="3">
        <f t="shared" si="14"/>
        <v>2016</v>
      </c>
      <c r="F137" s="3">
        <f t="shared" si="15"/>
        <v>1</v>
      </c>
      <c r="G137" s="3">
        <f t="shared" si="16"/>
        <v>3</v>
      </c>
      <c r="H137" s="3">
        <f t="shared" si="17"/>
        <v>11</v>
      </c>
    </row>
    <row r="138" spans="1:8" x14ac:dyDescent="0.2">
      <c r="A138" s="3" t="str">
        <f t="shared" si="12"/>
        <v>2016-12</v>
      </c>
      <c r="B138" s="3" t="str">
        <f t="shared" si="13"/>
        <v>vmr_137</v>
      </c>
      <c r="C138" s="4">
        <v>42446</v>
      </c>
      <c r="D138" s="2">
        <v>2.2400000000000002</v>
      </c>
      <c r="E138" s="3">
        <f t="shared" si="14"/>
        <v>2016</v>
      </c>
      <c r="F138" s="3">
        <f t="shared" si="15"/>
        <v>1</v>
      </c>
      <c r="G138" s="3">
        <f t="shared" si="16"/>
        <v>3</v>
      </c>
      <c r="H138" s="3">
        <f t="shared" si="17"/>
        <v>12</v>
      </c>
    </row>
    <row r="139" spans="1:8" x14ac:dyDescent="0.2">
      <c r="A139" s="3" t="str">
        <f t="shared" si="12"/>
        <v>2016-13</v>
      </c>
      <c r="B139" s="3" t="str">
        <f t="shared" si="13"/>
        <v>vmr_138</v>
      </c>
      <c r="C139" s="4">
        <v>42453</v>
      </c>
      <c r="D139" s="2">
        <v>2.2400000000000002</v>
      </c>
      <c r="E139" s="3">
        <f t="shared" si="14"/>
        <v>2016</v>
      </c>
      <c r="F139" s="3">
        <f t="shared" si="15"/>
        <v>1</v>
      </c>
      <c r="G139" s="3">
        <f t="shared" si="16"/>
        <v>3</v>
      </c>
      <c r="H139" s="3">
        <f t="shared" si="17"/>
        <v>13</v>
      </c>
    </row>
    <row r="140" spans="1:8" x14ac:dyDescent="0.2">
      <c r="A140" s="3" t="str">
        <f t="shared" si="12"/>
        <v>2016-14</v>
      </c>
      <c r="B140" s="3" t="str">
        <f t="shared" si="13"/>
        <v>vmr_139</v>
      </c>
      <c r="C140" s="4">
        <v>42460</v>
      </c>
      <c r="D140" s="2">
        <v>2.2400000000000002</v>
      </c>
      <c r="E140" s="3">
        <f t="shared" si="14"/>
        <v>2016</v>
      </c>
      <c r="F140" s="3">
        <f t="shared" si="15"/>
        <v>1</v>
      </c>
      <c r="G140" s="3">
        <f t="shared" si="16"/>
        <v>3</v>
      </c>
      <c r="H140" s="3">
        <f t="shared" si="17"/>
        <v>14</v>
      </c>
    </row>
    <row r="141" spans="1:8" x14ac:dyDescent="0.2">
      <c r="A141" s="3" t="str">
        <f t="shared" si="12"/>
        <v>2016-15</v>
      </c>
      <c r="B141" s="3" t="str">
        <f t="shared" si="13"/>
        <v>vmr_140</v>
      </c>
      <c r="C141" s="4">
        <v>42467</v>
      </c>
      <c r="D141" s="2">
        <v>2.2400000000000002</v>
      </c>
      <c r="E141" s="3">
        <f t="shared" si="14"/>
        <v>2016</v>
      </c>
      <c r="F141" s="3">
        <f t="shared" si="15"/>
        <v>2</v>
      </c>
      <c r="G141" s="3">
        <f t="shared" si="16"/>
        <v>4</v>
      </c>
      <c r="H141" s="3">
        <f t="shared" si="17"/>
        <v>15</v>
      </c>
    </row>
    <row r="142" spans="1:8" x14ac:dyDescent="0.2">
      <c r="A142" s="3" t="str">
        <f t="shared" si="12"/>
        <v>2016-16</v>
      </c>
      <c r="B142" s="3" t="str">
        <f t="shared" si="13"/>
        <v>vmr_141</v>
      </c>
      <c r="C142" s="4">
        <v>42474</v>
      </c>
      <c r="D142" s="2">
        <v>2.2799999999999998</v>
      </c>
      <c r="E142" s="3">
        <f t="shared" si="14"/>
        <v>2016</v>
      </c>
      <c r="F142" s="3">
        <f t="shared" si="15"/>
        <v>2</v>
      </c>
      <c r="G142" s="3">
        <f t="shared" si="16"/>
        <v>4</v>
      </c>
      <c r="H142" s="3">
        <f t="shared" si="17"/>
        <v>16</v>
      </c>
    </row>
    <row r="143" spans="1:8" x14ac:dyDescent="0.2">
      <c r="A143" s="3" t="str">
        <f t="shared" si="12"/>
        <v>2016-17</v>
      </c>
      <c r="B143" s="3" t="str">
        <f t="shared" si="13"/>
        <v>vmr_142</v>
      </c>
      <c r="C143" s="4">
        <v>42481</v>
      </c>
      <c r="D143" s="2">
        <v>2.2400000000000002</v>
      </c>
      <c r="E143" s="3">
        <f t="shared" si="14"/>
        <v>2016</v>
      </c>
      <c r="F143" s="3">
        <f t="shared" si="15"/>
        <v>2</v>
      </c>
      <c r="G143" s="3">
        <f t="shared" si="16"/>
        <v>4</v>
      </c>
      <c r="H143" s="3">
        <f t="shared" si="17"/>
        <v>17</v>
      </c>
    </row>
    <row r="144" spans="1:8" x14ac:dyDescent="0.2">
      <c r="A144" s="3" t="str">
        <f t="shared" si="12"/>
        <v>2016-18</v>
      </c>
      <c r="B144" s="3" t="str">
        <f t="shared" si="13"/>
        <v>vmr_143</v>
      </c>
      <c r="C144" s="4">
        <v>42488</v>
      </c>
      <c r="D144" s="2">
        <v>2.2400000000000002</v>
      </c>
      <c r="E144" s="3">
        <f t="shared" si="14"/>
        <v>2016</v>
      </c>
      <c r="F144" s="3">
        <f t="shared" si="15"/>
        <v>2</v>
      </c>
      <c r="G144" s="3">
        <f t="shared" si="16"/>
        <v>4</v>
      </c>
      <c r="H144" s="3">
        <f t="shared" si="17"/>
        <v>18</v>
      </c>
    </row>
    <row r="145" spans="1:8" x14ac:dyDescent="0.2">
      <c r="A145" s="3" t="str">
        <f t="shared" si="12"/>
        <v>2016-19</v>
      </c>
      <c r="B145" s="3" t="str">
        <f t="shared" si="13"/>
        <v>vmr_144</v>
      </c>
      <c r="C145" s="4">
        <v>42495</v>
      </c>
      <c r="D145" s="2">
        <v>2.21</v>
      </c>
      <c r="E145" s="3">
        <f t="shared" si="14"/>
        <v>2016</v>
      </c>
      <c r="F145" s="3">
        <f t="shared" si="15"/>
        <v>2</v>
      </c>
      <c r="G145" s="3">
        <f t="shared" si="16"/>
        <v>5</v>
      </c>
      <c r="H145" s="3">
        <f t="shared" si="17"/>
        <v>19</v>
      </c>
    </row>
    <row r="146" spans="1:8" x14ac:dyDescent="0.2">
      <c r="A146" s="3" t="str">
        <f t="shared" si="12"/>
        <v>2016-20</v>
      </c>
      <c r="B146" s="3" t="str">
        <f t="shared" si="13"/>
        <v>vmr_145</v>
      </c>
      <c r="C146" s="4">
        <v>42502</v>
      </c>
      <c r="D146" s="2">
        <v>2.21</v>
      </c>
      <c r="E146" s="3">
        <f t="shared" si="14"/>
        <v>2016</v>
      </c>
      <c r="F146" s="3">
        <f t="shared" si="15"/>
        <v>2</v>
      </c>
      <c r="G146" s="3">
        <f t="shared" si="16"/>
        <v>5</v>
      </c>
      <c r="H146" s="3">
        <f t="shared" si="17"/>
        <v>20</v>
      </c>
    </row>
    <row r="147" spans="1:8" x14ac:dyDescent="0.2">
      <c r="A147" s="3" t="str">
        <f t="shared" si="12"/>
        <v>2016-21</v>
      </c>
      <c r="B147" s="3" t="str">
        <f t="shared" si="13"/>
        <v>vmr_146</v>
      </c>
      <c r="C147" s="4">
        <v>42509</v>
      </c>
      <c r="D147" s="2">
        <v>2.2000000000000002</v>
      </c>
      <c r="E147" s="3">
        <f t="shared" si="14"/>
        <v>2016</v>
      </c>
      <c r="F147" s="3">
        <f t="shared" si="15"/>
        <v>2</v>
      </c>
      <c r="G147" s="3">
        <f t="shared" si="16"/>
        <v>5</v>
      </c>
      <c r="H147" s="3">
        <f t="shared" si="17"/>
        <v>21</v>
      </c>
    </row>
    <row r="148" spans="1:8" x14ac:dyDescent="0.2">
      <c r="A148" s="3" t="str">
        <f t="shared" si="12"/>
        <v>2016-22</v>
      </c>
      <c r="B148" s="3" t="str">
        <f t="shared" si="13"/>
        <v>vmr_147</v>
      </c>
      <c r="C148" s="4">
        <v>42516</v>
      </c>
      <c r="D148" s="2">
        <v>2.2000000000000002</v>
      </c>
      <c r="E148" s="3">
        <f t="shared" si="14"/>
        <v>2016</v>
      </c>
      <c r="F148" s="3">
        <f t="shared" si="15"/>
        <v>2</v>
      </c>
      <c r="G148" s="3">
        <f t="shared" si="16"/>
        <v>5</v>
      </c>
      <c r="H148" s="3">
        <f t="shared" si="17"/>
        <v>22</v>
      </c>
    </row>
    <row r="149" spans="1:8" x14ac:dyDescent="0.2">
      <c r="A149" s="3" t="str">
        <f t="shared" si="12"/>
        <v>2016-23</v>
      </c>
      <c r="B149" s="3" t="str">
        <f t="shared" si="13"/>
        <v>vmr_148</v>
      </c>
      <c r="C149" s="4">
        <v>42523</v>
      </c>
      <c r="D149" s="2">
        <v>2.19</v>
      </c>
      <c r="E149" s="3">
        <f t="shared" si="14"/>
        <v>2016</v>
      </c>
      <c r="F149" s="3">
        <f t="shared" si="15"/>
        <v>2</v>
      </c>
      <c r="G149" s="3">
        <f t="shared" si="16"/>
        <v>6</v>
      </c>
      <c r="H149" s="3">
        <f t="shared" si="17"/>
        <v>23</v>
      </c>
    </row>
    <row r="150" spans="1:8" x14ac:dyDescent="0.2">
      <c r="A150" s="3" t="str">
        <f t="shared" si="12"/>
        <v>2016-24</v>
      </c>
      <c r="B150" s="3" t="str">
        <f t="shared" si="13"/>
        <v>vmr_149</v>
      </c>
      <c r="C150" s="4">
        <v>42530</v>
      </c>
      <c r="D150" s="2">
        <v>2.19</v>
      </c>
      <c r="E150" s="3">
        <f t="shared" si="14"/>
        <v>2016</v>
      </c>
      <c r="F150" s="3">
        <f t="shared" si="15"/>
        <v>2</v>
      </c>
      <c r="G150" s="3">
        <f t="shared" si="16"/>
        <v>6</v>
      </c>
      <c r="H150" s="3">
        <f t="shared" si="17"/>
        <v>24</v>
      </c>
    </row>
    <row r="151" spans="1:8" x14ac:dyDescent="0.2">
      <c r="A151" s="3" t="str">
        <f t="shared" si="12"/>
        <v>2016-25</v>
      </c>
      <c r="B151" s="3" t="str">
        <f t="shared" si="13"/>
        <v>vmr_150</v>
      </c>
      <c r="C151" s="4">
        <v>42537</v>
      </c>
      <c r="D151" s="2">
        <v>2.2000000000000002</v>
      </c>
      <c r="E151" s="3">
        <f t="shared" si="14"/>
        <v>2016</v>
      </c>
      <c r="F151" s="3">
        <f t="shared" si="15"/>
        <v>2</v>
      </c>
      <c r="G151" s="3">
        <f t="shared" si="16"/>
        <v>6</v>
      </c>
      <c r="H151" s="3">
        <f t="shared" si="17"/>
        <v>25</v>
      </c>
    </row>
    <row r="152" spans="1:8" x14ac:dyDescent="0.2">
      <c r="A152" s="3" t="str">
        <f t="shared" si="12"/>
        <v>2016-26</v>
      </c>
      <c r="B152" s="3" t="str">
        <f t="shared" si="13"/>
        <v>vmr_151</v>
      </c>
      <c r="C152" s="4">
        <v>42544</v>
      </c>
      <c r="D152" s="2">
        <v>2.2000000000000002</v>
      </c>
      <c r="E152" s="3">
        <f t="shared" si="14"/>
        <v>2016</v>
      </c>
      <c r="F152" s="3">
        <f t="shared" si="15"/>
        <v>2</v>
      </c>
      <c r="G152" s="3">
        <f t="shared" si="16"/>
        <v>6</v>
      </c>
      <c r="H152" s="3">
        <f t="shared" si="17"/>
        <v>26</v>
      </c>
    </row>
    <row r="153" spans="1:8" x14ac:dyDescent="0.2">
      <c r="A153" s="3" t="str">
        <f t="shared" si="12"/>
        <v>2016-27</v>
      </c>
      <c r="B153" s="3" t="str">
        <f t="shared" si="13"/>
        <v>vmr_152</v>
      </c>
      <c r="C153" s="4">
        <v>42551</v>
      </c>
      <c r="D153" s="2">
        <v>2.2000000000000002</v>
      </c>
      <c r="E153" s="3">
        <f t="shared" si="14"/>
        <v>2016</v>
      </c>
      <c r="F153" s="3">
        <f t="shared" si="15"/>
        <v>2</v>
      </c>
      <c r="G153" s="3">
        <f t="shared" si="16"/>
        <v>6</v>
      </c>
      <c r="H153" s="3">
        <f t="shared" si="17"/>
        <v>27</v>
      </c>
    </row>
    <row r="154" spans="1:8" x14ac:dyDescent="0.2">
      <c r="A154" s="3" t="str">
        <f t="shared" si="12"/>
        <v>2016-28</v>
      </c>
      <c r="B154" s="3" t="str">
        <f t="shared" si="13"/>
        <v>vmr_153</v>
      </c>
      <c r="C154" s="4">
        <v>42558</v>
      </c>
      <c r="D154" s="2">
        <v>2.2000000000000002</v>
      </c>
      <c r="E154" s="3">
        <f t="shared" si="14"/>
        <v>2016</v>
      </c>
      <c r="F154" s="3">
        <f t="shared" si="15"/>
        <v>3</v>
      </c>
      <c r="G154" s="3">
        <f t="shared" si="16"/>
        <v>7</v>
      </c>
      <c r="H154" s="3">
        <f t="shared" si="17"/>
        <v>28</v>
      </c>
    </row>
    <row r="155" spans="1:8" x14ac:dyDescent="0.2">
      <c r="A155" s="3" t="str">
        <f t="shared" si="12"/>
        <v>2016-29</v>
      </c>
      <c r="B155" s="3" t="str">
        <f t="shared" si="13"/>
        <v>vmr_154</v>
      </c>
      <c r="C155" s="4">
        <v>42565</v>
      </c>
      <c r="D155" s="2">
        <v>2.19</v>
      </c>
      <c r="E155" s="3">
        <f t="shared" si="14"/>
        <v>2016</v>
      </c>
      <c r="F155" s="3">
        <f t="shared" si="15"/>
        <v>3</v>
      </c>
      <c r="G155" s="3">
        <f t="shared" si="16"/>
        <v>7</v>
      </c>
      <c r="H155" s="3">
        <f t="shared" si="17"/>
        <v>29</v>
      </c>
    </row>
    <row r="156" spans="1:8" x14ac:dyDescent="0.2">
      <c r="A156" s="3" t="str">
        <f t="shared" si="12"/>
        <v>2016-30</v>
      </c>
      <c r="B156" s="3" t="str">
        <f t="shared" si="13"/>
        <v>vmr_155</v>
      </c>
      <c r="C156" s="4">
        <v>42572</v>
      </c>
      <c r="D156" s="2">
        <v>2.19</v>
      </c>
      <c r="E156" s="3">
        <f t="shared" si="14"/>
        <v>2016</v>
      </c>
      <c r="F156" s="3">
        <f t="shared" si="15"/>
        <v>3</v>
      </c>
      <c r="G156" s="3">
        <f t="shared" si="16"/>
        <v>7</v>
      </c>
      <c r="H156" s="3">
        <f t="shared" si="17"/>
        <v>30</v>
      </c>
    </row>
    <row r="157" spans="1:8" x14ac:dyDescent="0.2">
      <c r="A157" s="3" t="str">
        <f t="shared" si="12"/>
        <v>2016-31</v>
      </c>
      <c r="B157" s="3" t="str">
        <f t="shared" si="13"/>
        <v>vmr_156</v>
      </c>
      <c r="C157" s="4">
        <v>42579</v>
      </c>
      <c r="D157" s="2">
        <v>2.19</v>
      </c>
      <c r="E157" s="3">
        <f t="shared" si="14"/>
        <v>2016</v>
      </c>
      <c r="F157" s="3">
        <f t="shared" si="15"/>
        <v>3</v>
      </c>
      <c r="G157" s="3">
        <f t="shared" si="16"/>
        <v>7</v>
      </c>
      <c r="H157" s="3">
        <f t="shared" si="17"/>
        <v>31</v>
      </c>
    </row>
    <row r="158" spans="1:8" x14ac:dyDescent="0.2">
      <c r="A158" s="3" t="str">
        <f t="shared" si="12"/>
        <v>2016-32</v>
      </c>
      <c r="B158" s="3" t="str">
        <f t="shared" si="13"/>
        <v>vmr_157</v>
      </c>
      <c r="C158" s="4">
        <v>42586</v>
      </c>
      <c r="D158" s="2">
        <v>2.19</v>
      </c>
      <c r="E158" s="3">
        <f t="shared" si="14"/>
        <v>2016</v>
      </c>
      <c r="F158" s="3">
        <f t="shared" si="15"/>
        <v>3</v>
      </c>
      <c r="G158" s="3">
        <f t="shared" si="16"/>
        <v>8</v>
      </c>
      <c r="H158" s="3">
        <f t="shared" si="17"/>
        <v>32</v>
      </c>
    </row>
    <row r="159" spans="1:8" x14ac:dyDescent="0.2">
      <c r="A159" s="3" t="str">
        <f t="shared" si="12"/>
        <v>2016-33</v>
      </c>
      <c r="B159" s="3" t="str">
        <f t="shared" si="13"/>
        <v>vmr_158</v>
      </c>
      <c r="C159" s="4">
        <v>42593</v>
      </c>
      <c r="D159" s="2">
        <v>2.19</v>
      </c>
      <c r="E159" s="3">
        <f t="shared" si="14"/>
        <v>2016</v>
      </c>
      <c r="F159" s="3">
        <f t="shared" si="15"/>
        <v>3</v>
      </c>
      <c r="G159" s="3">
        <f t="shared" si="16"/>
        <v>8</v>
      </c>
      <c r="H159" s="3">
        <f t="shared" si="17"/>
        <v>33</v>
      </c>
    </row>
    <row r="160" spans="1:8" x14ac:dyDescent="0.2">
      <c r="A160" s="3" t="str">
        <f t="shared" si="12"/>
        <v>2016-34</v>
      </c>
      <c r="B160" s="3" t="str">
        <f t="shared" si="13"/>
        <v>vmr_159</v>
      </c>
      <c r="C160" s="4">
        <v>42600</v>
      </c>
      <c r="D160" s="2">
        <v>2.19</v>
      </c>
      <c r="E160" s="3">
        <f t="shared" si="14"/>
        <v>2016</v>
      </c>
      <c r="F160" s="3">
        <f t="shared" si="15"/>
        <v>3</v>
      </c>
      <c r="G160" s="3">
        <f t="shared" si="16"/>
        <v>8</v>
      </c>
      <c r="H160" s="3">
        <f t="shared" si="17"/>
        <v>34</v>
      </c>
    </row>
    <row r="161" spans="1:8" x14ac:dyDescent="0.2">
      <c r="A161" s="3" t="str">
        <f t="shared" si="12"/>
        <v>2016-35</v>
      </c>
      <c r="B161" s="3" t="str">
        <f t="shared" si="13"/>
        <v>vmr_160</v>
      </c>
      <c r="C161" s="4">
        <v>42607</v>
      </c>
      <c r="D161" s="2">
        <v>2.19</v>
      </c>
      <c r="E161" s="3">
        <f t="shared" si="14"/>
        <v>2016</v>
      </c>
      <c r="F161" s="3">
        <f t="shared" si="15"/>
        <v>3</v>
      </c>
      <c r="G161" s="3">
        <f t="shared" si="16"/>
        <v>8</v>
      </c>
      <c r="H161" s="3">
        <f t="shared" si="17"/>
        <v>35</v>
      </c>
    </row>
    <row r="162" spans="1:8" x14ac:dyDescent="0.2">
      <c r="A162" s="3" t="str">
        <f t="shared" si="12"/>
        <v>2016-36</v>
      </c>
      <c r="B162" s="3" t="str">
        <f t="shared" si="13"/>
        <v>vmr_161</v>
      </c>
      <c r="C162" s="4">
        <v>42614</v>
      </c>
      <c r="D162" s="2">
        <v>2.19</v>
      </c>
      <c r="E162" s="3">
        <f t="shared" si="14"/>
        <v>2016</v>
      </c>
      <c r="F162" s="3">
        <f t="shared" si="15"/>
        <v>3</v>
      </c>
      <c r="G162" s="3">
        <f t="shared" si="16"/>
        <v>9</v>
      </c>
      <c r="H162" s="3">
        <f t="shared" si="17"/>
        <v>36</v>
      </c>
    </row>
    <row r="163" spans="1:8" x14ac:dyDescent="0.2">
      <c r="A163" s="3" t="str">
        <f t="shared" si="12"/>
        <v>2016-37</v>
      </c>
      <c r="B163" s="3" t="str">
        <f t="shared" si="13"/>
        <v>vmr_162</v>
      </c>
      <c r="C163" s="4">
        <v>42621</v>
      </c>
      <c r="D163" s="2">
        <v>2.19</v>
      </c>
      <c r="E163" s="3">
        <f t="shared" si="14"/>
        <v>2016</v>
      </c>
      <c r="F163" s="3">
        <f t="shared" si="15"/>
        <v>3</v>
      </c>
      <c r="G163" s="3">
        <f t="shared" si="16"/>
        <v>9</v>
      </c>
      <c r="H163" s="3">
        <f t="shared" si="17"/>
        <v>37</v>
      </c>
    </row>
    <row r="164" spans="1:8" x14ac:dyDescent="0.2">
      <c r="A164" s="3" t="str">
        <f t="shared" si="12"/>
        <v>2016-38</v>
      </c>
      <c r="B164" s="3" t="str">
        <f t="shared" si="13"/>
        <v>vmr_163</v>
      </c>
      <c r="C164" s="4">
        <v>42628</v>
      </c>
      <c r="D164" s="2">
        <v>2.19</v>
      </c>
      <c r="E164" s="3">
        <f t="shared" si="14"/>
        <v>2016</v>
      </c>
      <c r="F164" s="3">
        <f t="shared" si="15"/>
        <v>3</v>
      </c>
      <c r="G164" s="3">
        <f t="shared" si="16"/>
        <v>9</v>
      </c>
      <c r="H164" s="3">
        <f t="shared" si="17"/>
        <v>38</v>
      </c>
    </row>
    <row r="165" spans="1:8" x14ac:dyDescent="0.2">
      <c r="A165" s="3" t="str">
        <f t="shared" si="12"/>
        <v>2016-39</v>
      </c>
      <c r="B165" s="3" t="str">
        <f t="shared" si="13"/>
        <v>vmr_164</v>
      </c>
      <c r="C165" s="4">
        <v>42635</v>
      </c>
      <c r="D165" s="2">
        <v>2.19</v>
      </c>
      <c r="E165" s="3">
        <f t="shared" si="14"/>
        <v>2016</v>
      </c>
      <c r="F165" s="3">
        <f t="shared" si="15"/>
        <v>3</v>
      </c>
      <c r="G165" s="3">
        <f t="shared" si="16"/>
        <v>9</v>
      </c>
      <c r="H165" s="3">
        <f t="shared" si="17"/>
        <v>39</v>
      </c>
    </row>
    <row r="166" spans="1:8" x14ac:dyDescent="0.2">
      <c r="A166" s="3" t="str">
        <f t="shared" si="12"/>
        <v>2016-40</v>
      </c>
      <c r="B166" s="3" t="str">
        <f t="shared" si="13"/>
        <v>vmr_165</v>
      </c>
      <c r="C166" s="4">
        <v>42642</v>
      </c>
      <c r="D166" s="2">
        <v>2.19</v>
      </c>
      <c r="E166" s="3">
        <f t="shared" si="14"/>
        <v>2016</v>
      </c>
      <c r="F166" s="3">
        <f t="shared" si="15"/>
        <v>3</v>
      </c>
      <c r="G166" s="3">
        <f t="shared" si="16"/>
        <v>9</v>
      </c>
      <c r="H166" s="3">
        <f t="shared" si="17"/>
        <v>40</v>
      </c>
    </row>
    <row r="167" spans="1:8" x14ac:dyDescent="0.2">
      <c r="A167" s="3" t="str">
        <f t="shared" si="12"/>
        <v>2016-41</v>
      </c>
      <c r="B167" s="3" t="str">
        <f t="shared" si="13"/>
        <v>vmr_166</v>
      </c>
      <c r="C167" s="4">
        <v>42649</v>
      </c>
      <c r="D167" s="2">
        <v>2.19</v>
      </c>
      <c r="E167" s="3">
        <f t="shared" si="14"/>
        <v>2016</v>
      </c>
      <c r="F167" s="3">
        <f t="shared" si="15"/>
        <v>4</v>
      </c>
      <c r="G167" s="3">
        <f t="shared" si="16"/>
        <v>10</v>
      </c>
      <c r="H167" s="3">
        <f t="shared" si="17"/>
        <v>41</v>
      </c>
    </row>
    <row r="168" spans="1:8" x14ac:dyDescent="0.2">
      <c r="A168" s="3" t="str">
        <f t="shared" si="12"/>
        <v>2016-42</v>
      </c>
      <c r="B168" s="3" t="str">
        <f t="shared" si="13"/>
        <v>vmr_167</v>
      </c>
      <c r="C168" s="4">
        <v>42656</v>
      </c>
      <c r="D168" s="2">
        <v>2.19</v>
      </c>
      <c r="E168" s="3">
        <f t="shared" si="14"/>
        <v>2016</v>
      </c>
      <c r="F168" s="3">
        <f t="shared" si="15"/>
        <v>4</v>
      </c>
      <c r="G168" s="3">
        <f t="shared" si="16"/>
        <v>10</v>
      </c>
      <c r="H168" s="3">
        <f t="shared" si="17"/>
        <v>42</v>
      </c>
    </row>
    <row r="169" spans="1:8" x14ac:dyDescent="0.2">
      <c r="A169" s="3" t="str">
        <f t="shared" si="12"/>
        <v>2016-43</v>
      </c>
      <c r="B169" s="3" t="str">
        <f t="shared" si="13"/>
        <v>vmr_168</v>
      </c>
      <c r="C169" s="4">
        <v>42663</v>
      </c>
      <c r="D169" s="2">
        <v>2.19</v>
      </c>
      <c r="E169" s="3">
        <f t="shared" si="14"/>
        <v>2016</v>
      </c>
      <c r="F169" s="3">
        <f t="shared" si="15"/>
        <v>4</v>
      </c>
      <c r="G169" s="3">
        <f t="shared" si="16"/>
        <v>10</v>
      </c>
      <c r="H169" s="3">
        <f t="shared" si="17"/>
        <v>43</v>
      </c>
    </row>
    <row r="170" spans="1:8" x14ac:dyDescent="0.2">
      <c r="A170" s="3" t="str">
        <f t="shared" si="12"/>
        <v>2016-44</v>
      </c>
      <c r="B170" s="3" t="str">
        <f t="shared" si="13"/>
        <v>vmr_169</v>
      </c>
      <c r="C170" s="4">
        <v>42670</v>
      </c>
      <c r="D170" s="2">
        <v>2.19</v>
      </c>
      <c r="E170" s="3">
        <f t="shared" si="14"/>
        <v>2016</v>
      </c>
      <c r="F170" s="3">
        <f t="shared" si="15"/>
        <v>4</v>
      </c>
      <c r="G170" s="3">
        <f t="shared" si="16"/>
        <v>10</v>
      </c>
      <c r="H170" s="3">
        <f t="shared" si="17"/>
        <v>44</v>
      </c>
    </row>
    <row r="171" spans="1:8" x14ac:dyDescent="0.2">
      <c r="A171" s="3" t="str">
        <f t="shared" si="12"/>
        <v>2016-45</v>
      </c>
      <c r="B171" s="3" t="str">
        <f t="shared" si="13"/>
        <v>vmr_170</v>
      </c>
      <c r="C171" s="4">
        <v>42677</v>
      </c>
      <c r="D171" s="2">
        <v>2.19</v>
      </c>
      <c r="E171" s="3">
        <f t="shared" si="14"/>
        <v>2016</v>
      </c>
      <c r="F171" s="3">
        <f t="shared" si="15"/>
        <v>4</v>
      </c>
      <c r="G171" s="3">
        <f t="shared" si="16"/>
        <v>11</v>
      </c>
      <c r="H171" s="3">
        <f t="shared" si="17"/>
        <v>45</v>
      </c>
    </row>
    <row r="172" spans="1:8" x14ac:dyDescent="0.2">
      <c r="A172" s="3" t="str">
        <f t="shared" si="12"/>
        <v>2016-46</v>
      </c>
      <c r="B172" s="3" t="str">
        <f t="shared" si="13"/>
        <v>vmr_171</v>
      </c>
      <c r="C172" s="4">
        <v>42684</v>
      </c>
      <c r="D172" s="2">
        <v>2.19</v>
      </c>
      <c r="E172" s="3">
        <f t="shared" si="14"/>
        <v>2016</v>
      </c>
      <c r="F172" s="3">
        <f t="shared" si="15"/>
        <v>4</v>
      </c>
      <c r="G172" s="3">
        <f t="shared" si="16"/>
        <v>11</v>
      </c>
      <c r="H172" s="3">
        <f t="shared" si="17"/>
        <v>46</v>
      </c>
    </row>
    <row r="173" spans="1:8" x14ac:dyDescent="0.2">
      <c r="A173" s="3" t="str">
        <f t="shared" si="12"/>
        <v>2016-47</v>
      </c>
      <c r="B173" s="3" t="str">
        <f t="shared" si="13"/>
        <v>vmr_172</v>
      </c>
      <c r="C173" s="4">
        <v>42691</v>
      </c>
      <c r="D173" s="2">
        <v>2.19</v>
      </c>
      <c r="E173" s="3">
        <f t="shared" si="14"/>
        <v>2016</v>
      </c>
      <c r="F173" s="3">
        <f t="shared" si="15"/>
        <v>4</v>
      </c>
      <c r="G173" s="3">
        <f t="shared" si="16"/>
        <v>11</v>
      </c>
      <c r="H173" s="3">
        <f t="shared" si="17"/>
        <v>47</v>
      </c>
    </row>
    <row r="174" spans="1:8" x14ac:dyDescent="0.2">
      <c r="A174" s="3" t="str">
        <f t="shared" si="12"/>
        <v>2016-48</v>
      </c>
      <c r="B174" s="3" t="str">
        <f t="shared" si="13"/>
        <v>vmr_173</v>
      </c>
      <c r="C174" s="4">
        <v>42698</v>
      </c>
      <c r="D174" s="2">
        <v>2.19</v>
      </c>
      <c r="E174" s="3">
        <f t="shared" si="14"/>
        <v>2016</v>
      </c>
      <c r="F174" s="3">
        <f t="shared" si="15"/>
        <v>4</v>
      </c>
      <c r="G174" s="3">
        <f t="shared" si="16"/>
        <v>11</v>
      </c>
      <c r="H174" s="3">
        <f t="shared" si="17"/>
        <v>48</v>
      </c>
    </row>
    <row r="175" spans="1:8" x14ac:dyDescent="0.2">
      <c r="A175" s="3" t="str">
        <f t="shared" si="12"/>
        <v>2016-49</v>
      </c>
      <c r="B175" s="3" t="str">
        <f t="shared" si="13"/>
        <v>vmr_174</v>
      </c>
      <c r="C175" s="4">
        <v>42705</v>
      </c>
      <c r="D175" s="2">
        <v>2.19</v>
      </c>
      <c r="E175" s="3">
        <f t="shared" si="14"/>
        <v>2016</v>
      </c>
      <c r="F175" s="3">
        <f t="shared" si="15"/>
        <v>4</v>
      </c>
      <c r="G175" s="3">
        <f t="shared" si="16"/>
        <v>12</v>
      </c>
      <c r="H175" s="3">
        <f t="shared" si="17"/>
        <v>49</v>
      </c>
    </row>
    <row r="176" spans="1:8" x14ac:dyDescent="0.2">
      <c r="A176" s="3" t="str">
        <f t="shared" si="12"/>
        <v>2016-50</v>
      </c>
      <c r="B176" s="3" t="str">
        <f t="shared" si="13"/>
        <v>vmr_175</v>
      </c>
      <c r="C176" s="4">
        <v>42712</v>
      </c>
      <c r="D176" s="2">
        <v>2.19</v>
      </c>
      <c r="E176" s="3">
        <f t="shared" si="14"/>
        <v>2016</v>
      </c>
      <c r="F176" s="3">
        <f t="shared" si="15"/>
        <v>4</v>
      </c>
      <c r="G176" s="3">
        <f t="shared" si="16"/>
        <v>12</v>
      </c>
      <c r="H176" s="3">
        <f t="shared" si="17"/>
        <v>50</v>
      </c>
    </row>
    <row r="177" spans="1:8" x14ac:dyDescent="0.2">
      <c r="A177" s="3" t="str">
        <f t="shared" si="12"/>
        <v>2016-51</v>
      </c>
      <c r="B177" s="3" t="str">
        <f t="shared" si="13"/>
        <v>vmr_176</v>
      </c>
      <c r="C177" s="4">
        <v>42719</v>
      </c>
      <c r="D177" s="2">
        <v>2.19</v>
      </c>
      <c r="E177" s="3">
        <f t="shared" si="14"/>
        <v>2016</v>
      </c>
      <c r="F177" s="3">
        <f t="shared" si="15"/>
        <v>4</v>
      </c>
      <c r="G177" s="3">
        <f t="shared" si="16"/>
        <v>12</v>
      </c>
      <c r="H177" s="3">
        <f t="shared" si="17"/>
        <v>51</v>
      </c>
    </row>
    <row r="178" spans="1:8" x14ac:dyDescent="0.2">
      <c r="A178" s="3" t="str">
        <f t="shared" si="12"/>
        <v>2016-52</v>
      </c>
      <c r="B178" s="3" t="str">
        <f t="shared" si="13"/>
        <v>vmr_177</v>
      </c>
      <c r="C178" s="4">
        <v>42726</v>
      </c>
      <c r="D178" s="2">
        <v>2.19</v>
      </c>
      <c r="E178" s="3">
        <f t="shared" si="14"/>
        <v>2016</v>
      </c>
      <c r="F178" s="3">
        <f t="shared" si="15"/>
        <v>4</v>
      </c>
      <c r="G178" s="3">
        <f t="shared" si="16"/>
        <v>12</v>
      </c>
      <c r="H178" s="3">
        <f t="shared" si="17"/>
        <v>52</v>
      </c>
    </row>
    <row r="179" spans="1:8" x14ac:dyDescent="0.2">
      <c r="A179" s="3" t="str">
        <f t="shared" si="12"/>
        <v>2016-53</v>
      </c>
      <c r="B179" s="3" t="str">
        <f t="shared" si="13"/>
        <v>vmr_178</v>
      </c>
      <c r="C179" s="4">
        <v>42733</v>
      </c>
      <c r="D179" s="2">
        <v>2.19</v>
      </c>
      <c r="E179" s="3">
        <f t="shared" si="14"/>
        <v>2016</v>
      </c>
      <c r="F179" s="3">
        <f t="shared" si="15"/>
        <v>4</v>
      </c>
      <c r="G179" s="3">
        <f t="shared" si="16"/>
        <v>12</v>
      </c>
      <c r="H179" s="3">
        <f t="shared" si="17"/>
        <v>53</v>
      </c>
    </row>
    <row r="180" spans="1:8" x14ac:dyDescent="0.2">
      <c r="A180" s="3" t="str">
        <f t="shared" si="12"/>
        <v>2017-1</v>
      </c>
      <c r="B180" s="3" t="str">
        <f t="shared" si="13"/>
        <v>vmr_179</v>
      </c>
      <c r="C180" s="4">
        <v>42740</v>
      </c>
      <c r="D180" s="2">
        <v>2.19</v>
      </c>
      <c r="E180" s="3">
        <f t="shared" si="14"/>
        <v>2017</v>
      </c>
      <c r="F180" s="3">
        <f t="shared" si="15"/>
        <v>1</v>
      </c>
      <c r="G180" s="3">
        <f t="shared" si="16"/>
        <v>1</v>
      </c>
      <c r="H180" s="3">
        <f t="shared" si="17"/>
        <v>1</v>
      </c>
    </row>
    <row r="181" spans="1:8" x14ac:dyDescent="0.2">
      <c r="A181" s="3" t="str">
        <f t="shared" si="12"/>
        <v>2017-2</v>
      </c>
      <c r="B181" s="3" t="str">
        <f t="shared" si="13"/>
        <v>vmr_180</v>
      </c>
      <c r="C181" s="4">
        <v>42747</v>
      </c>
      <c r="D181" s="2">
        <v>2.19</v>
      </c>
      <c r="E181" s="3">
        <f t="shared" si="14"/>
        <v>2017</v>
      </c>
      <c r="F181" s="3">
        <f t="shared" si="15"/>
        <v>1</v>
      </c>
      <c r="G181" s="3">
        <f t="shared" si="16"/>
        <v>1</v>
      </c>
      <c r="H181" s="3">
        <f t="shared" si="17"/>
        <v>2</v>
      </c>
    </row>
    <row r="182" spans="1:8" x14ac:dyDescent="0.2">
      <c r="A182" s="3" t="str">
        <f t="shared" si="12"/>
        <v>2017-3</v>
      </c>
      <c r="B182" s="3" t="str">
        <f t="shared" si="13"/>
        <v>vmr_181</v>
      </c>
      <c r="C182" s="4">
        <v>42754</v>
      </c>
      <c r="D182" s="2">
        <v>2.19</v>
      </c>
      <c r="E182" s="3">
        <f t="shared" si="14"/>
        <v>2017</v>
      </c>
      <c r="F182" s="3">
        <f t="shared" si="15"/>
        <v>1</v>
      </c>
      <c r="G182" s="3">
        <f t="shared" si="16"/>
        <v>1</v>
      </c>
      <c r="H182" s="3">
        <f t="shared" si="17"/>
        <v>3</v>
      </c>
    </row>
    <row r="183" spans="1:8" x14ac:dyDescent="0.2">
      <c r="A183" s="3" t="str">
        <f t="shared" si="12"/>
        <v>2017-4</v>
      </c>
      <c r="B183" s="3" t="str">
        <f t="shared" si="13"/>
        <v>vmr_182</v>
      </c>
      <c r="C183" s="4">
        <v>42761</v>
      </c>
      <c r="D183" s="2">
        <v>2.1800000000000002</v>
      </c>
      <c r="E183" s="3">
        <f t="shared" si="14"/>
        <v>2017</v>
      </c>
      <c r="F183" s="3">
        <f t="shared" si="15"/>
        <v>1</v>
      </c>
      <c r="G183" s="3">
        <f t="shared" si="16"/>
        <v>1</v>
      </c>
      <c r="H183" s="3">
        <f t="shared" si="17"/>
        <v>4</v>
      </c>
    </row>
    <row r="184" spans="1:8" x14ac:dyDescent="0.2">
      <c r="A184" s="3" t="str">
        <f t="shared" si="12"/>
        <v>2017-5</v>
      </c>
      <c r="B184" s="3" t="str">
        <f t="shared" si="13"/>
        <v>vmr_183</v>
      </c>
      <c r="C184" s="4">
        <v>42768</v>
      </c>
      <c r="D184" s="2">
        <v>2.16</v>
      </c>
      <c r="E184" s="3">
        <f t="shared" si="14"/>
        <v>2017</v>
      </c>
      <c r="F184" s="3">
        <f t="shared" si="15"/>
        <v>1</v>
      </c>
      <c r="G184" s="3">
        <f t="shared" si="16"/>
        <v>2</v>
      </c>
      <c r="H184" s="3">
        <f t="shared" si="17"/>
        <v>5</v>
      </c>
    </row>
    <row r="185" spans="1:8" x14ac:dyDescent="0.2">
      <c r="A185" s="3" t="str">
        <f t="shared" si="12"/>
        <v>2017-6</v>
      </c>
      <c r="B185" s="3" t="str">
        <f t="shared" si="13"/>
        <v>vmr_184</v>
      </c>
      <c r="C185" s="4">
        <v>42775</v>
      </c>
      <c r="D185" s="2">
        <v>2.14</v>
      </c>
      <c r="E185" s="3">
        <f t="shared" si="14"/>
        <v>2017</v>
      </c>
      <c r="F185" s="3">
        <f t="shared" si="15"/>
        <v>1</v>
      </c>
      <c r="G185" s="3">
        <f t="shared" si="16"/>
        <v>2</v>
      </c>
      <c r="H185" s="3">
        <f t="shared" si="17"/>
        <v>6</v>
      </c>
    </row>
    <row r="186" spans="1:8" x14ac:dyDescent="0.2">
      <c r="A186" s="3" t="str">
        <f t="shared" si="12"/>
        <v>2017-7</v>
      </c>
      <c r="B186" s="3" t="str">
        <f t="shared" si="13"/>
        <v>vmr_185</v>
      </c>
      <c r="C186" s="4">
        <v>42782</v>
      </c>
      <c r="D186" s="2">
        <v>2.14</v>
      </c>
      <c r="E186" s="3">
        <f t="shared" si="14"/>
        <v>2017</v>
      </c>
      <c r="F186" s="3">
        <f t="shared" si="15"/>
        <v>1</v>
      </c>
      <c r="G186" s="3">
        <f t="shared" si="16"/>
        <v>2</v>
      </c>
      <c r="H186" s="3">
        <f t="shared" si="17"/>
        <v>7</v>
      </c>
    </row>
    <row r="187" spans="1:8" x14ac:dyDescent="0.2">
      <c r="A187" s="3" t="str">
        <f t="shared" si="12"/>
        <v>2017-8</v>
      </c>
      <c r="B187" s="3" t="str">
        <f t="shared" si="13"/>
        <v>vmr_186</v>
      </c>
      <c r="C187" s="4">
        <v>42789</v>
      </c>
      <c r="D187" s="2">
        <v>2.11</v>
      </c>
      <c r="E187" s="3">
        <f t="shared" si="14"/>
        <v>2017</v>
      </c>
      <c r="F187" s="3">
        <f t="shared" si="15"/>
        <v>1</v>
      </c>
      <c r="G187" s="3">
        <f t="shared" si="16"/>
        <v>2</v>
      </c>
      <c r="H187" s="3">
        <f t="shared" si="17"/>
        <v>8</v>
      </c>
    </row>
    <row r="188" spans="1:8" x14ac:dyDescent="0.2">
      <c r="A188" s="3" t="str">
        <f t="shared" si="12"/>
        <v>2017-9</v>
      </c>
      <c r="B188" s="3" t="str">
        <f t="shared" si="13"/>
        <v>vmr_187</v>
      </c>
      <c r="C188" s="4">
        <v>42796</v>
      </c>
      <c r="D188" s="2">
        <v>2.11</v>
      </c>
      <c r="E188" s="3">
        <f t="shared" si="14"/>
        <v>2017</v>
      </c>
      <c r="F188" s="3">
        <f t="shared" si="15"/>
        <v>1</v>
      </c>
      <c r="G188" s="3">
        <f t="shared" si="16"/>
        <v>3</v>
      </c>
      <c r="H188" s="3">
        <f t="shared" si="17"/>
        <v>9</v>
      </c>
    </row>
    <row r="189" spans="1:8" x14ac:dyDescent="0.2">
      <c r="A189" s="3" t="str">
        <f t="shared" si="12"/>
        <v>2017-10</v>
      </c>
      <c r="B189" s="3" t="str">
        <f t="shared" si="13"/>
        <v>vmr_188</v>
      </c>
      <c r="C189" s="4">
        <v>42803</v>
      </c>
      <c r="D189" s="2">
        <v>2.14</v>
      </c>
      <c r="E189" s="3">
        <f t="shared" si="14"/>
        <v>2017</v>
      </c>
      <c r="F189" s="3">
        <f t="shared" si="15"/>
        <v>1</v>
      </c>
      <c r="G189" s="3">
        <f t="shared" si="16"/>
        <v>3</v>
      </c>
      <c r="H189" s="3">
        <f t="shared" si="17"/>
        <v>10</v>
      </c>
    </row>
    <row r="190" spans="1:8" x14ac:dyDescent="0.2">
      <c r="A190" s="3" t="str">
        <f t="shared" si="12"/>
        <v>2017-11</v>
      </c>
      <c r="B190" s="3" t="str">
        <f t="shared" si="13"/>
        <v>vmr_189</v>
      </c>
      <c r="C190" s="4">
        <v>42810</v>
      </c>
      <c r="D190" s="2">
        <v>2.11</v>
      </c>
      <c r="E190" s="3">
        <f t="shared" si="14"/>
        <v>2017</v>
      </c>
      <c r="F190" s="3">
        <f t="shared" si="15"/>
        <v>1</v>
      </c>
      <c r="G190" s="3">
        <f t="shared" si="16"/>
        <v>3</v>
      </c>
      <c r="H190" s="3">
        <f t="shared" si="17"/>
        <v>11</v>
      </c>
    </row>
    <row r="191" spans="1:8" x14ac:dyDescent="0.2">
      <c r="A191" s="3" t="str">
        <f t="shared" si="12"/>
        <v>2017-12</v>
      </c>
      <c r="B191" s="3" t="str">
        <f t="shared" si="13"/>
        <v>vmr_190</v>
      </c>
      <c r="C191" s="4">
        <v>42817</v>
      </c>
      <c r="D191" s="2">
        <v>2.04</v>
      </c>
      <c r="E191" s="3">
        <f t="shared" si="14"/>
        <v>2017</v>
      </c>
      <c r="F191" s="3">
        <f t="shared" si="15"/>
        <v>1</v>
      </c>
      <c r="G191" s="3">
        <f t="shared" si="16"/>
        <v>3</v>
      </c>
      <c r="H191" s="3">
        <f t="shared" si="17"/>
        <v>12</v>
      </c>
    </row>
    <row r="192" spans="1:8" x14ac:dyDescent="0.2">
      <c r="A192" s="3" t="str">
        <f t="shared" si="12"/>
        <v>2017-13</v>
      </c>
      <c r="B192" s="3" t="str">
        <f t="shared" si="13"/>
        <v>vmr_191</v>
      </c>
      <c r="C192" s="4">
        <v>42824</v>
      </c>
      <c r="D192" s="2">
        <v>2.04</v>
      </c>
      <c r="E192" s="3">
        <f t="shared" si="14"/>
        <v>2017</v>
      </c>
      <c r="F192" s="3">
        <f t="shared" si="15"/>
        <v>1</v>
      </c>
      <c r="G192" s="3">
        <f t="shared" si="16"/>
        <v>3</v>
      </c>
      <c r="H192" s="3">
        <f t="shared" si="17"/>
        <v>13</v>
      </c>
    </row>
    <row r="193" spans="1:8" x14ac:dyDescent="0.2">
      <c r="A193" s="3" t="str">
        <f t="shared" si="12"/>
        <v>2017-14</v>
      </c>
      <c r="B193" s="3" t="str">
        <f t="shared" si="13"/>
        <v>vmr_192</v>
      </c>
      <c r="C193" s="4">
        <v>42831</v>
      </c>
      <c r="D193" s="2">
        <v>2.0299999999999998</v>
      </c>
      <c r="E193" s="3">
        <f t="shared" si="14"/>
        <v>2017</v>
      </c>
      <c r="F193" s="3">
        <f t="shared" si="15"/>
        <v>2</v>
      </c>
      <c r="G193" s="3">
        <f t="shared" si="16"/>
        <v>4</v>
      </c>
      <c r="H193" s="3">
        <f t="shared" si="17"/>
        <v>14</v>
      </c>
    </row>
    <row r="194" spans="1:8" x14ac:dyDescent="0.2">
      <c r="A194" s="3" t="str">
        <f t="shared" si="12"/>
        <v>2017-15</v>
      </c>
      <c r="B194" s="3" t="str">
        <f t="shared" si="13"/>
        <v>vmr_193</v>
      </c>
      <c r="C194" s="4">
        <v>42838</v>
      </c>
      <c r="D194" s="2">
        <v>2.04</v>
      </c>
      <c r="E194" s="3">
        <f t="shared" si="14"/>
        <v>2017</v>
      </c>
      <c r="F194" s="3">
        <f t="shared" si="15"/>
        <v>2</v>
      </c>
      <c r="G194" s="3">
        <f t="shared" si="16"/>
        <v>4</v>
      </c>
      <c r="H194" s="3">
        <f t="shared" si="17"/>
        <v>15</v>
      </c>
    </row>
    <row r="195" spans="1:8" x14ac:dyDescent="0.2">
      <c r="A195" s="3" t="str">
        <f t="shared" ref="A195:A258" si="18">_xlfn.CONCAT(E195,"-",H195)</f>
        <v>2017-16</v>
      </c>
      <c r="B195" s="3" t="str">
        <f t="shared" ref="B195:B258" si="19">_xlfn.CONCAT("vmr_", TEXT(ROW(C195)-1, "000"))</f>
        <v>vmr_194</v>
      </c>
      <c r="C195" s="4">
        <v>42845</v>
      </c>
      <c r="D195" s="2">
        <v>2.04</v>
      </c>
      <c r="E195" s="3">
        <f t="shared" ref="E195:E258" si="20">YEAR(C195)</f>
        <v>2017</v>
      </c>
      <c r="F195" s="3">
        <f t="shared" ref="F195:F258" si="21">ROUNDUP(MONTH(C195)/3,0)</f>
        <v>2</v>
      </c>
      <c r="G195" s="3">
        <f t="shared" ref="G195:G258" si="22">MONTH(C195)</f>
        <v>4</v>
      </c>
      <c r="H195" s="3">
        <f t="shared" ref="H195:H258" si="23">WEEKNUM(C195)</f>
        <v>16</v>
      </c>
    </row>
    <row r="196" spans="1:8" x14ac:dyDescent="0.2">
      <c r="A196" s="3" t="str">
        <f t="shared" si="18"/>
        <v>2017-17</v>
      </c>
      <c r="B196" s="3" t="str">
        <f t="shared" si="19"/>
        <v>vmr_195</v>
      </c>
      <c r="C196" s="4">
        <v>42852</v>
      </c>
      <c r="D196" s="2">
        <v>2.0299999999999998</v>
      </c>
      <c r="E196" s="3">
        <f t="shared" si="20"/>
        <v>2017</v>
      </c>
      <c r="F196" s="3">
        <f t="shared" si="21"/>
        <v>2</v>
      </c>
      <c r="G196" s="3">
        <f t="shared" si="22"/>
        <v>4</v>
      </c>
      <c r="H196" s="3">
        <f t="shared" si="23"/>
        <v>17</v>
      </c>
    </row>
    <row r="197" spans="1:8" x14ac:dyDescent="0.2">
      <c r="A197" s="3" t="str">
        <f t="shared" si="18"/>
        <v>2017-18</v>
      </c>
      <c r="B197" s="3" t="str">
        <f t="shared" si="19"/>
        <v>vmr_196</v>
      </c>
      <c r="C197" s="4">
        <v>42859</v>
      </c>
      <c r="D197" s="2">
        <v>2.0299999999999998</v>
      </c>
      <c r="E197" s="3">
        <f t="shared" si="20"/>
        <v>2017</v>
      </c>
      <c r="F197" s="3">
        <f t="shared" si="21"/>
        <v>2</v>
      </c>
      <c r="G197" s="3">
        <f t="shared" si="22"/>
        <v>5</v>
      </c>
      <c r="H197" s="3">
        <f t="shared" si="23"/>
        <v>18</v>
      </c>
    </row>
    <row r="198" spans="1:8" x14ac:dyDescent="0.2">
      <c r="A198" s="3" t="str">
        <f t="shared" si="18"/>
        <v>2017-19</v>
      </c>
      <c r="B198" s="3" t="str">
        <f t="shared" si="19"/>
        <v>vmr_197</v>
      </c>
      <c r="C198" s="4">
        <v>42866</v>
      </c>
      <c r="D198" s="2">
        <v>2.0299999999999998</v>
      </c>
      <c r="E198" s="3">
        <f t="shared" si="20"/>
        <v>2017</v>
      </c>
      <c r="F198" s="3">
        <f t="shared" si="21"/>
        <v>2</v>
      </c>
      <c r="G198" s="3">
        <f t="shared" si="22"/>
        <v>5</v>
      </c>
      <c r="H198" s="3">
        <f t="shared" si="23"/>
        <v>19</v>
      </c>
    </row>
    <row r="199" spans="1:8" x14ac:dyDescent="0.2">
      <c r="A199" s="3" t="str">
        <f t="shared" si="18"/>
        <v>2017-20</v>
      </c>
      <c r="B199" s="3" t="str">
        <f t="shared" si="19"/>
        <v>vmr_198</v>
      </c>
      <c r="C199" s="4">
        <v>42873</v>
      </c>
      <c r="D199" s="2">
        <v>2.0299999999999998</v>
      </c>
      <c r="E199" s="3">
        <f t="shared" si="20"/>
        <v>2017</v>
      </c>
      <c r="F199" s="3">
        <f t="shared" si="21"/>
        <v>2</v>
      </c>
      <c r="G199" s="3">
        <f t="shared" si="22"/>
        <v>5</v>
      </c>
      <c r="H199" s="3">
        <f t="shared" si="23"/>
        <v>20</v>
      </c>
    </row>
    <row r="200" spans="1:8" x14ac:dyDescent="0.2">
      <c r="A200" s="3" t="str">
        <f t="shared" si="18"/>
        <v>2017-21</v>
      </c>
      <c r="B200" s="3" t="str">
        <f t="shared" si="19"/>
        <v>vmr_199</v>
      </c>
      <c r="C200" s="4">
        <v>42880</v>
      </c>
      <c r="D200" s="2">
        <v>2.04</v>
      </c>
      <c r="E200" s="3">
        <f t="shared" si="20"/>
        <v>2017</v>
      </c>
      <c r="F200" s="3">
        <f t="shared" si="21"/>
        <v>2</v>
      </c>
      <c r="G200" s="3">
        <f t="shared" si="22"/>
        <v>5</v>
      </c>
      <c r="H200" s="3">
        <f t="shared" si="23"/>
        <v>21</v>
      </c>
    </row>
    <row r="201" spans="1:8" x14ac:dyDescent="0.2">
      <c r="A201" s="3" t="str">
        <f t="shared" si="18"/>
        <v>2017-22</v>
      </c>
      <c r="B201" s="3" t="str">
        <f t="shared" si="19"/>
        <v>vmr_200</v>
      </c>
      <c r="C201" s="4">
        <v>42887</v>
      </c>
      <c r="D201" s="2">
        <v>2.02</v>
      </c>
      <c r="E201" s="3">
        <f t="shared" si="20"/>
        <v>2017</v>
      </c>
      <c r="F201" s="3">
        <f t="shared" si="21"/>
        <v>2</v>
      </c>
      <c r="G201" s="3">
        <f t="shared" si="22"/>
        <v>6</v>
      </c>
      <c r="H201" s="3">
        <f t="shared" si="23"/>
        <v>22</v>
      </c>
    </row>
    <row r="202" spans="1:8" x14ac:dyDescent="0.2">
      <c r="A202" s="3" t="str">
        <f t="shared" si="18"/>
        <v>2017-23</v>
      </c>
      <c r="B202" s="3" t="str">
        <f t="shared" si="19"/>
        <v>vmr_201</v>
      </c>
      <c r="C202" s="4">
        <v>42894</v>
      </c>
      <c r="D202" s="2">
        <v>2.02</v>
      </c>
      <c r="E202" s="3">
        <f t="shared" si="20"/>
        <v>2017</v>
      </c>
      <c r="F202" s="3">
        <f t="shared" si="21"/>
        <v>2</v>
      </c>
      <c r="G202" s="3">
        <f t="shared" si="22"/>
        <v>6</v>
      </c>
      <c r="H202" s="3">
        <f t="shared" si="23"/>
        <v>23</v>
      </c>
    </row>
    <row r="203" spans="1:8" x14ac:dyDescent="0.2">
      <c r="A203" s="3" t="str">
        <f t="shared" si="18"/>
        <v>2017-24</v>
      </c>
      <c r="B203" s="3" t="str">
        <f t="shared" si="19"/>
        <v>vmr_202</v>
      </c>
      <c r="C203" s="4">
        <v>42901</v>
      </c>
      <c r="D203" s="2">
        <v>2.02</v>
      </c>
      <c r="E203" s="3">
        <f t="shared" si="20"/>
        <v>2017</v>
      </c>
      <c r="F203" s="3">
        <f t="shared" si="21"/>
        <v>2</v>
      </c>
      <c r="G203" s="3">
        <f t="shared" si="22"/>
        <v>6</v>
      </c>
      <c r="H203" s="3">
        <f t="shared" si="23"/>
        <v>24</v>
      </c>
    </row>
    <row r="204" spans="1:8" x14ac:dyDescent="0.2">
      <c r="A204" s="3" t="str">
        <f t="shared" si="18"/>
        <v>2017-25</v>
      </c>
      <c r="B204" s="3" t="str">
        <f t="shared" si="19"/>
        <v>vmr_203</v>
      </c>
      <c r="C204" s="4">
        <v>42908</v>
      </c>
      <c r="D204" s="2">
        <v>2.0099999999999998</v>
      </c>
      <c r="E204" s="3">
        <f t="shared" si="20"/>
        <v>2017</v>
      </c>
      <c r="F204" s="3">
        <f t="shared" si="21"/>
        <v>2</v>
      </c>
      <c r="G204" s="3">
        <f t="shared" si="22"/>
        <v>6</v>
      </c>
      <c r="H204" s="3">
        <f t="shared" si="23"/>
        <v>25</v>
      </c>
    </row>
    <row r="205" spans="1:8" x14ac:dyDescent="0.2">
      <c r="A205" s="3" t="str">
        <f t="shared" si="18"/>
        <v>2017-26</v>
      </c>
      <c r="B205" s="3" t="str">
        <f t="shared" si="19"/>
        <v>vmr_204</v>
      </c>
      <c r="C205" s="4">
        <v>42915</v>
      </c>
      <c r="D205" s="2">
        <v>2.0099999999999998</v>
      </c>
      <c r="E205" s="3">
        <f t="shared" si="20"/>
        <v>2017</v>
      </c>
      <c r="F205" s="3">
        <f t="shared" si="21"/>
        <v>2</v>
      </c>
      <c r="G205" s="3">
        <f t="shared" si="22"/>
        <v>6</v>
      </c>
      <c r="H205" s="3">
        <f t="shared" si="23"/>
        <v>26</v>
      </c>
    </row>
    <row r="206" spans="1:8" x14ac:dyDescent="0.2">
      <c r="A206" s="3" t="str">
        <f t="shared" si="18"/>
        <v>2017-27</v>
      </c>
      <c r="B206" s="3" t="str">
        <f t="shared" si="19"/>
        <v>vmr_205</v>
      </c>
      <c r="C206" s="4">
        <v>42922</v>
      </c>
      <c r="D206" s="2">
        <v>2.0099999999999998</v>
      </c>
      <c r="E206" s="3">
        <f t="shared" si="20"/>
        <v>2017</v>
      </c>
      <c r="F206" s="3">
        <f t="shared" si="21"/>
        <v>3</v>
      </c>
      <c r="G206" s="3">
        <f t="shared" si="22"/>
        <v>7</v>
      </c>
      <c r="H206" s="3">
        <f t="shared" si="23"/>
        <v>27</v>
      </c>
    </row>
    <row r="207" spans="1:8" x14ac:dyDescent="0.2">
      <c r="A207" s="3" t="str">
        <f t="shared" si="18"/>
        <v>2017-28</v>
      </c>
      <c r="B207" s="3" t="str">
        <f t="shared" si="19"/>
        <v>vmr_206</v>
      </c>
      <c r="C207" s="4">
        <v>42929</v>
      </c>
      <c r="D207" s="2">
        <v>2.0499999999999998</v>
      </c>
      <c r="E207" s="3">
        <f t="shared" si="20"/>
        <v>2017</v>
      </c>
      <c r="F207" s="3">
        <f t="shared" si="21"/>
        <v>3</v>
      </c>
      <c r="G207" s="3">
        <f t="shared" si="22"/>
        <v>7</v>
      </c>
      <c r="H207" s="3">
        <f t="shared" si="23"/>
        <v>28</v>
      </c>
    </row>
    <row r="208" spans="1:8" x14ac:dyDescent="0.2">
      <c r="A208" s="3" t="str">
        <f t="shared" si="18"/>
        <v>2017-29</v>
      </c>
      <c r="B208" s="3" t="str">
        <f t="shared" si="19"/>
        <v>vmr_207</v>
      </c>
      <c r="C208" s="4">
        <v>42936</v>
      </c>
      <c r="D208" s="2">
        <v>2.1800000000000002</v>
      </c>
      <c r="E208" s="3">
        <f t="shared" si="20"/>
        <v>2017</v>
      </c>
      <c r="F208" s="3">
        <f t="shared" si="21"/>
        <v>3</v>
      </c>
      <c r="G208" s="3">
        <f t="shared" si="22"/>
        <v>7</v>
      </c>
      <c r="H208" s="3">
        <f t="shared" si="23"/>
        <v>29</v>
      </c>
    </row>
    <row r="209" spans="1:8" x14ac:dyDescent="0.2">
      <c r="A209" s="3" t="str">
        <f t="shared" si="18"/>
        <v>2017-30</v>
      </c>
      <c r="B209" s="3" t="str">
        <f t="shared" si="19"/>
        <v>vmr_208</v>
      </c>
      <c r="C209" s="4">
        <v>42943</v>
      </c>
      <c r="D209" s="2">
        <v>2.17</v>
      </c>
      <c r="E209" s="3">
        <f t="shared" si="20"/>
        <v>2017</v>
      </c>
      <c r="F209" s="3">
        <f t="shared" si="21"/>
        <v>3</v>
      </c>
      <c r="G209" s="3">
        <f t="shared" si="22"/>
        <v>7</v>
      </c>
      <c r="H209" s="3">
        <f t="shared" si="23"/>
        <v>30</v>
      </c>
    </row>
    <row r="210" spans="1:8" x14ac:dyDescent="0.2">
      <c r="A210" s="3" t="str">
        <f t="shared" si="18"/>
        <v>2017-31</v>
      </c>
      <c r="B210" s="3" t="str">
        <f t="shared" si="19"/>
        <v>vmr_209</v>
      </c>
      <c r="C210" s="4">
        <v>42950</v>
      </c>
      <c r="D210" s="2">
        <v>2.17</v>
      </c>
      <c r="E210" s="3">
        <f t="shared" si="20"/>
        <v>2017</v>
      </c>
      <c r="F210" s="3">
        <f t="shared" si="21"/>
        <v>3</v>
      </c>
      <c r="G210" s="3">
        <f t="shared" si="22"/>
        <v>8</v>
      </c>
      <c r="H210" s="3">
        <f t="shared" si="23"/>
        <v>31</v>
      </c>
    </row>
    <row r="211" spans="1:8" x14ac:dyDescent="0.2">
      <c r="A211" s="3" t="str">
        <f t="shared" si="18"/>
        <v>2017-32</v>
      </c>
      <c r="B211" s="3" t="str">
        <f t="shared" si="19"/>
        <v>vmr_210</v>
      </c>
      <c r="C211" s="4">
        <v>42957</v>
      </c>
      <c r="D211" s="2">
        <v>2.17</v>
      </c>
      <c r="E211" s="3">
        <f t="shared" si="20"/>
        <v>2017</v>
      </c>
      <c r="F211" s="3">
        <f t="shared" si="21"/>
        <v>3</v>
      </c>
      <c r="G211" s="3">
        <f t="shared" si="22"/>
        <v>8</v>
      </c>
      <c r="H211" s="3">
        <f t="shared" si="23"/>
        <v>32</v>
      </c>
    </row>
    <row r="212" spans="1:8" x14ac:dyDescent="0.2">
      <c r="A212" s="3" t="str">
        <f t="shared" si="18"/>
        <v>2017-33</v>
      </c>
      <c r="B212" s="3" t="str">
        <f t="shared" si="19"/>
        <v>vmr_211</v>
      </c>
      <c r="C212" s="4">
        <v>42964</v>
      </c>
      <c r="D212" s="2">
        <v>2.16</v>
      </c>
      <c r="E212" s="3">
        <f t="shared" si="20"/>
        <v>2017</v>
      </c>
      <c r="F212" s="3">
        <f t="shared" si="21"/>
        <v>3</v>
      </c>
      <c r="G212" s="3">
        <f t="shared" si="22"/>
        <v>8</v>
      </c>
      <c r="H212" s="3">
        <f t="shared" si="23"/>
        <v>33</v>
      </c>
    </row>
    <row r="213" spans="1:8" x14ac:dyDescent="0.2">
      <c r="A213" s="3" t="str">
        <f t="shared" si="18"/>
        <v>2017-34</v>
      </c>
      <c r="B213" s="3" t="str">
        <f t="shared" si="19"/>
        <v>vmr_212</v>
      </c>
      <c r="C213" s="4">
        <v>42971</v>
      </c>
      <c r="D213" s="2">
        <v>2.14</v>
      </c>
      <c r="E213" s="3">
        <f t="shared" si="20"/>
        <v>2017</v>
      </c>
      <c r="F213" s="3">
        <f t="shared" si="21"/>
        <v>3</v>
      </c>
      <c r="G213" s="3">
        <f t="shared" si="22"/>
        <v>8</v>
      </c>
      <c r="H213" s="3">
        <f t="shared" si="23"/>
        <v>34</v>
      </c>
    </row>
    <row r="214" spans="1:8" x14ac:dyDescent="0.2">
      <c r="A214" s="3" t="str">
        <f t="shared" si="18"/>
        <v>2017-35</v>
      </c>
      <c r="B214" s="3" t="str">
        <f t="shared" si="19"/>
        <v>vmr_213</v>
      </c>
      <c r="C214" s="4">
        <v>42978</v>
      </c>
      <c r="D214" s="2">
        <v>2.14</v>
      </c>
      <c r="E214" s="3">
        <f t="shared" si="20"/>
        <v>2017</v>
      </c>
      <c r="F214" s="3">
        <f t="shared" si="21"/>
        <v>3</v>
      </c>
      <c r="G214" s="3">
        <f t="shared" si="22"/>
        <v>8</v>
      </c>
      <c r="H214" s="3">
        <f t="shared" si="23"/>
        <v>35</v>
      </c>
    </row>
    <row r="215" spans="1:8" x14ac:dyDescent="0.2">
      <c r="A215" s="3" t="str">
        <f t="shared" si="18"/>
        <v>2017-36</v>
      </c>
      <c r="B215" s="3" t="str">
        <f t="shared" si="19"/>
        <v>vmr_214</v>
      </c>
      <c r="C215" s="4">
        <v>42985</v>
      </c>
      <c r="D215" s="2">
        <v>2.1800000000000002</v>
      </c>
      <c r="E215" s="3">
        <f t="shared" si="20"/>
        <v>2017</v>
      </c>
      <c r="F215" s="3">
        <f t="shared" si="21"/>
        <v>3</v>
      </c>
      <c r="G215" s="3">
        <f t="shared" si="22"/>
        <v>9</v>
      </c>
      <c r="H215" s="3">
        <f t="shared" si="23"/>
        <v>36</v>
      </c>
    </row>
    <row r="216" spans="1:8" x14ac:dyDescent="0.2">
      <c r="A216" s="3" t="str">
        <f t="shared" si="18"/>
        <v>2017-37</v>
      </c>
      <c r="B216" s="3" t="str">
        <f t="shared" si="19"/>
        <v>vmr_215</v>
      </c>
      <c r="C216" s="4">
        <v>42992</v>
      </c>
      <c r="D216" s="2">
        <v>2.2999999999999998</v>
      </c>
      <c r="E216" s="3">
        <f t="shared" si="20"/>
        <v>2017</v>
      </c>
      <c r="F216" s="3">
        <f t="shared" si="21"/>
        <v>3</v>
      </c>
      <c r="G216" s="3">
        <f t="shared" si="22"/>
        <v>9</v>
      </c>
      <c r="H216" s="3">
        <f t="shared" si="23"/>
        <v>37</v>
      </c>
    </row>
    <row r="217" spans="1:8" x14ac:dyDescent="0.2">
      <c r="A217" s="3" t="str">
        <f t="shared" si="18"/>
        <v>2017-38</v>
      </c>
      <c r="B217" s="3" t="str">
        <f t="shared" si="19"/>
        <v>vmr_216</v>
      </c>
      <c r="C217" s="4">
        <v>42999</v>
      </c>
      <c r="D217" s="2">
        <v>2.29</v>
      </c>
      <c r="E217" s="3">
        <f t="shared" si="20"/>
        <v>2017</v>
      </c>
      <c r="F217" s="3">
        <f t="shared" si="21"/>
        <v>3</v>
      </c>
      <c r="G217" s="3">
        <f t="shared" si="22"/>
        <v>9</v>
      </c>
      <c r="H217" s="3">
        <f t="shared" si="23"/>
        <v>38</v>
      </c>
    </row>
    <row r="218" spans="1:8" x14ac:dyDescent="0.2">
      <c r="A218" s="3" t="str">
        <f t="shared" si="18"/>
        <v>2017-39</v>
      </c>
      <c r="B218" s="3" t="str">
        <f t="shared" si="19"/>
        <v>vmr_217</v>
      </c>
      <c r="C218" s="4">
        <v>43006</v>
      </c>
      <c r="D218" s="2">
        <v>2.29</v>
      </c>
      <c r="E218" s="3">
        <f t="shared" si="20"/>
        <v>2017</v>
      </c>
      <c r="F218" s="3">
        <f t="shared" si="21"/>
        <v>3</v>
      </c>
      <c r="G218" s="3">
        <f t="shared" si="22"/>
        <v>9</v>
      </c>
      <c r="H218" s="3">
        <f t="shared" si="23"/>
        <v>39</v>
      </c>
    </row>
    <row r="219" spans="1:8" x14ac:dyDescent="0.2">
      <c r="A219" s="3" t="str">
        <f t="shared" si="18"/>
        <v>2017-40</v>
      </c>
      <c r="B219" s="3" t="str">
        <f t="shared" si="19"/>
        <v>vmr_218</v>
      </c>
      <c r="C219" s="4">
        <v>43013</v>
      </c>
      <c r="D219" s="2">
        <v>2.2599999999999998</v>
      </c>
      <c r="E219" s="3">
        <f t="shared" si="20"/>
        <v>2017</v>
      </c>
      <c r="F219" s="3">
        <f t="shared" si="21"/>
        <v>4</v>
      </c>
      <c r="G219" s="3">
        <f t="shared" si="22"/>
        <v>10</v>
      </c>
      <c r="H219" s="3">
        <f t="shared" si="23"/>
        <v>40</v>
      </c>
    </row>
    <row r="220" spans="1:8" x14ac:dyDescent="0.2">
      <c r="A220" s="3" t="str">
        <f t="shared" si="18"/>
        <v>2017-41</v>
      </c>
      <c r="B220" s="3" t="str">
        <f t="shared" si="19"/>
        <v>vmr_219</v>
      </c>
      <c r="C220" s="4">
        <v>43020</v>
      </c>
      <c r="D220" s="2">
        <v>2.2599999999999998</v>
      </c>
      <c r="E220" s="3">
        <f t="shared" si="20"/>
        <v>2017</v>
      </c>
      <c r="F220" s="3">
        <f t="shared" si="21"/>
        <v>4</v>
      </c>
      <c r="G220" s="3">
        <f t="shared" si="22"/>
        <v>10</v>
      </c>
      <c r="H220" s="3">
        <f t="shared" si="23"/>
        <v>41</v>
      </c>
    </row>
    <row r="221" spans="1:8" x14ac:dyDescent="0.2">
      <c r="A221" s="3" t="str">
        <f t="shared" si="18"/>
        <v>2017-42</v>
      </c>
      <c r="B221" s="3" t="str">
        <f t="shared" si="19"/>
        <v>vmr_220</v>
      </c>
      <c r="C221" s="4">
        <v>43027</v>
      </c>
      <c r="D221" s="2">
        <v>2.27</v>
      </c>
      <c r="E221" s="3">
        <f t="shared" si="20"/>
        <v>2017</v>
      </c>
      <c r="F221" s="3">
        <f t="shared" si="21"/>
        <v>4</v>
      </c>
      <c r="G221" s="3">
        <f t="shared" si="22"/>
        <v>10</v>
      </c>
      <c r="H221" s="3">
        <f t="shared" si="23"/>
        <v>42</v>
      </c>
    </row>
    <row r="222" spans="1:8" x14ac:dyDescent="0.2">
      <c r="A222" s="3" t="str">
        <f t="shared" si="18"/>
        <v>2017-43</v>
      </c>
      <c r="B222" s="3" t="str">
        <f t="shared" si="19"/>
        <v>vmr_221</v>
      </c>
      <c r="C222" s="4">
        <v>43034</v>
      </c>
      <c r="D222" s="2">
        <v>2.2799999999999998</v>
      </c>
      <c r="E222" s="3">
        <f t="shared" si="20"/>
        <v>2017</v>
      </c>
      <c r="F222" s="3">
        <f t="shared" si="21"/>
        <v>4</v>
      </c>
      <c r="G222" s="3">
        <f t="shared" si="22"/>
        <v>10</v>
      </c>
      <c r="H222" s="3">
        <f t="shared" si="23"/>
        <v>43</v>
      </c>
    </row>
    <row r="223" spans="1:8" x14ac:dyDescent="0.2">
      <c r="A223" s="3" t="str">
        <f t="shared" si="18"/>
        <v>2017-44</v>
      </c>
      <c r="B223" s="3" t="str">
        <f t="shared" si="19"/>
        <v>vmr_222</v>
      </c>
      <c r="C223" s="4">
        <v>43041</v>
      </c>
      <c r="D223" s="2">
        <v>2.2799999999999998</v>
      </c>
      <c r="E223" s="3">
        <f t="shared" si="20"/>
        <v>2017</v>
      </c>
      <c r="F223" s="3">
        <f t="shared" si="21"/>
        <v>4</v>
      </c>
      <c r="G223" s="3">
        <f t="shared" si="22"/>
        <v>11</v>
      </c>
      <c r="H223" s="3">
        <f t="shared" si="23"/>
        <v>44</v>
      </c>
    </row>
    <row r="224" spans="1:8" x14ac:dyDescent="0.2">
      <c r="A224" s="3" t="str">
        <f t="shared" si="18"/>
        <v>2017-45</v>
      </c>
      <c r="B224" s="3" t="str">
        <f t="shared" si="19"/>
        <v>vmr_223</v>
      </c>
      <c r="C224" s="4">
        <v>43048</v>
      </c>
      <c r="D224" s="2">
        <v>2.2799999999999998</v>
      </c>
      <c r="E224" s="3">
        <f t="shared" si="20"/>
        <v>2017</v>
      </c>
      <c r="F224" s="3">
        <f t="shared" si="21"/>
        <v>4</v>
      </c>
      <c r="G224" s="3">
        <f t="shared" si="22"/>
        <v>11</v>
      </c>
      <c r="H224" s="3">
        <f t="shared" si="23"/>
        <v>45</v>
      </c>
    </row>
    <row r="225" spans="1:8" x14ac:dyDescent="0.2">
      <c r="A225" s="3" t="str">
        <f t="shared" si="18"/>
        <v>2017-46</v>
      </c>
      <c r="B225" s="3" t="str">
        <f t="shared" si="19"/>
        <v>vmr_224</v>
      </c>
      <c r="C225" s="4">
        <v>43055</v>
      </c>
      <c r="D225" s="2">
        <v>2.25</v>
      </c>
      <c r="E225" s="3">
        <f t="shared" si="20"/>
        <v>2017</v>
      </c>
      <c r="F225" s="3">
        <f t="shared" si="21"/>
        <v>4</v>
      </c>
      <c r="G225" s="3">
        <f t="shared" si="22"/>
        <v>11</v>
      </c>
      <c r="H225" s="3">
        <f t="shared" si="23"/>
        <v>46</v>
      </c>
    </row>
    <row r="226" spans="1:8" x14ac:dyDescent="0.2">
      <c r="A226" s="3" t="str">
        <f t="shared" si="18"/>
        <v>2017-47</v>
      </c>
      <c r="B226" s="3" t="str">
        <f t="shared" si="19"/>
        <v>vmr_225</v>
      </c>
      <c r="C226" s="4">
        <v>43062</v>
      </c>
      <c r="D226" s="2">
        <v>2.25</v>
      </c>
      <c r="E226" s="3">
        <f t="shared" si="20"/>
        <v>2017</v>
      </c>
      <c r="F226" s="3">
        <f t="shared" si="21"/>
        <v>4</v>
      </c>
      <c r="G226" s="3">
        <f t="shared" si="22"/>
        <v>11</v>
      </c>
      <c r="H226" s="3">
        <f t="shared" si="23"/>
        <v>47</v>
      </c>
    </row>
    <row r="227" spans="1:8" x14ac:dyDescent="0.2">
      <c r="A227" s="3" t="str">
        <f t="shared" si="18"/>
        <v>2017-48</v>
      </c>
      <c r="B227" s="3" t="str">
        <f t="shared" si="19"/>
        <v>vmr_226</v>
      </c>
      <c r="C227" s="4">
        <v>43069</v>
      </c>
      <c r="D227" s="2">
        <v>2.2200000000000002</v>
      </c>
      <c r="E227" s="3">
        <f t="shared" si="20"/>
        <v>2017</v>
      </c>
      <c r="F227" s="3">
        <f t="shared" si="21"/>
        <v>4</v>
      </c>
      <c r="G227" s="3">
        <f t="shared" si="22"/>
        <v>11</v>
      </c>
      <c r="H227" s="3">
        <f t="shared" si="23"/>
        <v>48</v>
      </c>
    </row>
    <row r="228" spans="1:8" x14ac:dyDescent="0.2">
      <c r="A228" s="3" t="str">
        <f t="shared" si="18"/>
        <v>2017-49</v>
      </c>
      <c r="B228" s="3" t="str">
        <f t="shared" si="19"/>
        <v>vmr_227</v>
      </c>
      <c r="C228" s="4">
        <v>43076</v>
      </c>
      <c r="D228" s="2">
        <v>2.2200000000000002</v>
      </c>
      <c r="E228" s="3">
        <f t="shared" si="20"/>
        <v>2017</v>
      </c>
      <c r="F228" s="3">
        <f t="shared" si="21"/>
        <v>4</v>
      </c>
      <c r="G228" s="3">
        <f t="shared" si="22"/>
        <v>12</v>
      </c>
      <c r="H228" s="3">
        <f t="shared" si="23"/>
        <v>49</v>
      </c>
    </row>
    <row r="229" spans="1:8" x14ac:dyDescent="0.2">
      <c r="A229" s="3" t="str">
        <f t="shared" si="18"/>
        <v>2017-50</v>
      </c>
      <c r="B229" s="3" t="str">
        <f t="shared" si="19"/>
        <v>vmr_228</v>
      </c>
      <c r="C229" s="4">
        <v>43083</v>
      </c>
      <c r="D229" s="2">
        <v>2.2200000000000002</v>
      </c>
      <c r="E229" s="3">
        <f t="shared" si="20"/>
        <v>2017</v>
      </c>
      <c r="F229" s="3">
        <f t="shared" si="21"/>
        <v>4</v>
      </c>
      <c r="G229" s="3">
        <f t="shared" si="22"/>
        <v>12</v>
      </c>
      <c r="H229" s="3">
        <f t="shared" si="23"/>
        <v>50</v>
      </c>
    </row>
    <row r="230" spans="1:8" x14ac:dyDescent="0.2">
      <c r="A230" s="3" t="str">
        <f t="shared" si="18"/>
        <v>2017-51</v>
      </c>
      <c r="B230" s="3" t="str">
        <f t="shared" si="19"/>
        <v>vmr_229</v>
      </c>
      <c r="C230" s="4">
        <v>43090</v>
      </c>
      <c r="D230" s="2">
        <v>2.23</v>
      </c>
      <c r="E230" s="3">
        <f t="shared" si="20"/>
        <v>2017</v>
      </c>
      <c r="F230" s="3">
        <f t="shared" si="21"/>
        <v>4</v>
      </c>
      <c r="G230" s="3">
        <f t="shared" si="22"/>
        <v>12</v>
      </c>
      <c r="H230" s="3">
        <f t="shared" si="23"/>
        <v>51</v>
      </c>
    </row>
    <row r="231" spans="1:8" x14ac:dyDescent="0.2">
      <c r="A231" s="3" t="str">
        <f t="shared" si="18"/>
        <v>2017-52</v>
      </c>
      <c r="B231" s="3" t="str">
        <f t="shared" si="19"/>
        <v>vmr_230</v>
      </c>
      <c r="C231" s="4">
        <v>43097</v>
      </c>
      <c r="D231" s="2">
        <v>2.2200000000000002</v>
      </c>
      <c r="E231" s="3">
        <f t="shared" si="20"/>
        <v>2017</v>
      </c>
      <c r="F231" s="3">
        <f t="shared" si="21"/>
        <v>4</v>
      </c>
      <c r="G231" s="3">
        <f t="shared" si="22"/>
        <v>12</v>
      </c>
      <c r="H231" s="3">
        <f t="shared" si="23"/>
        <v>52</v>
      </c>
    </row>
    <row r="232" spans="1:8" x14ac:dyDescent="0.2">
      <c r="A232" s="3" t="str">
        <f t="shared" si="18"/>
        <v>2018-1</v>
      </c>
      <c r="B232" s="3" t="str">
        <f t="shared" si="19"/>
        <v>vmr_231</v>
      </c>
      <c r="C232" s="4">
        <v>43104</v>
      </c>
      <c r="D232" s="2">
        <v>2.23</v>
      </c>
      <c r="E232" s="3">
        <f t="shared" si="20"/>
        <v>2018</v>
      </c>
      <c r="F232" s="3">
        <f t="shared" si="21"/>
        <v>1</v>
      </c>
      <c r="G232" s="3">
        <f t="shared" si="22"/>
        <v>1</v>
      </c>
      <c r="H232" s="3">
        <f t="shared" si="23"/>
        <v>1</v>
      </c>
    </row>
    <row r="233" spans="1:8" x14ac:dyDescent="0.2">
      <c r="A233" s="3" t="str">
        <f t="shared" si="18"/>
        <v>2018-2</v>
      </c>
      <c r="B233" s="3" t="str">
        <f t="shared" si="19"/>
        <v>vmr_232</v>
      </c>
      <c r="C233" s="4">
        <v>43111</v>
      </c>
      <c r="D233" s="2">
        <v>2.23</v>
      </c>
      <c r="E233" s="3">
        <f t="shared" si="20"/>
        <v>2018</v>
      </c>
      <c r="F233" s="3">
        <f t="shared" si="21"/>
        <v>1</v>
      </c>
      <c r="G233" s="3">
        <f t="shared" si="22"/>
        <v>1</v>
      </c>
      <c r="H233" s="3">
        <f t="shared" si="23"/>
        <v>2</v>
      </c>
    </row>
    <row r="234" spans="1:8" x14ac:dyDescent="0.2">
      <c r="A234" s="3" t="str">
        <f t="shared" si="18"/>
        <v>2018-3</v>
      </c>
      <c r="B234" s="3" t="str">
        <f t="shared" si="19"/>
        <v>vmr_233</v>
      </c>
      <c r="C234" s="4">
        <v>43118</v>
      </c>
      <c r="D234" s="2">
        <v>2.3199999999999998</v>
      </c>
      <c r="E234" s="3">
        <f t="shared" si="20"/>
        <v>2018</v>
      </c>
      <c r="F234" s="3">
        <f t="shared" si="21"/>
        <v>1</v>
      </c>
      <c r="G234" s="3">
        <f t="shared" si="22"/>
        <v>1</v>
      </c>
      <c r="H234" s="3">
        <f t="shared" si="23"/>
        <v>3</v>
      </c>
    </row>
    <row r="235" spans="1:8" x14ac:dyDescent="0.2">
      <c r="A235" s="3" t="str">
        <f t="shared" si="18"/>
        <v>2018-4</v>
      </c>
      <c r="B235" s="3" t="str">
        <f t="shared" si="19"/>
        <v>vmr_234</v>
      </c>
      <c r="C235" s="4">
        <v>43125</v>
      </c>
      <c r="D235" s="2">
        <v>2.4500000000000002</v>
      </c>
      <c r="E235" s="3">
        <f t="shared" si="20"/>
        <v>2018</v>
      </c>
      <c r="F235" s="3">
        <f t="shared" si="21"/>
        <v>1</v>
      </c>
      <c r="G235" s="3">
        <f t="shared" si="22"/>
        <v>1</v>
      </c>
      <c r="H235" s="3">
        <f t="shared" si="23"/>
        <v>4</v>
      </c>
    </row>
    <row r="236" spans="1:8" x14ac:dyDescent="0.2">
      <c r="A236" s="3" t="str">
        <f t="shared" si="18"/>
        <v>2018-5</v>
      </c>
      <c r="B236" s="3" t="str">
        <f t="shared" si="19"/>
        <v>vmr_235</v>
      </c>
      <c r="C236" s="4">
        <v>43132</v>
      </c>
      <c r="D236" s="2">
        <v>2.42</v>
      </c>
      <c r="E236" s="3">
        <f t="shared" si="20"/>
        <v>2018</v>
      </c>
      <c r="F236" s="3">
        <f t="shared" si="21"/>
        <v>1</v>
      </c>
      <c r="G236" s="3">
        <f t="shared" si="22"/>
        <v>2</v>
      </c>
      <c r="H236" s="3">
        <f t="shared" si="23"/>
        <v>5</v>
      </c>
    </row>
    <row r="237" spans="1:8" x14ac:dyDescent="0.2">
      <c r="A237" s="3" t="str">
        <f t="shared" si="18"/>
        <v>2018-6</v>
      </c>
      <c r="B237" s="3" t="str">
        <f t="shared" si="19"/>
        <v>vmr_236</v>
      </c>
      <c r="C237" s="4">
        <v>43139</v>
      </c>
      <c r="D237" s="2">
        <v>2.4</v>
      </c>
      <c r="E237" s="3">
        <f t="shared" si="20"/>
        <v>2018</v>
      </c>
      <c r="F237" s="3">
        <f t="shared" si="21"/>
        <v>1</v>
      </c>
      <c r="G237" s="3">
        <f t="shared" si="22"/>
        <v>2</v>
      </c>
      <c r="H237" s="3">
        <f t="shared" si="23"/>
        <v>6</v>
      </c>
    </row>
    <row r="238" spans="1:8" x14ac:dyDescent="0.2">
      <c r="A238" s="3" t="str">
        <f t="shared" si="18"/>
        <v>2018-7</v>
      </c>
      <c r="B238" s="3" t="str">
        <f t="shared" si="19"/>
        <v>vmr_237</v>
      </c>
      <c r="C238" s="4">
        <v>43146</v>
      </c>
      <c r="D238" s="2">
        <v>2.39</v>
      </c>
      <c r="E238" s="3">
        <f t="shared" si="20"/>
        <v>2018</v>
      </c>
      <c r="F238" s="3">
        <f t="shared" si="21"/>
        <v>1</v>
      </c>
      <c r="G238" s="3">
        <f t="shared" si="22"/>
        <v>2</v>
      </c>
      <c r="H238" s="3">
        <f t="shared" si="23"/>
        <v>7</v>
      </c>
    </row>
    <row r="239" spans="1:8" x14ac:dyDescent="0.2">
      <c r="A239" s="3" t="str">
        <f t="shared" si="18"/>
        <v>2018-8</v>
      </c>
      <c r="B239" s="3" t="str">
        <f t="shared" si="19"/>
        <v>vmr_238</v>
      </c>
      <c r="C239" s="4">
        <v>43153</v>
      </c>
      <c r="D239" s="2">
        <v>2.37</v>
      </c>
      <c r="E239" s="3">
        <f t="shared" si="20"/>
        <v>2018</v>
      </c>
      <c r="F239" s="3">
        <f t="shared" si="21"/>
        <v>1</v>
      </c>
      <c r="G239" s="3">
        <f t="shared" si="22"/>
        <v>2</v>
      </c>
      <c r="H239" s="3">
        <f t="shared" si="23"/>
        <v>8</v>
      </c>
    </row>
    <row r="240" spans="1:8" x14ac:dyDescent="0.2">
      <c r="A240" s="3" t="str">
        <f t="shared" si="18"/>
        <v>2018-9</v>
      </c>
      <c r="B240" s="3" t="str">
        <f t="shared" si="19"/>
        <v>vmr_239</v>
      </c>
      <c r="C240" s="4">
        <v>43160</v>
      </c>
      <c r="D240" s="2">
        <v>2.36</v>
      </c>
      <c r="E240" s="3">
        <f t="shared" si="20"/>
        <v>2018</v>
      </c>
      <c r="F240" s="3">
        <f t="shared" si="21"/>
        <v>1</v>
      </c>
      <c r="G240" s="3">
        <f t="shared" si="22"/>
        <v>3</v>
      </c>
      <c r="H240" s="3">
        <f t="shared" si="23"/>
        <v>9</v>
      </c>
    </row>
    <row r="241" spans="1:8" x14ac:dyDescent="0.2">
      <c r="A241" s="3" t="str">
        <f t="shared" si="18"/>
        <v>2018-10</v>
      </c>
      <c r="B241" s="3" t="str">
        <f t="shared" si="19"/>
        <v>vmr_240</v>
      </c>
      <c r="C241" s="4">
        <v>43167</v>
      </c>
      <c r="D241" s="2">
        <v>2.36</v>
      </c>
      <c r="E241" s="3">
        <f t="shared" si="20"/>
        <v>2018</v>
      </c>
      <c r="F241" s="3">
        <f t="shared" si="21"/>
        <v>1</v>
      </c>
      <c r="G241" s="3">
        <f t="shared" si="22"/>
        <v>3</v>
      </c>
      <c r="H241" s="3">
        <f t="shared" si="23"/>
        <v>10</v>
      </c>
    </row>
    <row r="242" spans="1:8" x14ac:dyDescent="0.2">
      <c r="A242" s="3" t="str">
        <f t="shared" si="18"/>
        <v>2018-11</v>
      </c>
      <c r="B242" s="3" t="str">
        <f t="shared" si="19"/>
        <v>vmr_241</v>
      </c>
      <c r="C242" s="4">
        <v>43174</v>
      </c>
      <c r="D242" s="2">
        <v>2.36</v>
      </c>
      <c r="E242" s="3">
        <f t="shared" si="20"/>
        <v>2018</v>
      </c>
      <c r="F242" s="3">
        <f t="shared" si="21"/>
        <v>1</v>
      </c>
      <c r="G242" s="3">
        <f t="shared" si="22"/>
        <v>3</v>
      </c>
      <c r="H242" s="3">
        <f t="shared" si="23"/>
        <v>11</v>
      </c>
    </row>
    <row r="243" spans="1:8" x14ac:dyDescent="0.2">
      <c r="A243" s="3" t="str">
        <f t="shared" si="18"/>
        <v>2018-12</v>
      </c>
      <c r="B243" s="3" t="str">
        <f t="shared" si="19"/>
        <v>vmr_242</v>
      </c>
      <c r="C243" s="4">
        <v>43181</v>
      </c>
      <c r="D243" s="2">
        <v>2.36</v>
      </c>
      <c r="E243" s="3">
        <f t="shared" si="20"/>
        <v>2018</v>
      </c>
      <c r="F243" s="3">
        <f t="shared" si="21"/>
        <v>1</v>
      </c>
      <c r="G243" s="3">
        <f t="shared" si="22"/>
        <v>3</v>
      </c>
      <c r="H243" s="3">
        <f t="shared" si="23"/>
        <v>12</v>
      </c>
    </row>
    <row r="244" spans="1:8" x14ac:dyDescent="0.2">
      <c r="A244" s="3" t="str">
        <f t="shared" si="18"/>
        <v>2018-13</v>
      </c>
      <c r="B244" s="3" t="str">
        <f t="shared" si="19"/>
        <v>vmr_243</v>
      </c>
      <c r="C244" s="4">
        <v>43188</v>
      </c>
      <c r="D244" s="2">
        <v>2.36</v>
      </c>
      <c r="E244" s="3">
        <f t="shared" si="20"/>
        <v>2018</v>
      </c>
      <c r="F244" s="3">
        <f t="shared" si="21"/>
        <v>1</v>
      </c>
      <c r="G244" s="3">
        <f t="shared" si="22"/>
        <v>3</v>
      </c>
      <c r="H244" s="3">
        <f t="shared" si="23"/>
        <v>13</v>
      </c>
    </row>
    <row r="245" spans="1:8" x14ac:dyDescent="0.2">
      <c r="A245" s="3" t="str">
        <f t="shared" si="18"/>
        <v>2018-14</v>
      </c>
      <c r="B245" s="3" t="str">
        <f t="shared" si="19"/>
        <v>vmr_244</v>
      </c>
      <c r="C245" s="4">
        <v>43195</v>
      </c>
      <c r="D245" s="2">
        <v>2.36</v>
      </c>
      <c r="E245" s="3">
        <f t="shared" si="20"/>
        <v>2018</v>
      </c>
      <c r="F245" s="3">
        <f t="shared" si="21"/>
        <v>2</v>
      </c>
      <c r="G245" s="3">
        <f t="shared" si="22"/>
        <v>4</v>
      </c>
      <c r="H245" s="3">
        <f t="shared" si="23"/>
        <v>14</v>
      </c>
    </row>
    <row r="246" spans="1:8" x14ac:dyDescent="0.2">
      <c r="A246" s="3" t="str">
        <f t="shared" si="18"/>
        <v>2018-15</v>
      </c>
      <c r="B246" s="3" t="str">
        <f t="shared" si="19"/>
        <v>vmr_245</v>
      </c>
      <c r="C246" s="4">
        <v>43202</v>
      </c>
      <c r="D246" s="2">
        <v>2.36</v>
      </c>
      <c r="E246" s="3">
        <f t="shared" si="20"/>
        <v>2018</v>
      </c>
      <c r="F246" s="3">
        <f t="shared" si="21"/>
        <v>2</v>
      </c>
      <c r="G246" s="3">
        <f t="shared" si="22"/>
        <v>4</v>
      </c>
      <c r="H246" s="3">
        <f t="shared" si="23"/>
        <v>15</v>
      </c>
    </row>
    <row r="247" spans="1:8" x14ac:dyDescent="0.2">
      <c r="A247" s="3" t="str">
        <f t="shared" si="18"/>
        <v>2018-16</v>
      </c>
      <c r="B247" s="3" t="str">
        <f t="shared" si="19"/>
        <v>vmr_246</v>
      </c>
      <c r="C247" s="4">
        <v>43209</v>
      </c>
      <c r="D247" s="2">
        <v>2.35</v>
      </c>
      <c r="E247" s="3">
        <f t="shared" si="20"/>
        <v>2018</v>
      </c>
      <c r="F247" s="3">
        <f t="shared" si="21"/>
        <v>2</v>
      </c>
      <c r="G247" s="3">
        <f t="shared" si="22"/>
        <v>4</v>
      </c>
      <c r="H247" s="3">
        <f t="shared" si="23"/>
        <v>16</v>
      </c>
    </row>
    <row r="248" spans="1:8" x14ac:dyDescent="0.2">
      <c r="A248" s="3" t="str">
        <f t="shared" si="18"/>
        <v>2018-17</v>
      </c>
      <c r="B248" s="3" t="str">
        <f t="shared" si="19"/>
        <v>vmr_247</v>
      </c>
      <c r="C248" s="4">
        <v>43216</v>
      </c>
      <c r="D248" s="2">
        <v>2.35</v>
      </c>
      <c r="E248" s="3">
        <f t="shared" si="20"/>
        <v>2018</v>
      </c>
      <c r="F248" s="3">
        <f t="shared" si="21"/>
        <v>2</v>
      </c>
      <c r="G248" s="3">
        <f t="shared" si="22"/>
        <v>4</v>
      </c>
      <c r="H248" s="3">
        <f t="shared" si="23"/>
        <v>17</v>
      </c>
    </row>
    <row r="249" spans="1:8" x14ac:dyDescent="0.2">
      <c r="A249" s="3" t="str">
        <f t="shared" si="18"/>
        <v>2018-18</v>
      </c>
      <c r="B249" s="3" t="str">
        <f t="shared" si="19"/>
        <v>vmr_248</v>
      </c>
      <c r="C249" s="4">
        <v>43223</v>
      </c>
      <c r="D249" s="2">
        <v>2.35</v>
      </c>
      <c r="E249" s="3">
        <f t="shared" si="20"/>
        <v>2018</v>
      </c>
      <c r="F249" s="3">
        <f t="shared" si="21"/>
        <v>2</v>
      </c>
      <c r="G249" s="3">
        <f t="shared" si="22"/>
        <v>5</v>
      </c>
      <c r="H249" s="3">
        <f t="shared" si="23"/>
        <v>18</v>
      </c>
    </row>
    <row r="250" spans="1:8" x14ac:dyDescent="0.2">
      <c r="A250" s="3" t="str">
        <f t="shared" si="18"/>
        <v>2018-19</v>
      </c>
      <c r="B250" s="3" t="str">
        <f t="shared" si="19"/>
        <v>vmr_249</v>
      </c>
      <c r="C250" s="4">
        <v>43230</v>
      </c>
      <c r="D250" s="2">
        <v>2.36</v>
      </c>
      <c r="E250" s="3">
        <f t="shared" si="20"/>
        <v>2018</v>
      </c>
      <c r="F250" s="3">
        <f t="shared" si="21"/>
        <v>2</v>
      </c>
      <c r="G250" s="3">
        <f t="shared" si="22"/>
        <v>5</v>
      </c>
      <c r="H250" s="3">
        <f t="shared" si="23"/>
        <v>19</v>
      </c>
    </row>
    <row r="251" spans="1:8" x14ac:dyDescent="0.2">
      <c r="A251" s="3" t="str">
        <f t="shared" si="18"/>
        <v>2018-20</v>
      </c>
      <c r="B251" s="3" t="str">
        <f t="shared" si="19"/>
        <v>vmr_250</v>
      </c>
      <c r="C251" s="4">
        <v>43237</v>
      </c>
      <c r="D251" s="2">
        <v>2.36</v>
      </c>
      <c r="E251" s="3">
        <f t="shared" si="20"/>
        <v>2018</v>
      </c>
      <c r="F251" s="3">
        <f t="shared" si="21"/>
        <v>2</v>
      </c>
      <c r="G251" s="3">
        <f t="shared" si="22"/>
        <v>5</v>
      </c>
      <c r="H251" s="3">
        <f t="shared" si="23"/>
        <v>20</v>
      </c>
    </row>
    <row r="252" spans="1:8" x14ac:dyDescent="0.2">
      <c r="A252" s="3" t="str">
        <f t="shared" si="18"/>
        <v>2018-21</v>
      </c>
      <c r="B252" s="3" t="str">
        <f t="shared" si="19"/>
        <v>vmr_251</v>
      </c>
      <c r="C252" s="4">
        <v>43244</v>
      </c>
      <c r="D252" s="2">
        <v>2.36</v>
      </c>
      <c r="E252" s="3">
        <f t="shared" si="20"/>
        <v>2018</v>
      </c>
      <c r="F252" s="3">
        <f t="shared" si="21"/>
        <v>2</v>
      </c>
      <c r="G252" s="3">
        <f t="shared" si="22"/>
        <v>5</v>
      </c>
      <c r="H252" s="3">
        <f t="shared" si="23"/>
        <v>21</v>
      </c>
    </row>
    <row r="253" spans="1:8" x14ac:dyDescent="0.2">
      <c r="A253" s="3" t="str">
        <f t="shared" si="18"/>
        <v>2018-22</v>
      </c>
      <c r="B253" s="3" t="str">
        <f t="shared" si="19"/>
        <v>vmr_252</v>
      </c>
      <c r="C253" s="4">
        <v>43251</v>
      </c>
      <c r="D253" s="2">
        <v>2.36</v>
      </c>
      <c r="E253" s="3">
        <f t="shared" si="20"/>
        <v>2018</v>
      </c>
      <c r="F253" s="3">
        <f t="shared" si="21"/>
        <v>2</v>
      </c>
      <c r="G253" s="3">
        <f t="shared" si="22"/>
        <v>5</v>
      </c>
      <c r="H253" s="3">
        <f t="shared" si="23"/>
        <v>22</v>
      </c>
    </row>
    <row r="254" spans="1:8" x14ac:dyDescent="0.2">
      <c r="A254" s="3" t="str">
        <f t="shared" si="18"/>
        <v>2018-23</v>
      </c>
      <c r="B254" s="3" t="str">
        <f t="shared" si="19"/>
        <v>vmr_253</v>
      </c>
      <c r="C254" s="4">
        <v>43258</v>
      </c>
      <c r="D254" s="2">
        <v>2.35</v>
      </c>
      <c r="E254" s="3">
        <f t="shared" si="20"/>
        <v>2018</v>
      </c>
      <c r="F254" s="3">
        <f t="shared" si="21"/>
        <v>2</v>
      </c>
      <c r="G254" s="3">
        <f t="shared" si="22"/>
        <v>6</v>
      </c>
      <c r="H254" s="3">
        <f t="shared" si="23"/>
        <v>23</v>
      </c>
    </row>
    <row r="255" spans="1:8" x14ac:dyDescent="0.2">
      <c r="A255" s="3" t="str">
        <f t="shared" si="18"/>
        <v>2018-24</v>
      </c>
      <c r="B255" s="3" t="str">
        <f t="shared" si="19"/>
        <v>vmr_254</v>
      </c>
      <c r="C255" s="4">
        <v>43265</v>
      </c>
      <c r="D255" s="2">
        <v>2.36</v>
      </c>
      <c r="E255" s="3">
        <f t="shared" si="20"/>
        <v>2018</v>
      </c>
      <c r="F255" s="3">
        <f t="shared" si="21"/>
        <v>2</v>
      </c>
      <c r="G255" s="3">
        <f t="shared" si="22"/>
        <v>6</v>
      </c>
      <c r="H255" s="3">
        <f t="shared" si="23"/>
        <v>24</v>
      </c>
    </row>
    <row r="256" spans="1:8" x14ac:dyDescent="0.2">
      <c r="A256" s="3" t="str">
        <f t="shared" si="18"/>
        <v>2018-25</v>
      </c>
      <c r="B256" s="3" t="str">
        <f t="shared" si="19"/>
        <v>vmr_255</v>
      </c>
      <c r="C256" s="4">
        <v>43272</v>
      </c>
      <c r="D256" s="2">
        <v>2.35</v>
      </c>
      <c r="E256" s="3">
        <f t="shared" si="20"/>
        <v>2018</v>
      </c>
      <c r="F256" s="3">
        <f t="shared" si="21"/>
        <v>2</v>
      </c>
      <c r="G256" s="3">
        <f t="shared" si="22"/>
        <v>6</v>
      </c>
      <c r="H256" s="3">
        <f t="shared" si="23"/>
        <v>25</v>
      </c>
    </row>
    <row r="257" spans="1:8" x14ac:dyDescent="0.2">
      <c r="A257" s="3" t="str">
        <f t="shared" si="18"/>
        <v>2018-26</v>
      </c>
      <c r="B257" s="3" t="str">
        <f t="shared" si="19"/>
        <v>vmr_256</v>
      </c>
      <c r="C257" s="4">
        <v>43279</v>
      </c>
      <c r="D257" s="2">
        <v>2.35</v>
      </c>
      <c r="E257" s="3">
        <f t="shared" si="20"/>
        <v>2018</v>
      </c>
      <c r="F257" s="3">
        <f t="shared" si="21"/>
        <v>2</v>
      </c>
      <c r="G257" s="3">
        <f t="shared" si="22"/>
        <v>6</v>
      </c>
      <c r="H257" s="3">
        <f t="shared" si="23"/>
        <v>26</v>
      </c>
    </row>
    <row r="258" spans="1:8" x14ac:dyDescent="0.2">
      <c r="A258" s="3" t="str">
        <f t="shared" si="18"/>
        <v>2018-27</v>
      </c>
      <c r="B258" s="3" t="str">
        <f t="shared" si="19"/>
        <v>vmr_257</v>
      </c>
      <c r="C258" s="4">
        <v>43286</v>
      </c>
      <c r="D258" s="2">
        <v>2.35</v>
      </c>
      <c r="E258" s="3">
        <f t="shared" si="20"/>
        <v>2018</v>
      </c>
      <c r="F258" s="3">
        <f t="shared" si="21"/>
        <v>3</v>
      </c>
      <c r="G258" s="3">
        <f t="shared" si="22"/>
        <v>7</v>
      </c>
      <c r="H258" s="3">
        <f t="shared" si="23"/>
        <v>27</v>
      </c>
    </row>
    <row r="259" spans="1:8" x14ac:dyDescent="0.2">
      <c r="A259" s="3" t="str">
        <f t="shared" ref="A259:A322" si="24">_xlfn.CONCAT(E259,"-",H259)</f>
        <v>2018-28</v>
      </c>
      <c r="B259" s="3" t="str">
        <f t="shared" ref="B259:B322" si="25">_xlfn.CONCAT("vmr_", TEXT(ROW(C259)-1, "000"))</f>
        <v>vmr_258</v>
      </c>
      <c r="C259" s="4">
        <v>43293</v>
      </c>
      <c r="D259" s="2">
        <v>2.38</v>
      </c>
      <c r="E259" s="3">
        <f t="shared" ref="E259:E322" si="26">YEAR(C259)</f>
        <v>2018</v>
      </c>
      <c r="F259" s="3">
        <f t="shared" ref="F259:F322" si="27">ROUNDUP(MONTH(C259)/3,0)</f>
        <v>3</v>
      </c>
      <c r="G259" s="3">
        <f t="shared" ref="G259:G322" si="28">MONTH(C259)</f>
        <v>7</v>
      </c>
      <c r="H259" s="3">
        <f t="shared" ref="H259:H322" si="29">WEEKNUM(C259)</f>
        <v>28</v>
      </c>
    </row>
    <row r="260" spans="1:8" x14ac:dyDescent="0.2">
      <c r="A260" s="3" t="str">
        <f t="shared" si="24"/>
        <v>2018-29</v>
      </c>
      <c r="B260" s="3" t="str">
        <f t="shared" si="25"/>
        <v>vmr_259</v>
      </c>
      <c r="C260" s="4">
        <v>43300</v>
      </c>
      <c r="D260" s="2">
        <v>2.4900000000000002</v>
      </c>
      <c r="E260" s="3">
        <f t="shared" si="26"/>
        <v>2018</v>
      </c>
      <c r="F260" s="3">
        <f t="shared" si="27"/>
        <v>3</v>
      </c>
      <c r="G260" s="3">
        <f t="shared" si="28"/>
        <v>7</v>
      </c>
      <c r="H260" s="3">
        <f t="shared" si="29"/>
        <v>29</v>
      </c>
    </row>
    <row r="261" spans="1:8" x14ac:dyDescent="0.2">
      <c r="A261" s="3" t="str">
        <f t="shared" si="24"/>
        <v>2018-30</v>
      </c>
      <c r="B261" s="3" t="str">
        <f t="shared" si="25"/>
        <v>vmr_260</v>
      </c>
      <c r="C261" s="4">
        <v>43307</v>
      </c>
      <c r="D261" s="2">
        <v>2.4900000000000002</v>
      </c>
      <c r="E261" s="3">
        <f t="shared" si="26"/>
        <v>2018</v>
      </c>
      <c r="F261" s="3">
        <f t="shared" si="27"/>
        <v>3</v>
      </c>
      <c r="G261" s="3">
        <f t="shared" si="28"/>
        <v>7</v>
      </c>
      <c r="H261" s="3">
        <f t="shared" si="29"/>
        <v>30</v>
      </c>
    </row>
    <row r="262" spans="1:8" x14ac:dyDescent="0.2">
      <c r="A262" s="3" t="str">
        <f t="shared" si="24"/>
        <v>2018-31</v>
      </c>
      <c r="B262" s="3" t="str">
        <f t="shared" si="25"/>
        <v>vmr_261</v>
      </c>
      <c r="C262" s="4">
        <v>43314</v>
      </c>
      <c r="D262" s="2">
        <v>2.5</v>
      </c>
      <c r="E262" s="3">
        <f t="shared" si="26"/>
        <v>2018</v>
      </c>
      <c r="F262" s="3">
        <f t="shared" si="27"/>
        <v>3</v>
      </c>
      <c r="G262" s="3">
        <f t="shared" si="28"/>
        <v>8</v>
      </c>
      <c r="H262" s="3">
        <f t="shared" si="29"/>
        <v>31</v>
      </c>
    </row>
    <row r="263" spans="1:8" x14ac:dyDescent="0.2">
      <c r="A263" s="3" t="str">
        <f t="shared" si="24"/>
        <v>2018-32</v>
      </c>
      <c r="B263" s="3" t="str">
        <f t="shared" si="25"/>
        <v>vmr_262</v>
      </c>
      <c r="C263" s="4">
        <v>43321</v>
      </c>
      <c r="D263" s="2">
        <v>2.5099999999999998</v>
      </c>
      <c r="E263" s="3">
        <f t="shared" si="26"/>
        <v>2018</v>
      </c>
      <c r="F263" s="3">
        <f t="shared" si="27"/>
        <v>3</v>
      </c>
      <c r="G263" s="3">
        <f t="shared" si="28"/>
        <v>8</v>
      </c>
      <c r="H263" s="3">
        <f t="shared" si="29"/>
        <v>32</v>
      </c>
    </row>
    <row r="264" spans="1:8" x14ac:dyDescent="0.2">
      <c r="A264" s="3" t="str">
        <f t="shared" si="24"/>
        <v>2018-33</v>
      </c>
      <c r="B264" s="3" t="str">
        <f t="shared" si="25"/>
        <v>vmr_263</v>
      </c>
      <c r="C264" s="4">
        <v>43328</v>
      </c>
      <c r="D264" s="2">
        <v>2.54</v>
      </c>
      <c r="E264" s="3">
        <f t="shared" si="26"/>
        <v>2018</v>
      </c>
      <c r="F264" s="3">
        <f t="shared" si="27"/>
        <v>3</v>
      </c>
      <c r="G264" s="3">
        <f t="shared" si="28"/>
        <v>8</v>
      </c>
      <c r="H264" s="3">
        <f t="shared" si="29"/>
        <v>33</v>
      </c>
    </row>
    <row r="265" spans="1:8" x14ac:dyDescent="0.2">
      <c r="A265" s="3" t="str">
        <f t="shared" si="24"/>
        <v>2018-34</v>
      </c>
      <c r="B265" s="3" t="str">
        <f t="shared" si="25"/>
        <v>vmr_264</v>
      </c>
      <c r="C265" s="4">
        <v>43335</v>
      </c>
      <c r="D265" s="2">
        <v>2.54</v>
      </c>
      <c r="E265" s="3">
        <f t="shared" si="26"/>
        <v>2018</v>
      </c>
      <c r="F265" s="3">
        <f t="shared" si="27"/>
        <v>3</v>
      </c>
      <c r="G265" s="3">
        <f t="shared" si="28"/>
        <v>8</v>
      </c>
      <c r="H265" s="3">
        <f t="shared" si="29"/>
        <v>34</v>
      </c>
    </row>
    <row r="266" spans="1:8" x14ac:dyDescent="0.2">
      <c r="A266" s="3" t="str">
        <f t="shared" si="24"/>
        <v>2018-35</v>
      </c>
      <c r="B266" s="3" t="str">
        <f t="shared" si="25"/>
        <v>vmr_265</v>
      </c>
      <c r="C266" s="4">
        <v>43342</v>
      </c>
      <c r="D266" s="2">
        <v>2.54</v>
      </c>
      <c r="E266" s="3">
        <f t="shared" si="26"/>
        <v>2018</v>
      </c>
      <c r="F266" s="3">
        <f t="shared" si="27"/>
        <v>3</v>
      </c>
      <c r="G266" s="3">
        <f t="shared" si="28"/>
        <v>8</v>
      </c>
      <c r="H266" s="3">
        <f t="shared" si="29"/>
        <v>35</v>
      </c>
    </row>
    <row r="267" spans="1:8" x14ac:dyDescent="0.2">
      <c r="A267" s="3" t="str">
        <f t="shared" si="24"/>
        <v>2018-36</v>
      </c>
      <c r="B267" s="3" t="str">
        <f t="shared" si="25"/>
        <v>vmr_266</v>
      </c>
      <c r="C267" s="4">
        <v>43349</v>
      </c>
      <c r="D267" s="2">
        <v>2.54</v>
      </c>
      <c r="E267" s="3">
        <f t="shared" si="26"/>
        <v>2018</v>
      </c>
      <c r="F267" s="3">
        <f t="shared" si="27"/>
        <v>3</v>
      </c>
      <c r="G267" s="3">
        <f t="shared" si="28"/>
        <v>9</v>
      </c>
      <c r="H267" s="3">
        <f t="shared" si="29"/>
        <v>36</v>
      </c>
    </row>
    <row r="268" spans="1:8" x14ac:dyDescent="0.2">
      <c r="A268" s="3" t="str">
        <f t="shared" si="24"/>
        <v>2018-37</v>
      </c>
      <c r="B268" s="3" t="str">
        <f t="shared" si="25"/>
        <v>vmr_267</v>
      </c>
      <c r="C268" s="4">
        <v>43356</v>
      </c>
      <c r="D268" s="2">
        <v>2.54</v>
      </c>
      <c r="E268" s="3">
        <f t="shared" si="26"/>
        <v>2018</v>
      </c>
      <c r="F268" s="3">
        <f t="shared" si="27"/>
        <v>3</v>
      </c>
      <c r="G268" s="3">
        <f t="shared" si="28"/>
        <v>9</v>
      </c>
      <c r="H268" s="3">
        <f t="shared" si="29"/>
        <v>37</v>
      </c>
    </row>
    <row r="269" spans="1:8" x14ac:dyDescent="0.2">
      <c r="A269" s="3" t="str">
        <f t="shared" si="24"/>
        <v>2018-38</v>
      </c>
      <c r="B269" s="3" t="str">
        <f t="shared" si="25"/>
        <v>vmr_268</v>
      </c>
      <c r="C269" s="4">
        <v>43363</v>
      </c>
      <c r="D269" s="2">
        <v>2.54</v>
      </c>
      <c r="E269" s="3">
        <f t="shared" si="26"/>
        <v>2018</v>
      </c>
      <c r="F269" s="3">
        <f t="shared" si="27"/>
        <v>3</v>
      </c>
      <c r="G269" s="3">
        <f t="shared" si="28"/>
        <v>9</v>
      </c>
      <c r="H269" s="3">
        <f t="shared" si="29"/>
        <v>38</v>
      </c>
    </row>
    <row r="270" spans="1:8" x14ac:dyDescent="0.2">
      <c r="A270" s="3" t="str">
        <f t="shared" si="24"/>
        <v>2018-39</v>
      </c>
      <c r="B270" s="3" t="str">
        <f t="shared" si="25"/>
        <v>vmr_269</v>
      </c>
      <c r="C270" s="4">
        <v>43370</v>
      </c>
      <c r="D270" s="2">
        <v>2.54</v>
      </c>
      <c r="E270" s="3">
        <f t="shared" si="26"/>
        <v>2018</v>
      </c>
      <c r="F270" s="3">
        <f t="shared" si="27"/>
        <v>3</v>
      </c>
      <c r="G270" s="3">
        <f t="shared" si="28"/>
        <v>9</v>
      </c>
      <c r="H270" s="3">
        <f t="shared" si="29"/>
        <v>39</v>
      </c>
    </row>
    <row r="271" spans="1:8" x14ac:dyDescent="0.2">
      <c r="A271" s="3" t="str">
        <f t="shared" si="24"/>
        <v>2018-40</v>
      </c>
      <c r="B271" s="3" t="str">
        <f t="shared" si="25"/>
        <v>vmr_270</v>
      </c>
      <c r="C271" s="4">
        <v>43377</v>
      </c>
      <c r="D271" s="2">
        <v>2.54</v>
      </c>
      <c r="E271" s="3">
        <f t="shared" si="26"/>
        <v>2018</v>
      </c>
      <c r="F271" s="3">
        <f t="shared" si="27"/>
        <v>4</v>
      </c>
      <c r="G271" s="3">
        <f t="shared" si="28"/>
        <v>10</v>
      </c>
      <c r="H271" s="3">
        <f t="shared" si="29"/>
        <v>40</v>
      </c>
    </row>
    <row r="272" spans="1:8" x14ac:dyDescent="0.2">
      <c r="A272" s="3" t="str">
        <f t="shared" si="24"/>
        <v>2018-41</v>
      </c>
      <c r="B272" s="3" t="str">
        <f t="shared" si="25"/>
        <v>vmr_271</v>
      </c>
      <c r="C272" s="4">
        <v>43384</v>
      </c>
      <c r="D272" s="2">
        <v>2.5299999999999998</v>
      </c>
      <c r="E272" s="3">
        <f t="shared" si="26"/>
        <v>2018</v>
      </c>
      <c r="F272" s="3">
        <f t="shared" si="27"/>
        <v>4</v>
      </c>
      <c r="G272" s="3">
        <f t="shared" si="28"/>
        <v>10</v>
      </c>
      <c r="H272" s="3">
        <f t="shared" si="29"/>
        <v>41</v>
      </c>
    </row>
    <row r="273" spans="1:8" x14ac:dyDescent="0.2">
      <c r="A273" s="3" t="str">
        <f t="shared" si="24"/>
        <v>2018-42</v>
      </c>
      <c r="B273" s="3" t="str">
        <f t="shared" si="25"/>
        <v>vmr_272</v>
      </c>
      <c r="C273" s="4">
        <v>43391</v>
      </c>
      <c r="D273" s="2">
        <v>2.5299999999999998</v>
      </c>
      <c r="E273" s="3">
        <f t="shared" si="26"/>
        <v>2018</v>
      </c>
      <c r="F273" s="3">
        <f t="shared" si="27"/>
        <v>4</v>
      </c>
      <c r="G273" s="3">
        <f t="shared" si="28"/>
        <v>10</v>
      </c>
      <c r="H273" s="3">
        <f t="shared" si="29"/>
        <v>42</v>
      </c>
    </row>
    <row r="274" spans="1:8" x14ac:dyDescent="0.2">
      <c r="A274" s="3" t="str">
        <f t="shared" si="24"/>
        <v>2018-43</v>
      </c>
      <c r="B274" s="3" t="str">
        <f t="shared" si="25"/>
        <v>vmr_273</v>
      </c>
      <c r="C274" s="4">
        <v>43398</v>
      </c>
      <c r="D274" s="2">
        <v>2.5299999999999998</v>
      </c>
      <c r="E274" s="3">
        <f t="shared" si="26"/>
        <v>2018</v>
      </c>
      <c r="F274" s="3">
        <f t="shared" si="27"/>
        <v>4</v>
      </c>
      <c r="G274" s="3">
        <f t="shared" si="28"/>
        <v>10</v>
      </c>
      <c r="H274" s="3">
        <f t="shared" si="29"/>
        <v>43</v>
      </c>
    </row>
    <row r="275" spans="1:8" x14ac:dyDescent="0.2">
      <c r="A275" s="3" t="str">
        <f t="shared" si="24"/>
        <v>2018-44</v>
      </c>
      <c r="B275" s="3" t="str">
        <f t="shared" si="25"/>
        <v>vmr_274</v>
      </c>
      <c r="C275" s="4">
        <v>43405</v>
      </c>
      <c r="D275" s="2">
        <v>2.66</v>
      </c>
      <c r="E275" s="3">
        <f t="shared" si="26"/>
        <v>2018</v>
      </c>
      <c r="F275" s="3">
        <f t="shared" si="27"/>
        <v>4</v>
      </c>
      <c r="G275" s="3">
        <f t="shared" si="28"/>
        <v>11</v>
      </c>
      <c r="H275" s="3">
        <f t="shared" si="29"/>
        <v>44</v>
      </c>
    </row>
    <row r="276" spans="1:8" x14ac:dyDescent="0.2">
      <c r="A276" s="3" t="str">
        <f t="shared" si="24"/>
        <v>2018-45</v>
      </c>
      <c r="B276" s="3" t="str">
        <f t="shared" si="25"/>
        <v>vmr_275</v>
      </c>
      <c r="C276" s="4">
        <v>43412</v>
      </c>
      <c r="D276" s="2">
        <v>2.66</v>
      </c>
      <c r="E276" s="3">
        <f t="shared" si="26"/>
        <v>2018</v>
      </c>
      <c r="F276" s="3">
        <f t="shared" si="27"/>
        <v>4</v>
      </c>
      <c r="G276" s="3">
        <f t="shared" si="28"/>
        <v>11</v>
      </c>
      <c r="H276" s="3">
        <f t="shared" si="29"/>
        <v>45</v>
      </c>
    </row>
    <row r="277" spans="1:8" x14ac:dyDescent="0.2">
      <c r="A277" s="3" t="str">
        <f t="shared" si="24"/>
        <v>2018-46</v>
      </c>
      <c r="B277" s="3" t="str">
        <f t="shared" si="25"/>
        <v>vmr_276</v>
      </c>
      <c r="C277" s="4">
        <v>43419</v>
      </c>
      <c r="D277" s="2">
        <v>2.65</v>
      </c>
      <c r="E277" s="3">
        <f t="shared" si="26"/>
        <v>2018</v>
      </c>
      <c r="F277" s="3">
        <f t="shared" si="27"/>
        <v>4</v>
      </c>
      <c r="G277" s="3">
        <f t="shared" si="28"/>
        <v>11</v>
      </c>
      <c r="H277" s="3">
        <f t="shared" si="29"/>
        <v>46</v>
      </c>
    </row>
    <row r="278" spans="1:8" x14ac:dyDescent="0.2">
      <c r="A278" s="3" t="str">
        <f t="shared" si="24"/>
        <v>2018-47</v>
      </c>
      <c r="B278" s="3" t="str">
        <f t="shared" si="25"/>
        <v>vmr_277</v>
      </c>
      <c r="C278" s="4">
        <v>43426</v>
      </c>
      <c r="D278" s="2">
        <v>2.65</v>
      </c>
      <c r="E278" s="3">
        <f t="shared" si="26"/>
        <v>2018</v>
      </c>
      <c r="F278" s="3">
        <f t="shared" si="27"/>
        <v>4</v>
      </c>
      <c r="G278" s="3">
        <f t="shared" si="28"/>
        <v>11</v>
      </c>
      <c r="H278" s="3">
        <f t="shared" si="29"/>
        <v>47</v>
      </c>
    </row>
    <row r="279" spans="1:8" x14ac:dyDescent="0.2">
      <c r="A279" s="3" t="str">
        <f t="shared" si="24"/>
        <v>2018-48</v>
      </c>
      <c r="B279" s="3" t="str">
        <f t="shared" si="25"/>
        <v>vmr_278</v>
      </c>
      <c r="C279" s="4">
        <v>43433</v>
      </c>
      <c r="D279" s="2">
        <v>2.72</v>
      </c>
      <c r="E279" s="3">
        <f t="shared" si="26"/>
        <v>2018</v>
      </c>
      <c r="F279" s="3">
        <f t="shared" si="27"/>
        <v>4</v>
      </c>
      <c r="G279" s="3">
        <f t="shared" si="28"/>
        <v>11</v>
      </c>
      <c r="H279" s="3">
        <f t="shared" si="29"/>
        <v>48</v>
      </c>
    </row>
    <row r="280" spans="1:8" x14ac:dyDescent="0.2">
      <c r="A280" s="3" t="str">
        <f t="shared" si="24"/>
        <v>2018-49</v>
      </c>
      <c r="B280" s="3" t="str">
        <f t="shared" si="25"/>
        <v>vmr_279</v>
      </c>
      <c r="C280" s="4">
        <v>43440</v>
      </c>
      <c r="D280" s="2">
        <v>2.72</v>
      </c>
      <c r="E280" s="3">
        <f t="shared" si="26"/>
        <v>2018</v>
      </c>
      <c r="F280" s="3">
        <f t="shared" si="27"/>
        <v>4</v>
      </c>
      <c r="G280" s="3">
        <f t="shared" si="28"/>
        <v>12</v>
      </c>
      <c r="H280" s="3">
        <f t="shared" si="29"/>
        <v>49</v>
      </c>
    </row>
    <row r="281" spans="1:8" x14ac:dyDescent="0.2">
      <c r="A281" s="3" t="str">
        <f t="shared" si="24"/>
        <v>2018-50</v>
      </c>
      <c r="B281" s="3" t="str">
        <f t="shared" si="25"/>
        <v>vmr_280</v>
      </c>
      <c r="C281" s="4">
        <v>43447</v>
      </c>
      <c r="D281" s="2">
        <v>2.73</v>
      </c>
      <c r="E281" s="3">
        <f t="shared" si="26"/>
        <v>2018</v>
      </c>
      <c r="F281" s="3">
        <f t="shared" si="27"/>
        <v>4</v>
      </c>
      <c r="G281" s="3">
        <f t="shared" si="28"/>
        <v>12</v>
      </c>
      <c r="H281" s="3">
        <f t="shared" si="29"/>
        <v>50</v>
      </c>
    </row>
    <row r="282" spans="1:8" x14ac:dyDescent="0.2">
      <c r="A282" s="3" t="str">
        <f t="shared" si="24"/>
        <v>2018-51</v>
      </c>
      <c r="B282" s="3" t="str">
        <f t="shared" si="25"/>
        <v>vmr_281</v>
      </c>
      <c r="C282" s="4">
        <v>43454</v>
      </c>
      <c r="D282" s="2">
        <v>2.73</v>
      </c>
      <c r="E282" s="3">
        <f t="shared" si="26"/>
        <v>2018</v>
      </c>
      <c r="F282" s="3">
        <f t="shared" si="27"/>
        <v>4</v>
      </c>
      <c r="G282" s="3">
        <f t="shared" si="28"/>
        <v>12</v>
      </c>
      <c r="H282" s="3">
        <f t="shared" si="29"/>
        <v>51</v>
      </c>
    </row>
    <row r="283" spans="1:8" x14ac:dyDescent="0.2">
      <c r="A283" s="3" t="str">
        <f t="shared" si="24"/>
        <v>2018-52</v>
      </c>
      <c r="B283" s="3" t="str">
        <f t="shared" si="25"/>
        <v>vmr_282</v>
      </c>
      <c r="C283" s="4">
        <v>43461</v>
      </c>
      <c r="D283" s="2">
        <v>2.76</v>
      </c>
      <c r="E283" s="3">
        <f t="shared" si="26"/>
        <v>2018</v>
      </c>
      <c r="F283" s="3">
        <f t="shared" si="27"/>
        <v>4</v>
      </c>
      <c r="G283" s="3">
        <f t="shared" si="28"/>
        <v>12</v>
      </c>
      <c r="H283" s="3">
        <f t="shared" si="29"/>
        <v>52</v>
      </c>
    </row>
    <row r="284" spans="1:8" x14ac:dyDescent="0.2">
      <c r="A284" s="3" t="str">
        <f t="shared" si="24"/>
        <v>2019-1</v>
      </c>
      <c r="B284" s="3" t="str">
        <f t="shared" si="25"/>
        <v>vmr_283</v>
      </c>
      <c r="C284" s="4">
        <v>43468</v>
      </c>
      <c r="D284" s="2">
        <v>2.76</v>
      </c>
      <c r="E284" s="3">
        <f t="shared" si="26"/>
        <v>2019</v>
      </c>
      <c r="F284" s="3">
        <f t="shared" si="27"/>
        <v>1</v>
      </c>
      <c r="G284" s="3">
        <f t="shared" si="28"/>
        <v>1</v>
      </c>
      <c r="H284" s="3">
        <f t="shared" si="29"/>
        <v>1</v>
      </c>
    </row>
    <row r="285" spans="1:8" x14ac:dyDescent="0.2">
      <c r="A285" s="3" t="str">
        <f t="shared" si="24"/>
        <v>2019-2</v>
      </c>
      <c r="B285" s="3" t="str">
        <f t="shared" si="25"/>
        <v>vmr_284</v>
      </c>
      <c r="C285" s="4">
        <v>43475</v>
      </c>
      <c r="D285" s="2">
        <v>2.76</v>
      </c>
      <c r="E285" s="3">
        <f t="shared" si="26"/>
        <v>2019</v>
      </c>
      <c r="F285" s="3">
        <f t="shared" si="27"/>
        <v>1</v>
      </c>
      <c r="G285" s="3">
        <f t="shared" si="28"/>
        <v>1</v>
      </c>
      <c r="H285" s="3">
        <f t="shared" si="29"/>
        <v>2</v>
      </c>
    </row>
    <row r="286" spans="1:8" x14ac:dyDescent="0.2">
      <c r="A286" s="3" t="str">
        <f t="shared" si="24"/>
        <v>2019-3</v>
      </c>
      <c r="B286" s="3" t="str">
        <f t="shared" si="25"/>
        <v>vmr_285</v>
      </c>
      <c r="C286" s="4">
        <v>43482</v>
      </c>
      <c r="D286" s="2">
        <v>2.77</v>
      </c>
      <c r="E286" s="3">
        <f t="shared" si="26"/>
        <v>2019</v>
      </c>
      <c r="F286" s="3">
        <f t="shared" si="27"/>
        <v>1</v>
      </c>
      <c r="G286" s="3">
        <f t="shared" si="28"/>
        <v>1</v>
      </c>
      <c r="H286" s="3">
        <f t="shared" si="29"/>
        <v>3</v>
      </c>
    </row>
    <row r="287" spans="1:8" x14ac:dyDescent="0.2">
      <c r="A287" s="3" t="str">
        <f t="shared" si="24"/>
        <v>2019-4</v>
      </c>
      <c r="B287" s="3" t="str">
        <f t="shared" si="25"/>
        <v>vmr_286</v>
      </c>
      <c r="C287" s="4">
        <v>43489</v>
      </c>
      <c r="D287" s="2">
        <v>2.77</v>
      </c>
      <c r="E287" s="3">
        <f t="shared" si="26"/>
        <v>2019</v>
      </c>
      <c r="F287" s="3">
        <f t="shared" si="27"/>
        <v>1</v>
      </c>
      <c r="G287" s="3">
        <f t="shared" si="28"/>
        <v>1</v>
      </c>
      <c r="H287" s="3">
        <f t="shared" si="29"/>
        <v>4</v>
      </c>
    </row>
    <row r="288" spans="1:8" x14ac:dyDescent="0.2">
      <c r="A288" s="3" t="str">
        <f t="shared" si="24"/>
        <v>2019-5</v>
      </c>
      <c r="B288" s="3" t="str">
        <f t="shared" si="25"/>
        <v>vmr_287</v>
      </c>
      <c r="C288" s="4">
        <v>43496</v>
      </c>
      <c r="D288" s="2">
        <v>2.78</v>
      </c>
      <c r="E288" s="3">
        <f t="shared" si="26"/>
        <v>2019</v>
      </c>
      <c r="F288" s="3">
        <f t="shared" si="27"/>
        <v>1</v>
      </c>
      <c r="G288" s="3">
        <f t="shared" si="28"/>
        <v>1</v>
      </c>
      <c r="H288" s="3">
        <f t="shared" si="29"/>
        <v>5</v>
      </c>
    </row>
    <row r="289" spans="1:8" x14ac:dyDescent="0.2">
      <c r="A289" s="3" t="str">
        <f t="shared" si="24"/>
        <v>2019-6</v>
      </c>
      <c r="B289" s="3" t="str">
        <f t="shared" si="25"/>
        <v>vmr_288</v>
      </c>
      <c r="C289" s="4">
        <v>43503</v>
      </c>
      <c r="D289" s="2">
        <v>2.78</v>
      </c>
      <c r="E289" s="3">
        <f t="shared" si="26"/>
        <v>2019</v>
      </c>
      <c r="F289" s="3">
        <f t="shared" si="27"/>
        <v>1</v>
      </c>
      <c r="G289" s="3">
        <f t="shared" si="28"/>
        <v>2</v>
      </c>
      <c r="H289" s="3">
        <f t="shared" si="29"/>
        <v>6</v>
      </c>
    </row>
    <row r="290" spans="1:8" x14ac:dyDescent="0.2">
      <c r="A290" s="3" t="str">
        <f t="shared" si="24"/>
        <v>2019-7</v>
      </c>
      <c r="B290" s="3" t="str">
        <f t="shared" si="25"/>
        <v>vmr_289</v>
      </c>
      <c r="C290" s="4">
        <v>43510</v>
      </c>
      <c r="D290" s="2">
        <v>2.78</v>
      </c>
      <c r="E290" s="3">
        <f t="shared" si="26"/>
        <v>2019</v>
      </c>
      <c r="F290" s="3">
        <f t="shared" si="27"/>
        <v>1</v>
      </c>
      <c r="G290" s="3">
        <f t="shared" si="28"/>
        <v>2</v>
      </c>
      <c r="H290" s="3">
        <f t="shared" si="29"/>
        <v>7</v>
      </c>
    </row>
    <row r="291" spans="1:8" x14ac:dyDescent="0.2">
      <c r="A291" s="3" t="str">
        <f t="shared" si="24"/>
        <v>2019-8</v>
      </c>
      <c r="B291" s="3" t="str">
        <f t="shared" si="25"/>
        <v>vmr_290</v>
      </c>
      <c r="C291" s="4">
        <v>43517</v>
      </c>
      <c r="D291" s="2">
        <v>2.78</v>
      </c>
      <c r="E291" s="3">
        <f t="shared" si="26"/>
        <v>2019</v>
      </c>
      <c r="F291" s="3">
        <f t="shared" si="27"/>
        <v>1</v>
      </c>
      <c r="G291" s="3">
        <f t="shared" si="28"/>
        <v>2</v>
      </c>
      <c r="H291" s="3">
        <f t="shared" si="29"/>
        <v>8</v>
      </c>
    </row>
    <row r="292" spans="1:8" x14ac:dyDescent="0.2">
      <c r="A292" s="3" t="str">
        <f t="shared" si="24"/>
        <v>2019-9</v>
      </c>
      <c r="B292" s="3" t="str">
        <f t="shared" si="25"/>
        <v>vmr_291</v>
      </c>
      <c r="C292" s="4">
        <v>43524</v>
      </c>
      <c r="D292" s="2">
        <v>2.89</v>
      </c>
      <c r="E292" s="3">
        <f t="shared" si="26"/>
        <v>2019</v>
      </c>
      <c r="F292" s="3">
        <f t="shared" si="27"/>
        <v>1</v>
      </c>
      <c r="G292" s="3">
        <f t="shared" si="28"/>
        <v>2</v>
      </c>
      <c r="H292" s="3">
        <f t="shared" si="29"/>
        <v>9</v>
      </c>
    </row>
    <row r="293" spans="1:8" x14ac:dyDescent="0.2">
      <c r="A293" s="3" t="str">
        <f t="shared" si="24"/>
        <v>2019-10</v>
      </c>
      <c r="B293" s="3" t="str">
        <f t="shared" si="25"/>
        <v>vmr_292</v>
      </c>
      <c r="C293" s="4">
        <v>43531</v>
      </c>
      <c r="D293" s="2">
        <v>2.89</v>
      </c>
      <c r="E293" s="3">
        <f t="shared" si="26"/>
        <v>2019</v>
      </c>
      <c r="F293" s="3">
        <f t="shared" si="27"/>
        <v>1</v>
      </c>
      <c r="G293" s="3">
        <f t="shared" si="28"/>
        <v>3</v>
      </c>
      <c r="H293" s="3">
        <f t="shared" si="29"/>
        <v>10</v>
      </c>
    </row>
    <row r="294" spans="1:8" x14ac:dyDescent="0.2">
      <c r="A294" s="3" t="str">
        <f t="shared" si="24"/>
        <v>2019-11</v>
      </c>
      <c r="B294" s="3" t="str">
        <f t="shared" si="25"/>
        <v>vmr_293</v>
      </c>
      <c r="C294" s="4">
        <v>43538</v>
      </c>
      <c r="D294" s="2">
        <v>2.89</v>
      </c>
      <c r="E294" s="3">
        <f t="shared" si="26"/>
        <v>2019</v>
      </c>
      <c r="F294" s="3">
        <f t="shared" si="27"/>
        <v>1</v>
      </c>
      <c r="G294" s="3">
        <f t="shared" si="28"/>
        <v>3</v>
      </c>
      <c r="H294" s="3">
        <f t="shared" si="29"/>
        <v>11</v>
      </c>
    </row>
    <row r="295" spans="1:8" x14ac:dyDescent="0.2">
      <c r="A295" s="3" t="str">
        <f t="shared" si="24"/>
        <v>2019-12</v>
      </c>
      <c r="B295" s="3" t="str">
        <f t="shared" si="25"/>
        <v>vmr_294</v>
      </c>
      <c r="C295" s="4">
        <v>43545</v>
      </c>
      <c r="D295" s="2">
        <v>2.89</v>
      </c>
      <c r="E295" s="3">
        <f t="shared" si="26"/>
        <v>2019</v>
      </c>
      <c r="F295" s="3">
        <f t="shared" si="27"/>
        <v>1</v>
      </c>
      <c r="G295" s="3">
        <f t="shared" si="28"/>
        <v>3</v>
      </c>
      <c r="H295" s="3">
        <f t="shared" si="29"/>
        <v>12</v>
      </c>
    </row>
    <row r="296" spans="1:8" x14ac:dyDescent="0.2">
      <c r="A296" s="3" t="str">
        <f t="shared" si="24"/>
        <v>2019-13</v>
      </c>
      <c r="B296" s="3" t="str">
        <f t="shared" si="25"/>
        <v>vmr_295</v>
      </c>
      <c r="C296" s="4">
        <v>43552</v>
      </c>
      <c r="D296" s="2">
        <v>2.88</v>
      </c>
      <c r="E296" s="3">
        <f t="shared" si="26"/>
        <v>2019</v>
      </c>
      <c r="F296" s="3">
        <f t="shared" si="27"/>
        <v>1</v>
      </c>
      <c r="G296" s="3">
        <f t="shared" si="28"/>
        <v>3</v>
      </c>
      <c r="H296" s="3">
        <f t="shared" si="29"/>
        <v>13</v>
      </c>
    </row>
    <row r="297" spans="1:8" x14ac:dyDescent="0.2">
      <c r="A297" s="3" t="str">
        <f t="shared" si="24"/>
        <v>2019-14</v>
      </c>
      <c r="B297" s="3" t="str">
        <f t="shared" si="25"/>
        <v>vmr_296</v>
      </c>
      <c r="C297" s="4">
        <v>43559</v>
      </c>
      <c r="D297" s="2">
        <v>2.88</v>
      </c>
      <c r="E297" s="3">
        <f t="shared" si="26"/>
        <v>2019</v>
      </c>
      <c r="F297" s="3">
        <f t="shared" si="27"/>
        <v>2</v>
      </c>
      <c r="G297" s="3">
        <f t="shared" si="28"/>
        <v>4</v>
      </c>
      <c r="H297" s="3">
        <f t="shared" si="29"/>
        <v>14</v>
      </c>
    </row>
    <row r="298" spans="1:8" x14ac:dyDescent="0.2">
      <c r="A298" s="3" t="str">
        <f t="shared" si="24"/>
        <v>2019-15</v>
      </c>
      <c r="B298" s="3" t="str">
        <f t="shared" si="25"/>
        <v>vmr_297</v>
      </c>
      <c r="C298" s="4">
        <v>43566</v>
      </c>
      <c r="D298" s="2">
        <v>2.88</v>
      </c>
      <c r="E298" s="3">
        <f t="shared" si="26"/>
        <v>2019</v>
      </c>
      <c r="F298" s="3">
        <f t="shared" si="27"/>
        <v>2</v>
      </c>
      <c r="G298" s="3">
        <f t="shared" si="28"/>
        <v>4</v>
      </c>
      <c r="H298" s="3">
        <f t="shared" si="29"/>
        <v>15</v>
      </c>
    </row>
    <row r="299" spans="1:8" x14ac:dyDescent="0.2">
      <c r="A299" s="3" t="str">
        <f t="shared" si="24"/>
        <v>2019-16</v>
      </c>
      <c r="B299" s="3" t="str">
        <f t="shared" si="25"/>
        <v>vmr_298</v>
      </c>
      <c r="C299" s="4">
        <v>43573</v>
      </c>
      <c r="D299" s="2">
        <v>2.88</v>
      </c>
      <c r="E299" s="3">
        <f t="shared" si="26"/>
        <v>2019</v>
      </c>
      <c r="F299" s="3">
        <f t="shared" si="27"/>
        <v>2</v>
      </c>
      <c r="G299" s="3">
        <f t="shared" si="28"/>
        <v>4</v>
      </c>
      <c r="H299" s="3">
        <f t="shared" si="29"/>
        <v>16</v>
      </c>
    </row>
    <row r="300" spans="1:8" x14ac:dyDescent="0.2">
      <c r="A300" s="3" t="str">
        <f t="shared" si="24"/>
        <v>2019-17</v>
      </c>
      <c r="B300" s="3" t="str">
        <f t="shared" si="25"/>
        <v>vmr_299</v>
      </c>
      <c r="C300" s="4">
        <v>43580</v>
      </c>
      <c r="D300" s="2">
        <v>2.88</v>
      </c>
      <c r="E300" s="3">
        <f t="shared" si="26"/>
        <v>2019</v>
      </c>
      <c r="F300" s="3">
        <f t="shared" si="27"/>
        <v>2</v>
      </c>
      <c r="G300" s="3">
        <f t="shared" si="28"/>
        <v>4</v>
      </c>
      <c r="H300" s="3">
        <f t="shared" si="29"/>
        <v>17</v>
      </c>
    </row>
    <row r="301" spans="1:8" x14ac:dyDescent="0.2">
      <c r="A301" s="3" t="str">
        <f t="shared" si="24"/>
        <v>2019-18</v>
      </c>
      <c r="B301" s="3" t="str">
        <f t="shared" si="25"/>
        <v>vmr_300</v>
      </c>
      <c r="C301" s="4">
        <v>43587</v>
      </c>
      <c r="D301" s="2">
        <v>2.88</v>
      </c>
      <c r="E301" s="3">
        <f t="shared" si="26"/>
        <v>2019</v>
      </c>
      <c r="F301" s="3">
        <f t="shared" si="27"/>
        <v>2</v>
      </c>
      <c r="G301" s="3">
        <f t="shared" si="28"/>
        <v>5</v>
      </c>
      <c r="H301" s="3">
        <f t="shared" si="29"/>
        <v>18</v>
      </c>
    </row>
    <row r="302" spans="1:8" x14ac:dyDescent="0.2">
      <c r="A302" s="3" t="str">
        <f t="shared" si="24"/>
        <v>2019-19</v>
      </c>
      <c r="B302" s="3" t="str">
        <f t="shared" si="25"/>
        <v>vmr_301</v>
      </c>
      <c r="C302" s="4">
        <v>43594</v>
      </c>
      <c r="D302" s="2">
        <v>2.88</v>
      </c>
      <c r="E302" s="3">
        <f t="shared" si="26"/>
        <v>2019</v>
      </c>
      <c r="F302" s="3">
        <f t="shared" si="27"/>
        <v>2</v>
      </c>
      <c r="G302" s="3">
        <f t="shared" si="28"/>
        <v>5</v>
      </c>
      <c r="H302" s="3">
        <f t="shared" si="29"/>
        <v>19</v>
      </c>
    </row>
    <row r="303" spans="1:8" x14ac:dyDescent="0.2">
      <c r="A303" s="3" t="str">
        <f t="shared" si="24"/>
        <v>2019-20</v>
      </c>
      <c r="B303" s="3" t="str">
        <f t="shared" si="25"/>
        <v>vmr_302</v>
      </c>
      <c r="C303" s="4">
        <v>43601</v>
      </c>
      <c r="D303" s="2">
        <v>2.88</v>
      </c>
      <c r="E303" s="3">
        <f t="shared" si="26"/>
        <v>2019</v>
      </c>
      <c r="F303" s="3">
        <f t="shared" si="27"/>
        <v>2</v>
      </c>
      <c r="G303" s="3">
        <f t="shared" si="28"/>
        <v>5</v>
      </c>
      <c r="H303" s="3">
        <f t="shared" si="29"/>
        <v>20</v>
      </c>
    </row>
    <row r="304" spans="1:8" x14ac:dyDescent="0.2">
      <c r="A304" s="3" t="str">
        <f t="shared" si="24"/>
        <v>2019-21</v>
      </c>
      <c r="B304" s="3" t="str">
        <f t="shared" si="25"/>
        <v>vmr_303</v>
      </c>
      <c r="C304" s="4">
        <v>43608</v>
      </c>
      <c r="D304" s="2">
        <v>2.87</v>
      </c>
      <c r="E304" s="3">
        <f t="shared" si="26"/>
        <v>2019</v>
      </c>
      <c r="F304" s="3">
        <f t="shared" si="27"/>
        <v>2</v>
      </c>
      <c r="G304" s="3">
        <f t="shared" si="28"/>
        <v>5</v>
      </c>
      <c r="H304" s="3">
        <f t="shared" si="29"/>
        <v>21</v>
      </c>
    </row>
    <row r="305" spans="1:8" x14ac:dyDescent="0.2">
      <c r="A305" s="3" t="str">
        <f t="shared" si="24"/>
        <v>2019-22</v>
      </c>
      <c r="B305" s="3" t="str">
        <f t="shared" si="25"/>
        <v>vmr_304</v>
      </c>
      <c r="C305" s="4">
        <v>43615</v>
      </c>
      <c r="D305" s="2">
        <v>2.9</v>
      </c>
      <c r="E305" s="3">
        <f t="shared" si="26"/>
        <v>2019</v>
      </c>
      <c r="F305" s="3">
        <f t="shared" si="27"/>
        <v>2</v>
      </c>
      <c r="G305" s="3">
        <f t="shared" si="28"/>
        <v>5</v>
      </c>
      <c r="H305" s="3">
        <f t="shared" si="29"/>
        <v>22</v>
      </c>
    </row>
    <row r="306" spans="1:8" x14ac:dyDescent="0.2">
      <c r="A306" s="3" t="str">
        <f t="shared" si="24"/>
        <v>2019-23</v>
      </c>
      <c r="B306" s="3" t="str">
        <f t="shared" si="25"/>
        <v>vmr_305</v>
      </c>
      <c r="C306" s="4">
        <v>43622</v>
      </c>
      <c r="D306" s="2">
        <v>2.9</v>
      </c>
      <c r="E306" s="3">
        <f t="shared" si="26"/>
        <v>2019</v>
      </c>
      <c r="F306" s="3">
        <f t="shared" si="27"/>
        <v>2</v>
      </c>
      <c r="G306" s="3">
        <f t="shared" si="28"/>
        <v>6</v>
      </c>
      <c r="H306" s="3">
        <f t="shared" si="29"/>
        <v>23</v>
      </c>
    </row>
    <row r="307" spans="1:8" x14ac:dyDescent="0.2">
      <c r="A307" s="3" t="str">
        <f t="shared" si="24"/>
        <v>2019-24</v>
      </c>
      <c r="B307" s="3" t="str">
        <f t="shared" si="25"/>
        <v>vmr_306</v>
      </c>
      <c r="C307" s="4">
        <v>43629</v>
      </c>
      <c r="D307" s="2">
        <v>2.9</v>
      </c>
      <c r="E307" s="3">
        <f t="shared" si="26"/>
        <v>2019</v>
      </c>
      <c r="F307" s="3">
        <f t="shared" si="27"/>
        <v>2</v>
      </c>
      <c r="G307" s="3">
        <f t="shared" si="28"/>
        <v>6</v>
      </c>
      <c r="H307" s="3">
        <f t="shared" si="29"/>
        <v>24</v>
      </c>
    </row>
    <row r="308" spans="1:8" x14ac:dyDescent="0.2">
      <c r="A308" s="3" t="str">
        <f t="shared" si="24"/>
        <v>2019-25</v>
      </c>
      <c r="B308" s="3" t="str">
        <f t="shared" si="25"/>
        <v>vmr_307</v>
      </c>
      <c r="C308" s="4">
        <v>43636</v>
      </c>
      <c r="D308" s="2">
        <v>2.9</v>
      </c>
      <c r="E308" s="3">
        <f t="shared" si="26"/>
        <v>2019</v>
      </c>
      <c r="F308" s="3">
        <f t="shared" si="27"/>
        <v>2</v>
      </c>
      <c r="G308" s="3">
        <f t="shared" si="28"/>
        <v>6</v>
      </c>
      <c r="H308" s="3">
        <f t="shared" si="29"/>
        <v>25</v>
      </c>
    </row>
    <row r="309" spans="1:8" x14ac:dyDescent="0.2">
      <c r="A309" s="3" t="str">
        <f t="shared" si="24"/>
        <v>2019-26</v>
      </c>
      <c r="B309" s="3" t="str">
        <f t="shared" si="25"/>
        <v>vmr_308</v>
      </c>
      <c r="C309" s="4">
        <v>43643</v>
      </c>
      <c r="D309" s="2">
        <v>2.9</v>
      </c>
      <c r="E309" s="3">
        <f t="shared" si="26"/>
        <v>2019</v>
      </c>
      <c r="F309" s="3">
        <f t="shared" si="27"/>
        <v>2</v>
      </c>
      <c r="G309" s="3">
        <f t="shared" si="28"/>
        <v>6</v>
      </c>
      <c r="H309" s="3">
        <f t="shared" si="29"/>
        <v>26</v>
      </c>
    </row>
    <row r="310" spans="1:8" x14ac:dyDescent="0.2">
      <c r="A310" s="3" t="str">
        <f t="shared" si="24"/>
        <v>2019-27</v>
      </c>
      <c r="B310" s="3" t="str">
        <f t="shared" si="25"/>
        <v>vmr_309</v>
      </c>
      <c r="C310" s="4">
        <v>43650</v>
      </c>
      <c r="D310" s="2">
        <v>2.9</v>
      </c>
      <c r="E310" s="3">
        <f t="shared" si="26"/>
        <v>2019</v>
      </c>
      <c r="F310" s="3">
        <f t="shared" si="27"/>
        <v>3</v>
      </c>
      <c r="G310" s="3">
        <f t="shared" si="28"/>
        <v>7</v>
      </c>
      <c r="H310" s="3">
        <f t="shared" si="29"/>
        <v>27</v>
      </c>
    </row>
    <row r="311" spans="1:8" x14ac:dyDescent="0.2">
      <c r="A311" s="3" t="str">
        <f t="shared" si="24"/>
        <v>2019-28</v>
      </c>
      <c r="B311" s="3" t="str">
        <f t="shared" si="25"/>
        <v>vmr_310</v>
      </c>
      <c r="C311" s="4">
        <v>43657</v>
      </c>
      <c r="D311" s="2">
        <v>2.9</v>
      </c>
      <c r="E311" s="3">
        <f t="shared" si="26"/>
        <v>2019</v>
      </c>
      <c r="F311" s="3">
        <f t="shared" si="27"/>
        <v>3</v>
      </c>
      <c r="G311" s="3">
        <f t="shared" si="28"/>
        <v>7</v>
      </c>
      <c r="H311" s="3">
        <f t="shared" si="29"/>
        <v>28</v>
      </c>
    </row>
    <row r="312" spans="1:8" x14ac:dyDescent="0.2">
      <c r="A312" s="3" t="str">
        <f t="shared" si="24"/>
        <v>2019-29</v>
      </c>
      <c r="B312" s="3" t="str">
        <f t="shared" si="25"/>
        <v>vmr_311</v>
      </c>
      <c r="C312" s="4">
        <v>43664</v>
      </c>
      <c r="D312" s="2">
        <v>2.9</v>
      </c>
      <c r="E312" s="3">
        <f t="shared" si="26"/>
        <v>2019</v>
      </c>
      <c r="F312" s="3">
        <f t="shared" si="27"/>
        <v>3</v>
      </c>
      <c r="G312" s="3">
        <f t="shared" si="28"/>
        <v>7</v>
      </c>
      <c r="H312" s="3">
        <f t="shared" si="29"/>
        <v>29</v>
      </c>
    </row>
    <row r="313" spans="1:8" x14ac:dyDescent="0.2">
      <c r="A313" s="3" t="str">
        <f t="shared" si="24"/>
        <v>2019-30</v>
      </c>
      <c r="B313" s="3" t="str">
        <f t="shared" si="25"/>
        <v>vmr_312</v>
      </c>
      <c r="C313" s="4">
        <v>43671</v>
      </c>
      <c r="D313" s="2">
        <v>2.9</v>
      </c>
      <c r="E313" s="3">
        <f t="shared" si="26"/>
        <v>2019</v>
      </c>
      <c r="F313" s="3">
        <f t="shared" si="27"/>
        <v>3</v>
      </c>
      <c r="G313" s="3">
        <f t="shared" si="28"/>
        <v>7</v>
      </c>
      <c r="H313" s="3">
        <f t="shared" si="29"/>
        <v>30</v>
      </c>
    </row>
    <row r="314" spans="1:8" x14ac:dyDescent="0.2">
      <c r="A314" s="3" t="str">
        <f t="shared" si="24"/>
        <v>2019-31</v>
      </c>
      <c r="B314" s="3" t="str">
        <f t="shared" si="25"/>
        <v>vmr_313</v>
      </c>
      <c r="C314" s="4">
        <v>43678</v>
      </c>
      <c r="D314" s="2">
        <v>2.9</v>
      </c>
      <c r="E314" s="3">
        <f t="shared" si="26"/>
        <v>2019</v>
      </c>
      <c r="F314" s="3">
        <f t="shared" si="27"/>
        <v>3</v>
      </c>
      <c r="G314" s="3">
        <f t="shared" si="28"/>
        <v>8</v>
      </c>
      <c r="H314" s="3">
        <f t="shared" si="29"/>
        <v>31</v>
      </c>
    </row>
    <row r="315" spans="1:8" x14ac:dyDescent="0.2">
      <c r="A315" s="3" t="str">
        <f t="shared" si="24"/>
        <v>2019-32</v>
      </c>
      <c r="B315" s="3" t="str">
        <f t="shared" si="25"/>
        <v>vmr_314</v>
      </c>
      <c r="C315" s="4">
        <v>43685</v>
      </c>
      <c r="D315" s="2">
        <v>2.9</v>
      </c>
      <c r="E315" s="3">
        <f t="shared" si="26"/>
        <v>2019</v>
      </c>
      <c r="F315" s="3">
        <f t="shared" si="27"/>
        <v>3</v>
      </c>
      <c r="G315" s="3">
        <f t="shared" si="28"/>
        <v>8</v>
      </c>
      <c r="H315" s="3">
        <f t="shared" si="29"/>
        <v>32</v>
      </c>
    </row>
    <row r="316" spans="1:8" x14ac:dyDescent="0.2">
      <c r="A316" s="3" t="str">
        <f t="shared" si="24"/>
        <v>2019-33</v>
      </c>
      <c r="B316" s="3" t="str">
        <f t="shared" si="25"/>
        <v>vmr_315</v>
      </c>
      <c r="C316" s="4">
        <v>43692</v>
      </c>
      <c r="D316" s="2">
        <v>2.9</v>
      </c>
      <c r="E316" s="3">
        <f t="shared" si="26"/>
        <v>2019</v>
      </c>
      <c r="F316" s="3">
        <f t="shared" si="27"/>
        <v>3</v>
      </c>
      <c r="G316" s="3">
        <f t="shared" si="28"/>
        <v>8</v>
      </c>
      <c r="H316" s="3">
        <f t="shared" si="29"/>
        <v>33</v>
      </c>
    </row>
    <row r="317" spans="1:8" x14ac:dyDescent="0.2">
      <c r="A317" s="3" t="str">
        <f t="shared" si="24"/>
        <v>2019-34</v>
      </c>
      <c r="B317" s="3" t="str">
        <f t="shared" si="25"/>
        <v>vmr_316</v>
      </c>
      <c r="C317" s="4">
        <v>43699</v>
      </c>
      <c r="D317" s="2">
        <v>2.9</v>
      </c>
      <c r="E317" s="3">
        <f t="shared" si="26"/>
        <v>2019</v>
      </c>
      <c r="F317" s="3">
        <f t="shared" si="27"/>
        <v>3</v>
      </c>
      <c r="G317" s="3">
        <f t="shared" si="28"/>
        <v>8</v>
      </c>
      <c r="H317" s="3">
        <f t="shared" si="29"/>
        <v>34</v>
      </c>
    </row>
    <row r="318" spans="1:8" x14ac:dyDescent="0.2">
      <c r="A318" s="3" t="str">
        <f t="shared" si="24"/>
        <v>2019-35</v>
      </c>
      <c r="B318" s="3" t="str">
        <f t="shared" si="25"/>
        <v>vmr_317</v>
      </c>
      <c r="C318" s="4">
        <v>43706</v>
      </c>
      <c r="D318" s="2">
        <v>2.9</v>
      </c>
      <c r="E318" s="3">
        <f t="shared" si="26"/>
        <v>2019</v>
      </c>
      <c r="F318" s="3">
        <f t="shared" si="27"/>
        <v>3</v>
      </c>
      <c r="G318" s="3">
        <f t="shared" si="28"/>
        <v>8</v>
      </c>
      <c r="H318" s="3">
        <f t="shared" si="29"/>
        <v>35</v>
      </c>
    </row>
    <row r="319" spans="1:8" x14ac:dyDescent="0.2">
      <c r="A319" s="3" t="str">
        <f t="shared" si="24"/>
        <v>2019-36</v>
      </c>
      <c r="B319" s="3" t="str">
        <f t="shared" si="25"/>
        <v>vmr_318</v>
      </c>
      <c r="C319" s="4">
        <v>43713</v>
      </c>
      <c r="D319" s="2">
        <v>2.9</v>
      </c>
      <c r="E319" s="3">
        <f t="shared" si="26"/>
        <v>2019</v>
      </c>
      <c r="F319" s="3">
        <f t="shared" si="27"/>
        <v>3</v>
      </c>
      <c r="G319" s="3">
        <f t="shared" si="28"/>
        <v>9</v>
      </c>
      <c r="H319" s="3">
        <f t="shared" si="29"/>
        <v>36</v>
      </c>
    </row>
    <row r="320" spans="1:8" x14ac:dyDescent="0.2">
      <c r="A320" s="3" t="str">
        <f t="shared" si="24"/>
        <v>2019-37</v>
      </c>
      <c r="B320" s="3" t="str">
        <f t="shared" si="25"/>
        <v>vmr_319</v>
      </c>
      <c r="C320" s="4">
        <v>43720</v>
      </c>
      <c r="D320" s="2">
        <v>2.9</v>
      </c>
      <c r="E320" s="3">
        <f t="shared" si="26"/>
        <v>2019</v>
      </c>
      <c r="F320" s="3">
        <f t="shared" si="27"/>
        <v>3</v>
      </c>
      <c r="G320" s="3">
        <f t="shared" si="28"/>
        <v>9</v>
      </c>
      <c r="H320" s="3">
        <f t="shared" si="29"/>
        <v>37</v>
      </c>
    </row>
    <row r="321" spans="1:8" x14ac:dyDescent="0.2">
      <c r="A321" s="3" t="str">
        <f t="shared" si="24"/>
        <v>2019-38</v>
      </c>
      <c r="B321" s="3" t="str">
        <f t="shared" si="25"/>
        <v>vmr_320</v>
      </c>
      <c r="C321" s="4">
        <v>43727</v>
      </c>
      <c r="D321" s="2">
        <v>2.9</v>
      </c>
      <c r="E321" s="3">
        <f t="shared" si="26"/>
        <v>2019</v>
      </c>
      <c r="F321" s="3">
        <f t="shared" si="27"/>
        <v>3</v>
      </c>
      <c r="G321" s="3">
        <f t="shared" si="28"/>
        <v>9</v>
      </c>
      <c r="H321" s="3">
        <f t="shared" si="29"/>
        <v>38</v>
      </c>
    </row>
    <row r="322" spans="1:8" x14ac:dyDescent="0.2">
      <c r="A322" s="3" t="str">
        <f t="shared" si="24"/>
        <v>2019-39</v>
      </c>
      <c r="B322" s="3" t="str">
        <f t="shared" si="25"/>
        <v>vmr_321</v>
      </c>
      <c r="C322" s="4">
        <v>43734</v>
      </c>
      <c r="D322" s="2">
        <v>2.9</v>
      </c>
      <c r="E322" s="3">
        <f t="shared" si="26"/>
        <v>2019</v>
      </c>
      <c r="F322" s="3">
        <f t="shared" si="27"/>
        <v>3</v>
      </c>
      <c r="G322" s="3">
        <f t="shared" si="28"/>
        <v>9</v>
      </c>
      <c r="H322" s="3">
        <f t="shared" si="29"/>
        <v>39</v>
      </c>
    </row>
    <row r="323" spans="1:8" x14ac:dyDescent="0.2">
      <c r="A323" s="3" t="str">
        <f t="shared" ref="A323:A386" si="30">_xlfn.CONCAT(E323,"-",H323)</f>
        <v>2019-40</v>
      </c>
      <c r="B323" s="3" t="str">
        <f t="shared" ref="B323:B386" si="31">_xlfn.CONCAT("vmr_", TEXT(ROW(C323)-1, "000"))</f>
        <v>vmr_322</v>
      </c>
      <c r="C323" s="4">
        <v>43741</v>
      </c>
      <c r="D323" s="2">
        <v>2.9</v>
      </c>
      <c r="E323" s="3">
        <f t="shared" ref="E323:E386" si="32">YEAR(C323)</f>
        <v>2019</v>
      </c>
      <c r="F323" s="3">
        <f t="shared" ref="F323:F386" si="33">ROUNDUP(MONTH(C323)/3,0)</f>
        <v>4</v>
      </c>
      <c r="G323" s="3">
        <f t="shared" ref="G323:G386" si="34">MONTH(C323)</f>
        <v>10</v>
      </c>
      <c r="H323" s="3">
        <f t="shared" ref="H323:H386" si="35">WEEKNUM(C323)</f>
        <v>40</v>
      </c>
    </row>
    <row r="324" spans="1:8" x14ac:dyDescent="0.2">
      <c r="A324" s="3" t="str">
        <f t="shared" si="30"/>
        <v>2019-41</v>
      </c>
      <c r="B324" s="3" t="str">
        <f t="shared" si="31"/>
        <v>vmr_323</v>
      </c>
      <c r="C324" s="4">
        <v>43748</v>
      </c>
      <c r="D324" s="2">
        <v>2.9</v>
      </c>
      <c r="E324" s="3">
        <f t="shared" si="32"/>
        <v>2019</v>
      </c>
      <c r="F324" s="3">
        <f t="shared" si="33"/>
        <v>4</v>
      </c>
      <c r="G324" s="3">
        <f t="shared" si="34"/>
        <v>10</v>
      </c>
      <c r="H324" s="3">
        <f t="shared" si="35"/>
        <v>41</v>
      </c>
    </row>
    <row r="325" spans="1:8" x14ac:dyDescent="0.2">
      <c r="A325" s="3" t="str">
        <f t="shared" si="30"/>
        <v>2019-42</v>
      </c>
      <c r="B325" s="3" t="str">
        <f t="shared" si="31"/>
        <v>vmr_324</v>
      </c>
      <c r="C325" s="4">
        <v>43755</v>
      </c>
      <c r="D325" s="2">
        <v>2.9</v>
      </c>
      <c r="E325" s="3">
        <f t="shared" si="32"/>
        <v>2019</v>
      </c>
      <c r="F325" s="3">
        <f t="shared" si="33"/>
        <v>4</v>
      </c>
      <c r="G325" s="3">
        <f t="shared" si="34"/>
        <v>10</v>
      </c>
      <c r="H325" s="3">
        <f t="shared" si="35"/>
        <v>42</v>
      </c>
    </row>
    <row r="326" spans="1:8" x14ac:dyDescent="0.2">
      <c r="A326" s="3" t="str">
        <f t="shared" si="30"/>
        <v>2019-43</v>
      </c>
      <c r="B326" s="3" t="str">
        <f t="shared" si="31"/>
        <v>vmr_325</v>
      </c>
      <c r="C326" s="4">
        <v>43762</v>
      </c>
      <c r="D326" s="2">
        <v>2.9</v>
      </c>
      <c r="E326" s="3">
        <f t="shared" si="32"/>
        <v>2019</v>
      </c>
      <c r="F326" s="3">
        <f t="shared" si="33"/>
        <v>4</v>
      </c>
      <c r="G326" s="3">
        <f t="shared" si="34"/>
        <v>10</v>
      </c>
      <c r="H326" s="3">
        <f t="shared" si="35"/>
        <v>43</v>
      </c>
    </row>
    <row r="327" spans="1:8" x14ac:dyDescent="0.2">
      <c r="A327" s="3" t="str">
        <f t="shared" si="30"/>
        <v>2019-44</v>
      </c>
      <c r="B327" s="3" t="str">
        <f t="shared" si="31"/>
        <v>vmr_326</v>
      </c>
      <c r="C327" s="4">
        <v>43769</v>
      </c>
      <c r="D327" s="2">
        <v>2.9</v>
      </c>
      <c r="E327" s="3">
        <f t="shared" si="32"/>
        <v>2019</v>
      </c>
      <c r="F327" s="3">
        <f t="shared" si="33"/>
        <v>4</v>
      </c>
      <c r="G327" s="3">
        <f t="shared" si="34"/>
        <v>10</v>
      </c>
      <c r="H327" s="3">
        <f t="shared" si="35"/>
        <v>44</v>
      </c>
    </row>
    <row r="328" spans="1:8" x14ac:dyDescent="0.2">
      <c r="A328" s="3" t="str">
        <f t="shared" si="30"/>
        <v>2019-45</v>
      </c>
      <c r="B328" s="3" t="str">
        <f t="shared" si="31"/>
        <v>vmr_327</v>
      </c>
      <c r="C328" s="4">
        <v>43776</v>
      </c>
      <c r="D328" s="2">
        <v>2.9</v>
      </c>
      <c r="E328" s="3">
        <f t="shared" si="32"/>
        <v>2019</v>
      </c>
      <c r="F328" s="3">
        <f t="shared" si="33"/>
        <v>4</v>
      </c>
      <c r="G328" s="3">
        <f t="shared" si="34"/>
        <v>11</v>
      </c>
      <c r="H328" s="3">
        <f t="shared" si="35"/>
        <v>45</v>
      </c>
    </row>
    <row r="329" spans="1:8" x14ac:dyDescent="0.2">
      <c r="A329" s="3" t="str">
        <f t="shared" si="30"/>
        <v>2019-46</v>
      </c>
      <c r="B329" s="3" t="str">
        <f t="shared" si="31"/>
        <v>vmr_328</v>
      </c>
      <c r="C329" s="4">
        <v>43783</v>
      </c>
      <c r="D329" s="2">
        <v>2.9</v>
      </c>
      <c r="E329" s="3">
        <f t="shared" si="32"/>
        <v>2019</v>
      </c>
      <c r="F329" s="3">
        <f t="shared" si="33"/>
        <v>4</v>
      </c>
      <c r="G329" s="3">
        <f t="shared" si="34"/>
        <v>11</v>
      </c>
      <c r="H329" s="3">
        <f t="shared" si="35"/>
        <v>46</v>
      </c>
    </row>
    <row r="330" spans="1:8" x14ac:dyDescent="0.2">
      <c r="A330" s="3" t="str">
        <f t="shared" si="30"/>
        <v>2019-47</v>
      </c>
      <c r="B330" s="3" t="str">
        <f t="shared" si="31"/>
        <v>vmr_329</v>
      </c>
      <c r="C330" s="4">
        <v>43790</v>
      </c>
      <c r="D330" s="2">
        <v>2.9</v>
      </c>
      <c r="E330" s="3">
        <f t="shared" si="32"/>
        <v>2019</v>
      </c>
      <c r="F330" s="3">
        <f t="shared" si="33"/>
        <v>4</v>
      </c>
      <c r="G330" s="3">
        <f t="shared" si="34"/>
        <v>11</v>
      </c>
      <c r="H330" s="3">
        <f t="shared" si="35"/>
        <v>47</v>
      </c>
    </row>
    <row r="331" spans="1:8" x14ac:dyDescent="0.2">
      <c r="A331" s="3" t="str">
        <f t="shared" si="30"/>
        <v>2019-48</v>
      </c>
      <c r="B331" s="3" t="str">
        <f t="shared" si="31"/>
        <v>vmr_330</v>
      </c>
      <c r="C331" s="4">
        <v>43797</v>
      </c>
      <c r="D331" s="2">
        <v>2.9</v>
      </c>
      <c r="E331" s="3">
        <f t="shared" si="32"/>
        <v>2019</v>
      </c>
      <c r="F331" s="3">
        <f t="shared" si="33"/>
        <v>4</v>
      </c>
      <c r="G331" s="3">
        <f t="shared" si="34"/>
        <v>11</v>
      </c>
      <c r="H331" s="3">
        <f t="shared" si="35"/>
        <v>48</v>
      </c>
    </row>
    <row r="332" spans="1:8" x14ac:dyDescent="0.2">
      <c r="A332" s="3" t="str">
        <f t="shared" si="30"/>
        <v>2019-49</v>
      </c>
      <c r="B332" s="3" t="str">
        <f t="shared" si="31"/>
        <v>vmr_331</v>
      </c>
      <c r="C332" s="4">
        <v>43804</v>
      </c>
      <c r="D332" s="2">
        <v>2.9</v>
      </c>
      <c r="E332" s="3">
        <f t="shared" si="32"/>
        <v>2019</v>
      </c>
      <c r="F332" s="3">
        <f t="shared" si="33"/>
        <v>4</v>
      </c>
      <c r="G332" s="3">
        <f t="shared" si="34"/>
        <v>12</v>
      </c>
      <c r="H332" s="3">
        <f t="shared" si="35"/>
        <v>49</v>
      </c>
    </row>
    <row r="333" spans="1:8" x14ac:dyDescent="0.2">
      <c r="A333" s="3" t="str">
        <f t="shared" si="30"/>
        <v>2019-50</v>
      </c>
      <c r="B333" s="3" t="str">
        <f t="shared" si="31"/>
        <v>vmr_332</v>
      </c>
      <c r="C333" s="4">
        <v>43811</v>
      </c>
      <c r="D333" s="2">
        <v>2.9</v>
      </c>
      <c r="E333" s="3">
        <f t="shared" si="32"/>
        <v>2019</v>
      </c>
      <c r="F333" s="3">
        <f t="shared" si="33"/>
        <v>4</v>
      </c>
      <c r="G333" s="3">
        <f t="shared" si="34"/>
        <v>12</v>
      </c>
      <c r="H333" s="3">
        <f t="shared" si="35"/>
        <v>50</v>
      </c>
    </row>
    <row r="334" spans="1:8" x14ac:dyDescent="0.2">
      <c r="A334" s="3" t="str">
        <f t="shared" si="30"/>
        <v>2019-51</v>
      </c>
      <c r="B334" s="3" t="str">
        <f t="shared" si="31"/>
        <v>vmr_333</v>
      </c>
      <c r="C334" s="4">
        <v>43818</v>
      </c>
      <c r="D334" s="2">
        <v>2.9</v>
      </c>
      <c r="E334" s="3">
        <f t="shared" si="32"/>
        <v>2019</v>
      </c>
      <c r="F334" s="3">
        <f t="shared" si="33"/>
        <v>4</v>
      </c>
      <c r="G334" s="3">
        <f t="shared" si="34"/>
        <v>12</v>
      </c>
      <c r="H334" s="3">
        <f t="shared" si="35"/>
        <v>51</v>
      </c>
    </row>
    <row r="335" spans="1:8" x14ac:dyDescent="0.2">
      <c r="A335" s="3" t="str">
        <f t="shared" si="30"/>
        <v>2019-52</v>
      </c>
      <c r="B335" s="3" t="str">
        <f t="shared" si="31"/>
        <v>vmr_334</v>
      </c>
      <c r="C335" s="4">
        <v>43825</v>
      </c>
      <c r="D335" s="2">
        <v>2.9</v>
      </c>
      <c r="E335" s="3">
        <f t="shared" si="32"/>
        <v>2019</v>
      </c>
      <c r="F335" s="3">
        <f t="shared" si="33"/>
        <v>4</v>
      </c>
      <c r="G335" s="3">
        <f t="shared" si="34"/>
        <v>12</v>
      </c>
      <c r="H335" s="3">
        <f t="shared" si="35"/>
        <v>52</v>
      </c>
    </row>
    <row r="336" spans="1:8" x14ac:dyDescent="0.2">
      <c r="A336" s="3" t="str">
        <f t="shared" si="30"/>
        <v>2020-1</v>
      </c>
      <c r="B336" s="3" t="str">
        <f t="shared" si="31"/>
        <v>vmr_335</v>
      </c>
      <c r="C336" s="4">
        <v>43832</v>
      </c>
      <c r="D336" s="2">
        <v>2.9</v>
      </c>
      <c r="E336" s="3">
        <f t="shared" si="32"/>
        <v>2020</v>
      </c>
      <c r="F336" s="3">
        <f t="shared" si="33"/>
        <v>1</v>
      </c>
      <c r="G336" s="3">
        <f t="shared" si="34"/>
        <v>1</v>
      </c>
      <c r="H336" s="3">
        <f t="shared" si="35"/>
        <v>1</v>
      </c>
    </row>
    <row r="337" spans="1:8" x14ac:dyDescent="0.2">
      <c r="A337" s="3" t="str">
        <f t="shared" si="30"/>
        <v>2020-2</v>
      </c>
      <c r="B337" s="3" t="str">
        <f t="shared" si="31"/>
        <v>vmr_336</v>
      </c>
      <c r="C337" s="4">
        <v>43839</v>
      </c>
      <c r="D337" s="2">
        <v>2.9</v>
      </c>
      <c r="E337" s="3">
        <f t="shared" si="32"/>
        <v>2020</v>
      </c>
      <c r="F337" s="3">
        <f t="shared" si="33"/>
        <v>1</v>
      </c>
      <c r="G337" s="3">
        <f t="shared" si="34"/>
        <v>1</v>
      </c>
      <c r="H337" s="3">
        <f t="shared" si="35"/>
        <v>2</v>
      </c>
    </row>
    <row r="338" spans="1:8" x14ac:dyDescent="0.2">
      <c r="A338" s="3" t="str">
        <f t="shared" si="30"/>
        <v>2020-3</v>
      </c>
      <c r="B338" s="3" t="str">
        <f t="shared" si="31"/>
        <v>vmr_337</v>
      </c>
      <c r="C338" s="4">
        <v>43846</v>
      </c>
      <c r="D338" s="2">
        <v>2.9</v>
      </c>
      <c r="E338" s="3">
        <f t="shared" si="32"/>
        <v>2020</v>
      </c>
      <c r="F338" s="3">
        <f t="shared" si="33"/>
        <v>1</v>
      </c>
      <c r="G338" s="3">
        <f t="shared" si="34"/>
        <v>1</v>
      </c>
      <c r="H338" s="3">
        <f t="shared" si="35"/>
        <v>3</v>
      </c>
    </row>
    <row r="339" spans="1:8" x14ac:dyDescent="0.2">
      <c r="A339" s="3" t="str">
        <f t="shared" si="30"/>
        <v>2020-4</v>
      </c>
      <c r="B339" s="3" t="str">
        <f t="shared" si="31"/>
        <v>vmr_338</v>
      </c>
      <c r="C339" s="4">
        <v>43853</v>
      </c>
      <c r="D339" s="2">
        <v>2.89</v>
      </c>
      <c r="E339" s="3">
        <f t="shared" si="32"/>
        <v>2020</v>
      </c>
      <c r="F339" s="3">
        <f t="shared" si="33"/>
        <v>1</v>
      </c>
      <c r="G339" s="3">
        <f t="shared" si="34"/>
        <v>1</v>
      </c>
      <c r="H339" s="3">
        <f t="shared" si="35"/>
        <v>4</v>
      </c>
    </row>
    <row r="340" spans="1:8" x14ac:dyDescent="0.2">
      <c r="A340" s="3" t="str">
        <f t="shared" si="30"/>
        <v>2020-5</v>
      </c>
      <c r="B340" s="3" t="str">
        <f t="shared" si="31"/>
        <v>vmr_339</v>
      </c>
      <c r="C340" s="4">
        <v>43860</v>
      </c>
      <c r="D340" s="2">
        <v>2.89</v>
      </c>
      <c r="E340" s="3">
        <f t="shared" si="32"/>
        <v>2020</v>
      </c>
      <c r="F340" s="3">
        <f t="shared" si="33"/>
        <v>1</v>
      </c>
      <c r="G340" s="3">
        <f t="shared" si="34"/>
        <v>1</v>
      </c>
      <c r="H340" s="3">
        <f t="shared" si="35"/>
        <v>5</v>
      </c>
    </row>
    <row r="341" spans="1:8" x14ac:dyDescent="0.2">
      <c r="A341" s="3" t="str">
        <f t="shared" si="30"/>
        <v>2020-6</v>
      </c>
      <c r="B341" s="3" t="str">
        <f t="shared" si="31"/>
        <v>vmr_340</v>
      </c>
      <c r="C341" s="4">
        <v>43867</v>
      </c>
      <c r="D341" s="2">
        <v>2.89</v>
      </c>
      <c r="E341" s="3">
        <f t="shared" si="32"/>
        <v>2020</v>
      </c>
      <c r="F341" s="3">
        <f t="shared" si="33"/>
        <v>1</v>
      </c>
      <c r="G341" s="3">
        <f t="shared" si="34"/>
        <v>2</v>
      </c>
      <c r="H341" s="3">
        <f t="shared" si="35"/>
        <v>6</v>
      </c>
    </row>
    <row r="342" spans="1:8" x14ac:dyDescent="0.2">
      <c r="A342" s="3" t="str">
        <f t="shared" si="30"/>
        <v>2020-7</v>
      </c>
      <c r="B342" s="3" t="str">
        <f t="shared" si="31"/>
        <v>vmr_341</v>
      </c>
      <c r="C342" s="4">
        <v>43874</v>
      </c>
      <c r="D342" s="2">
        <v>2.89</v>
      </c>
      <c r="E342" s="3">
        <f t="shared" si="32"/>
        <v>2020</v>
      </c>
      <c r="F342" s="3">
        <f t="shared" si="33"/>
        <v>1</v>
      </c>
      <c r="G342" s="3">
        <f t="shared" si="34"/>
        <v>2</v>
      </c>
      <c r="H342" s="3">
        <f t="shared" si="35"/>
        <v>7</v>
      </c>
    </row>
    <row r="343" spans="1:8" x14ac:dyDescent="0.2">
      <c r="A343" s="3" t="str">
        <f t="shared" si="30"/>
        <v>2020-8</v>
      </c>
      <c r="B343" s="3" t="str">
        <f t="shared" si="31"/>
        <v>vmr_342</v>
      </c>
      <c r="C343" s="4">
        <v>43881</v>
      </c>
      <c r="D343" s="2">
        <v>2.89</v>
      </c>
      <c r="E343" s="3">
        <f t="shared" si="32"/>
        <v>2020</v>
      </c>
      <c r="F343" s="3">
        <f t="shared" si="33"/>
        <v>1</v>
      </c>
      <c r="G343" s="3">
        <f t="shared" si="34"/>
        <v>2</v>
      </c>
      <c r="H343" s="3">
        <f t="shared" si="35"/>
        <v>8</v>
      </c>
    </row>
    <row r="344" spans="1:8" x14ac:dyDescent="0.2">
      <c r="A344" s="3" t="str">
        <f t="shared" si="30"/>
        <v>2020-9</v>
      </c>
      <c r="B344" s="3" t="str">
        <f t="shared" si="31"/>
        <v>vmr_343</v>
      </c>
      <c r="C344" s="4">
        <v>43888</v>
      </c>
      <c r="D344" s="2">
        <v>2.89</v>
      </c>
      <c r="E344" s="3">
        <f t="shared" si="32"/>
        <v>2020</v>
      </c>
      <c r="F344" s="3">
        <f t="shared" si="33"/>
        <v>1</v>
      </c>
      <c r="G344" s="3">
        <f t="shared" si="34"/>
        <v>2</v>
      </c>
      <c r="H344" s="3">
        <f t="shared" si="35"/>
        <v>9</v>
      </c>
    </row>
    <row r="345" spans="1:8" x14ac:dyDescent="0.2">
      <c r="A345" s="3" t="str">
        <f t="shared" si="30"/>
        <v>2020-10</v>
      </c>
      <c r="B345" s="3" t="str">
        <f t="shared" si="31"/>
        <v>vmr_344</v>
      </c>
      <c r="C345" s="4">
        <v>43895</v>
      </c>
      <c r="D345" s="2">
        <v>2.89</v>
      </c>
      <c r="E345" s="3">
        <f t="shared" si="32"/>
        <v>2020</v>
      </c>
      <c r="F345" s="3">
        <f t="shared" si="33"/>
        <v>1</v>
      </c>
      <c r="G345" s="3">
        <f t="shared" si="34"/>
        <v>3</v>
      </c>
      <c r="H345" s="3">
        <f t="shared" si="35"/>
        <v>10</v>
      </c>
    </row>
    <row r="346" spans="1:8" x14ac:dyDescent="0.2">
      <c r="A346" s="3" t="str">
        <f t="shared" si="30"/>
        <v>2020-11</v>
      </c>
      <c r="B346" s="3" t="str">
        <f t="shared" si="31"/>
        <v>vmr_345</v>
      </c>
      <c r="C346" s="4">
        <v>43902</v>
      </c>
      <c r="D346" s="2">
        <v>2.72</v>
      </c>
      <c r="E346" s="3">
        <f t="shared" si="32"/>
        <v>2020</v>
      </c>
      <c r="F346" s="3">
        <f t="shared" si="33"/>
        <v>1</v>
      </c>
      <c r="G346" s="3">
        <f t="shared" si="34"/>
        <v>3</v>
      </c>
      <c r="H346" s="3">
        <f t="shared" si="35"/>
        <v>11</v>
      </c>
    </row>
    <row r="347" spans="1:8" x14ac:dyDescent="0.2">
      <c r="A347" s="3" t="str">
        <f t="shared" si="30"/>
        <v>2020-12</v>
      </c>
      <c r="B347" s="3" t="str">
        <f t="shared" si="31"/>
        <v>vmr_346</v>
      </c>
      <c r="C347" s="4">
        <v>43909</v>
      </c>
      <c r="D347" s="2">
        <v>2.33</v>
      </c>
      <c r="E347" s="3">
        <f t="shared" si="32"/>
        <v>2020</v>
      </c>
      <c r="F347" s="3">
        <f t="shared" si="33"/>
        <v>1</v>
      </c>
      <c r="G347" s="3">
        <f t="shared" si="34"/>
        <v>3</v>
      </c>
      <c r="H347" s="3">
        <f t="shared" si="35"/>
        <v>12</v>
      </c>
    </row>
    <row r="348" spans="1:8" x14ac:dyDescent="0.2">
      <c r="A348" s="3" t="str">
        <f t="shared" si="30"/>
        <v>2020-13</v>
      </c>
      <c r="B348" s="3" t="str">
        <f t="shared" si="31"/>
        <v>vmr_347</v>
      </c>
      <c r="C348" s="4">
        <v>43916</v>
      </c>
      <c r="D348" s="2">
        <v>2.5</v>
      </c>
      <c r="E348" s="3">
        <f t="shared" si="32"/>
        <v>2020</v>
      </c>
      <c r="F348" s="3">
        <f t="shared" si="33"/>
        <v>1</v>
      </c>
      <c r="G348" s="3">
        <f t="shared" si="34"/>
        <v>3</v>
      </c>
      <c r="H348" s="3">
        <f t="shared" si="35"/>
        <v>13</v>
      </c>
    </row>
    <row r="349" spans="1:8" x14ac:dyDescent="0.2">
      <c r="A349" s="3" t="str">
        <f t="shared" si="30"/>
        <v>2020-14</v>
      </c>
      <c r="B349" s="3" t="str">
        <f t="shared" si="31"/>
        <v>vmr_348</v>
      </c>
      <c r="C349" s="4">
        <v>43923</v>
      </c>
      <c r="D349" s="2">
        <v>2.46</v>
      </c>
      <c r="E349" s="3">
        <f t="shared" si="32"/>
        <v>2020</v>
      </c>
      <c r="F349" s="3">
        <f t="shared" si="33"/>
        <v>2</v>
      </c>
      <c r="G349" s="3">
        <f t="shared" si="34"/>
        <v>4</v>
      </c>
      <c r="H349" s="3">
        <f t="shared" si="35"/>
        <v>14</v>
      </c>
    </row>
    <row r="350" spans="1:8" x14ac:dyDescent="0.2">
      <c r="A350" s="3" t="str">
        <f t="shared" si="30"/>
        <v>2020-15</v>
      </c>
      <c r="B350" s="3" t="str">
        <f t="shared" si="31"/>
        <v>vmr_349</v>
      </c>
      <c r="C350" s="4">
        <v>43930</v>
      </c>
      <c r="D350" s="2">
        <v>2.4700000000000002</v>
      </c>
      <c r="E350" s="3">
        <f t="shared" si="32"/>
        <v>2020</v>
      </c>
      <c r="F350" s="3">
        <f t="shared" si="33"/>
        <v>2</v>
      </c>
      <c r="G350" s="3">
        <f t="shared" si="34"/>
        <v>4</v>
      </c>
      <c r="H350" s="3">
        <f t="shared" si="35"/>
        <v>15</v>
      </c>
    </row>
    <row r="351" spans="1:8" x14ac:dyDescent="0.2">
      <c r="A351" s="3" t="str">
        <f t="shared" si="30"/>
        <v>2020-16</v>
      </c>
      <c r="B351" s="3" t="str">
        <f t="shared" si="31"/>
        <v>vmr_350</v>
      </c>
      <c r="C351" s="4">
        <v>43937</v>
      </c>
      <c r="D351" s="2">
        <v>2.27</v>
      </c>
      <c r="E351" s="3">
        <f t="shared" si="32"/>
        <v>2020</v>
      </c>
      <c r="F351" s="3">
        <f t="shared" si="33"/>
        <v>2</v>
      </c>
      <c r="G351" s="3">
        <f t="shared" si="34"/>
        <v>4</v>
      </c>
      <c r="H351" s="3">
        <f t="shared" si="35"/>
        <v>16</v>
      </c>
    </row>
    <row r="352" spans="1:8" x14ac:dyDescent="0.2">
      <c r="A352" s="3" t="str">
        <f t="shared" si="30"/>
        <v>2020-17</v>
      </c>
      <c r="B352" s="3" t="str">
        <f t="shared" si="31"/>
        <v>vmr_351</v>
      </c>
      <c r="C352" s="4">
        <v>43944</v>
      </c>
      <c r="D352" s="2">
        <v>2.2599999999999998</v>
      </c>
      <c r="E352" s="3">
        <f t="shared" si="32"/>
        <v>2020</v>
      </c>
      <c r="F352" s="3">
        <f t="shared" si="33"/>
        <v>2</v>
      </c>
      <c r="G352" s="3">
        <f t="shared" si="34"/>
        <v>4</v>
      </c>
      <c r="H352" s="3">
        <f t="shared" si="35"/>
        <v>17</v>
      </c>
    </row>
    <row r="353" spans="1:8" x14ac:dyDescent="0.2">
      <c r="A353" s="3" t="str">
        <f t="shared" si="30"/>
        <v>2020-18</v>
      </c>
      <c r="B353" s="3" t="str">
        <f t="shared" si="31"/>
        <v>vmr_352</v>
      </c>
      <c r="C353" s="4">
        <v>43951</v>
      </c>
      <c r="D353" s="2">
        <v>2.25</v>
      </c>
      <c r="E353" s="3">
        <f t="shared" si="32"/>
        <v>2020</v>
      </c>
      <c r="F353" s="3">
        <f t="shared" si="33"/>
        <v>2</v>
      </c>
      <c r="G353" s="3">
        <f t="shared" si="34"/>
        <v>4</v>
      </c>
      <c r="H353" s="3">
        <f t="shared" si="35"/>
        <v>18</v>
      </c>
    </row>
    <row r="354" spans="1:8" x14ac:dyDescent="0.2">
      <c r="A354" s="3" t="str">
        <f t="shared" si="30"/>
        <v>2020-19</v>
      </c>
      <c r="B354" s="3" t="str">
        <f t="shared" si="31"/>
        <v>vmr_353</v>
      </c>
      <c r="C354" s="4">
        <v>43958</v>
      </c>
      <c r="D354" s="2">
        <v>2.25</v>
      </c>
      <c r="E354" s="3">
        <f t="shared" si="32"/>
        <v>2020</v>
      </c>
      <c r="F354" s="3">
        <f t="shared" si="33"/>
        <v>2</v>
      </c>
      <c r="G354" s="3">
        <f t="shared" si="34"/>
        <v>5</v>
      </c>
      <c r="H354" s="3">
        <f t="shared" si="35"/>
        <v>19</v>
      </c>
    </row>
    <row r="355" spans="1:8" x14ac:dyDescent="0.2">
      <c r="A355" s="3" t="str">
        <f t="shared" si="30"/>
        <v>2020-20</v>
      </c>
      <c r="B355" s="3" t="str">
        <f t="shared" si="31"/>
        <v>vmr_354</v>
      </c>
      <c r="C355" s="4">
        <v>43965</v>
      </c>
      <c r="D355" s="2">
        <v>2.25</v>
      </c>
      <c r="E355" s="3">
        <f t="shared" si="32"/>
        <v>2020</v>
      </c>
      <c r="F355" s="3">
        <f t="shared" si="33"/>
        <v>2</v>
      </c>
      <c r="G355" s="3">
        <f t="shared" si="34"/>
        <v>5</v>
      </c>
      <c r="H355" s="3">
        <f t="shared" si="35"/>
        <v>20</v>
      </c>
    </row>
    <row r="356" spans="1:8" x14ac:dyDescent="0.2">
      <c r="A356" s="3" t="str">
        <f t="shared" si="30"/>
        <v>2020-21</v>
      </c>
      <c r="B356" s="3" t="str">
        <f t="shared" si="31"/>
        <v>vmr_355</v>
      </c>
      <c r="C356" s="4">
        <v>43972</v>
      </c>
      <c r="D356" s="2">
        <v>2.23</v>
      </c>
      <c r="E356" s="3">
        <f t="shared" si="32"/>
        <v>2020</v>
      </c>
      <c r="F356" s="3">
        <f t="shared" si="33"/>
        <v>2</v>
      </c>
      <c r="G356" s="3">
        <f t="shared" si="34"/>
        <v>5</v>
      </c>
      <c r="H356" s="3">
        <f t="shared" si="35"/>
        <v>21</v>
      </c>
    </row>
    <row r="357" spans="1:8" x14ac:dyDescent="0.2">
      <c r="A357" s="3" t="str">
        <f t="shared" si="30"/>
        <v>2020-22</v>
      </c>
      <c r="B357" s="3" t="str">
        <f t="shared" si="31"/>
        <v>vmr_356</v>
      </c>
      <c r="C357" s="4">
        <v>43979</v>
      </c>
      <c r="D357" s="2">
        <v>2.23</v>
      </c>
      <c r="E357" s="3">
        <f t="shared" si="32"/>
        <v>2020</v>
      </c>
      <c r="F357" s="3">
        <f t="shared" si="33"/>
        <v>2</v>
      </c>
      <c r="G357" s="3">
        <f t="shared" si="34"/>
        <v>5</v>
      </c>
      <c r="H357" s="3">
        <f t="shared" si="35"/>
        <v>22</v>
      </c>
    </row>
    <row r="358" spans="1:8" x14ac:dyDescent="0.2">
      <c r="A358" s="3" t="str">
        <f t="shared" si="30"/>
        <v>2020-23</v>
      </c>
      <c r="B358" s="3" t="str">
        <f t="shared" si="31"/>
        <v>vmr_357</v>
      </c>
      <c r="C358" s="4">
        <v>43986</v>
      </c>
      <c r="D358" s="2">
        <v>2.19</v>
      </c>
      <c r="E358" s="3">
        <f t="shared" si="32"/>
        <v>2020</v>
      </c>
      <c r="F358" s="3">
        <f t="shared" si="33"/>
        <v>2</v>
      </c>
      <c r="G358" s="3">
        <f t="shared" si="34"/>
        <v>6</v>
      </c>
      <c r="H358" s="3">
        <f t="shared" si="35"/>
        <v>23</v>
      </c>
    </row>
    <row r="359" spans="1:8" x14ac:dyDescent="0.2">
      <c r="A359" s="3" t="str">
        <f t="shared" si="30"/>
        <v>2020-24</v>
      </c>
      <c r="B359" s="3" t="str">
        <f t="shared" si="31"/>
        <v>vmr_358</v>
      </c>
      <c r="C359" s="4">
        <v>43993</v>
      </c>
      <c r="D359" s="2">
        <v>2.14</v>
      </c>
      <c r="E359" s="3">
        <f t="shared" si="32"/>
        <v>2020</v>
      </c>
      <c r="F359" s="3">
        <f t="shared" si="33"/>
        <v>2</v>
      </c>
      <c r="G359" s="3">
        <f t="shared" si="34"/>
        <v>6</v>
      </c>
      <c r="H359" s="3">
        <f t="shared" si="35"/>
        <v>24</v>
      </c>
    </row>
    <row r="360" spans="1:8" x14ac:dyDescent="0.2">
      <c r="A360" s="3" t="str">
        <f t="shared" si="30"/>
        <v>2020-25</v>
      </c>
      <c r="B360" s="3" t="str">
        <f t="shared" si="31"/>
        <v>vmr_359</v>
      </c>
      <c r="C360" s="4">
        <v>44000</v>
      </c>
      <c r="D360" s="2">
        <v>2.06</v>
      </c>
      <c r="E360" s="3">
        <f t="shared" si="32"/>
        <v>2020</v>
      </c>
      <c r="F360" s="3">
        <f t="shared" si="33"/>
        <v>2</v>
      </c>
      <c r="G360" s="3">
        <f t="shared" si="34"/>
        <v>6</v>
      </c>
      <c r="H360" s="3">
        <f t="shared" si="35"/>
        <v>25</v>
      </c>
    </row>
    <row r="361" spans="1:8" x14ac:dyDescent="0.2">
      <c r="A361" s="3" t="str">
        <f t="shared" si="30"/>
        <v>2020-26</v>
      </c>
      <c r="B361" s="3" t="str">
        <f t="shared" si="31"/>
        <v>vmr_360</v>
      </c>
      <c r="C361" s="4">
        <v>44007</v>
      </c>
      <c r="D361" s="2">
        <v>2.06</v>
      </c>
      <c r="E361" s="3">
        <f t="shared" si="32"/>
        <v>2020</v>
      </c>
      <c r="F361" s="3">
        <f t="shared" si="33"/>
        <v>2</v>
      </c>
      <c r="G361" s="3">
        <f t="shared" si="34"/>
        <v>6</v>
      </c>
      <c r="H361" s="3">
        <f t="shared" si="35"/>
        <v>26</v>
      </c>
    </row>
    <row r="362" spans="1:8" x14ac:dyDescent="0.2">
      <c r="A362" s="3" t="str">
        <f t="shared" si="30"/>
        <v>2020-27</v>
      </c>
      <c r="B362" s="3" t="str">
        <f t="shared" si="31"/>
        <v>vmr_361</v>
      </c>
      <c r="C362" s="4">
        <v>44014</v>
      </c>
      <c r="D362" s="2">
        <v>2.06</v>
      </c>
      <c r="E362" s="3">
        <f t="shared" si="32"/>
        <v>2020</v>
      </c>
      <c r="F362" s="3">
        <f t="shared" si="33"/>
        <v>3</v>
      </c>
      <c r="G362" s="3">
        <f t="shared" si="34"/>
        <v>7</v>
      </c>
      <c r="H362" s="3">
        <f t="shared" si="35"/>
        <v>27</v>
      </c>
    </row>
    <row r="363" spans="1:8" x14ac:dyDescent="0.2">
      <c r="A363" s="3" t="str">
        <f t="shared" si="30"/>
        <v>2020-28</v>
      </c>
      <c r="B363" s="3" t="str">
        <f t="shared" si="31"/>
        <v>vmr_362</v>
      </c>
      <c r="C363" s="4">
        <v>44021</v>
      </c>
      <c r="D363" s="2">
        <v>2.0499999999999998</v>
      </c>
      <c r="E363" s="3">
        <f t="shared" si="32"/>
        <v>2020</v>
      </c>
      <c r="F363" s="3">
        <f t="shared" si="33"/>
        <v>3</v>
      </c>
      <c r="G363" s="3">
        <f t="shared" si="34"/>
        <v>7</v>
      </c>
      <c r="H363" s="3">
        <f t="shared" si="35"/>
        <v>28</v>
      </c>
    </row>
    <row r="364" spans="1:8" x14ac:dyDescent="0.2">
      <c r="A364" s="3" t="str">
        <f t="shared" si="30"/>
        <v>2020-29</v>
      </c>
      <c r="B364" s="3" t="str">
        <f t="shared" si="31"/>
        <v>vmr_363</v>
      </c>
      <c r="C364" s="4">
        <v>44028</v>
      </c>
      <c r="D364" s="2">
        <v>1.99</v>
      </c>
      <c r="E364" s="3">
        <f t="shared" si="32"/>
        <v>2020</v>
      </c>
      <c r="F364" s="3">
        <f t="shared" si="33"/>
        <v>3</v>
      </c>
      <c r="G364" s="3">
        <f t="shared" si="34"/>
        <v>7</v>
      </c>
      <c r="H364" s="3">
        <f t="shared" si="35"/>
        <v>29</v>
      </c>
    </row>
    <row r="365" spans="1:8" x14ac:dyDescent="0.2">
      <c r="A365" s="3" t="str">
        <f t="shared" si="30"/>
        <v>2020-30</v>
      </c>
      <c r="B365" s="3" t="str">
        <f t="shared" si="31"/>
        <v>vmr_364</v>
      </c>
      <c r="C365" s="4">
        <v>44035</v>
      </c>
      <c r="D365" s="2">
        <v>1.97</v>
      </c>
      <c r="E365" s="3">
        <f t="shared" si="32"/>
        <v>2020</v>
      </c>
      <c r="F365" s="3">
        <f t="shared" si="33"/>
        <v>3</v>
      </c>
      <c r="G365" s="3">
        <f t="shared" si="34"/>
        <v>7</v>
      </c>
      <c r="H365" s="3">
        <f t="shared" si="35"/>
        <v>30</v>
      </c>
    </row>
    <row r="366" spans="1:8" x14ac:dyDescent="0.2">
      <c r="A366" s="3" t="str">
        <f t="shared" si="30"/>
        <v>2020-31</v>
      </c>
      <c r="B366" s="3" t="str">
        <f t="shared" si="31"/>
        <v>vmr_365</v>
      </c>
      <c r="C366" s="4">
        <v>44042</v>
      </c>
      <c r="D366" s="2">
        <v>2.0299999999999998</v>
      </c>
      <c r="E366" s="3">
        <f t="shared" si="32"/>
        <v>2020</v>
      </c>
      <c r="F366" s="3">
        <f t="shared" si="33"/>
        <v>3</v>
      </c>
      <c r="G366" s="3">
        <f t="shared" si="34"/>
        <v>7</v>
      </c>
      <c r="H366" s="3">
        <f t="shared" si="35"/>
        <v>31</v>
      </c>
    </row>
    <row r="367" spans="1:8" x14ac:dyDescent="0.2">
      <c r="A367" s="3" t="str">
        <f t="shared" si="30"/>
        <v>2020-32</v>
      </c>
      <c r="B367" s="3" t="str">
        <f t="shared" si="31"/>
        <v>vmr_366</v>
      </c>
      <c r="C367" s="4">
        <v>44049</v>
      </c>
      <c r="D367" s="2">
        <v>2.04</v>
      </c>
      <c r="E367" s="3">
        <f t="shared" si="32"/>
        <v>2020</v>
      </c>
      <c r="F367" s="3">
        <f t="shared" si="33"/>
        <v>3</v>
      </c>
      <c r="G367" s="3">
        <f t="shared" si="34"/>
        <v>8</v>
      </c>
      <c r="H367" s="3">
        <f t="shared" si="35"/>
        <v>32</v>
      </c>
    </row>
    <row r="368" spans="1:8" x14ac:dyDescent="0.2">
      <c r="A368" s="3" t="str">
        <f t="shared" si="30"/>
        <v>2020-33</v>
      </c>
      <c r="B368" s="3" t="str">
        <f t="shared" si="31"/>
        <v>vmr_367</v>
      </c>
      <c r="C368" s="4">
        <v>44056</v>
      </c>
      <c r="D368" s="2">
        <v>1.96</v>
      </c>
      <c r="E368" s="3">
        <f t="shared" si="32"/>
        <v>2020</v>
      </c>
      <c r="F368" s="3">
        <f t="shared" si="33"/>
        <v>3</v>
      </c>
      <c r="G368" s="3">
        <f t="shared" si="34"/>
        <v>8</v>
      </c>
      <c r="H368" s="3">
        <f t="shared" si="35"/>
        <v>33</v>
      </c>
    </row>
    <row r="369" spans="1:8" x14ac:dyDescent="0.2">
      <c r="A369" s="3" t="str">
        <f t="shared" si="30"/>
        <v>2020-34</v>
      </c>
      <c r="B369" s="3" t="str">
        <f t="shared" si="31"/>
        <v>vmr_368</v>
      </c>
      <c r="C369" s="4">
        <v>44063</v>
      </c>
      <c r="D369" s="2">
        <v>1.92</v>
      </c>
      <c r="E369" s="3">
        <f t="shared" si="32"/>
        <v>2020</v>
      </c>
      <c r="F369" s="3">
        <f t="shared" si="33"/>
        <v>3</v>
      </c>
      <c r="G369" s="3">
        <f t="shared" si="34"/>
        <v>8</v>
      </c>
      <c r="H369" s="3">
        <f t="shared" si="35"/>
        <v>34</v>
      </c>
    </row>
    <row r="370" spans="1:8" x14ac:dyDescent="0.2">
      <c r="A370" s="3" t="str">
        <f t="shared" si="30"/>
        <v>2020-35</v>
      </c>
      <c r="B370" s="3" t="str">
        <f t="shared" si="31"/>
        <v>vmr_369</v>
      </c>
      <c r="C370" s="4">
        <v>44070</v>
      </c>
      <c r="D370" s="2">
        <v>1.93</v>
      </c>
      <c r="E370" s="3">
        <f t="shared" si="32"/>
        <v>2020</v>
      </c>
      <c r="F370" s="3">
        <f t="shared" si="33"/>
        <v>3</v>
      </c>
      <c r="G370" s="3">
        <f t="shared" si="34"/>
        <v>8</v>
      </c>
      <c r="H370" s="3">
        <f t="shared" si="35"/>
        <v>35</v>
      </c>
    </row>
    <row r="371" spans="1:8" x14ac:dyDescent="0.2">
      <c r="A371" s="3" t="str">
        <f t="shared" si="30"/>
        <v>2020-36</v>
      </c>
      <c r="B371" s="3" t="str">
        <f t="shared" si="31"/>
        <v>vmr_370</v>
      </c>
      <c r="C371" s="4">
        <v>44077</v>
      </c>
      <c r="D371" s="2">
        <v>1.93</v>
      </c>
      <c r="E371" s="3">
        <f t="shared" si="32"/>
        <v>2020</v>
      </c>
      <c r="F371" s="3">
        <f t="shared" si="33"/>
        <v>3</v>
      </c>
      <c r="G371" s="3">
        <f t="shared" si="34"/>
        <v>9</v>
      </c>
      <c r="H371" s="3">
        <f t="shared" si="35"/>
        <v>36</v>
      </c>
    </row>
    <row r="372" spans="1:8" x14ac:dyDescent="0.2">
      <c r="A372" s="3" t="str">
        <f t="shared" si="30"/>
        <v>2020-37</v>
      </c>
      <c r="B372" s="3" t="str">
        <f t="shared" si="31"/>
        <v>vmr_371</v>
      </c>
      <c r="C372" s="4">
        <v>44084</v>
      </c>
      <c r="D372" s="2">
        <v>1.93</v>
      </c>
      <c r="E372" s="3">
        <f t="shared" si="32"/>
        <v>2020</v>
      </c>
      <c r="F372" s="3">
        <f t="shared" si="33"/>
        <v>3</v>
      </c>
      <c r="G372" s="3">
        <f t="shared" si="34"/>
        <v>9</v>
      </c>
      <c r="H372" s="3">
        <f t="shared" si="35"/>
        <v>37</v>
      </c>
    </row>
    <row r="373" spans="1:8" x14ac:dyDescent="0.2">
      <c r="A373" s="3" t="str">
        <f t="shared" si="30"/>
        <v>2020-38</v>
      </c>
      <c r="B373" s="3" t="str">
        <f t="shared" si="31"/>
        <v>vmr_372</v>
      </c>
      <c r="C373" s="4">
        <v>44091</v>
      </c>
      <c r="D373" s="2">
        <v>1.93</v>
      </c>
      <c r="E373" s="3">
        <f t="shared" si="32"/>
        <v>2020</v>
      </c>
      <c r="F373" s="3">
        <f t="shared" si="33"/>
        <v>3</v>
      </c>
      <c r="G373" s="3">
        <f t="shared" si="34"/>
        <v>9</v>
      </c>
      <c r="H373" s="3">
        <f t="shared" si="35"/>
        <v>38</v>
      </c>
    </row>
    <row r="374" spans="1:8" x14ac:dyDescent="0.2">
      <c r="A374" s="3" t="str">
        <f t="shared" si="30"/>
        <v>2020-39</v>
      </c>
      <c r="B374" s="3" t="str">
        <f t="shared" si="31"/>
        <v>vmr_373</v>
      </c>
      <c r="C374" s="4">
        <v>44098</v>
      </c>
      <c r="D374" s="2">
        <v>1.92</v>
      </c>
      <c r="E374" s="3">
        <f t="shared" si="32"/>
        <v>2020</v>
      </c>
      <c r="F374" s="3">
        <f t="shared" si="33"/>
        <v>3</v>
      </c>
      <c r="G374" s="3">
        <f t="shared" si="34"/>
        <v>9</v>
      </c>
      <c r="H374" s="3">
        <f t="shared" si="35"/>
        <v>39</v>
      </c>
    </row>
    <row r="375" spans="1:8" x14ac:dyDescent="0.2">
      <c r="A375" s="3" t="str">
        <f t="shared" si="30"/>
        <v>2020-40</v>
      </c>
      <c r="B375" s="3" t="str">
        <f t="shared" si="31"/>
        <v>vmr_374</v>
      </c>
      <c r="C375" s="4">
        <v>44105</v>
      </c>
      <c r="D375" s="2">
        <v>1.91</v>
      </c>
      <c r="E375" s="3">
        <f t="shared" si="32"/>
        <v>2020</v>
      </c>
      <c r="F375" s="3">
        <f t="shared" si="33"/>
        <v>4</v>
      </c>
      <c r="G375" s="3">
        <f t="shared" si="34"/>
        <v>10</v>
      </c>
      <c r="H375" s="3">
        <f t="shared" si="35"/>
        <v>40</v>
      </c>
    </row>
    <row r="376" spans="1:8" x14ac:dyDescent="0.2">
      <c r="A376" s="3" t="str">
        <f t="shared" si="30"/>
        <v>2020-41</v>
      </c>
      <c r="B376" s="3" t="str">
        <f t="shared" si="31"/>
        <v>vmr_375</v>
      </c>
      <c r="C376" s="4">
        <v>44112</v>
      </c>
      <c r="D376" s="2">
        <v>1.91</v>
      </c>
      <c r="E376" s="3">
        <f t="shared" si="32"/>
        <v>2020</v>
      </c>
      <c r="F376" s="3">
        <f t="shared" si="33"/>
        <v>4</v>
      </c>
      <c r="G376" s="3">
        <f t="shared" si="34"/>
        <v>10</v>
      </c>
      <c r="H376" s="3">
        <f t="shared" si="35"/>
        <v>41</v>
      </c>
    </row>
    <row r="377" spans="1:8" x14ac:dyDescent="0.2">
      <c r="A377" s="3" t="str">
        <f t="shared" si="30"/>
        <v>2020-42</v>
      </c>
      <c r="B377" s="3" t="str">
        <f t="shared" si="31"/>
        <v>vmr_376</v>
      </c>
      <c r="C377" s="4">
        <v>44119</v>
      </c>
      <c r="D377" s="2">
        <v>1.87</v>
      </c>
      <c r="E377" s="3">
        <f t="shared" si="32"/>
        <v>2020</v>
      </c>
      <c r="F377" s="3">
        <f t="shared" si="33"/>
        <v>4</v>
      </c>
      <c r="G377" s="3">
        <f t="shared" si="34"/>
        <v>10</v>
      </c>
      <c r="H377" s="3">
        <f t="shared" si="35"/>
        <v>42</v>
      </c>
    </row>
    <row r="378" spans="1:8" x14ac:dyDescent="0.2">
      <c r="A378" s="3" t="str">
        <f t="shared" si="30"/>
        <v>2020-43</v>
      </c>
      <c r="B378" s="3" t="str">
        <f t="shared" si="31"/>
        <v>vmr_377</v>
      </c>
      <c r="C378" s="4">
        <v>44126</v>
      </c>
      <c r="D378" s="2">
        <v>1.87</v>
      </c>
      <c r="E378" s="3">
        <f t="shared" si="32"/>
        <v>2020</v>
      </c>
      <c r="F378" s="3">
        <f t="shared" si="33"/>
        <v>4</v>
      </c>
      <c r="G378" s="3">
        <f t="shared" si="34"/>
        <v>10</v>
      </c>
      <c r="H378" s="3">
        <f t="shared" si="35"/>
        <v>43</v>
      </c>
    </row>
    <row r="379" spans="1:8" x14ac:dyDescent="0.2">
      <c r="A379" s="3" t="str">
        <f t="shared" si="30"/>
        <v>2020-44</v>
      </c>
      <c r="B379" s="3" t="str">
        <f t="shared" si="31"/>
        <v>vmr_378</v>
      </c>
      <c r="C379" s="4">
        <v>44133</v>
      </c>
      <c r="D379" s="2">
        <v>1.87</v>
      </c>
      <c r="E379" s="3">
        <f t="shared" si="32"/>
        <v>2020</v>
      </c>
      <c r="F379" s="3">
        <f t="shared" si="33"/>
        <v>4</v>
      </c>
      <c r="G379" s="3">
        <f t="shared" si="34"/>
        <v>10</v>
      </c>
      <c r="H379" s="3">
        <f t="shared" si="35"/>
        <v>44</v>
      </c>
    </row>
    <row r="380" spans="1:8" x14ac:dyDescent="0.2">
      <c r="A380" s="3" t="str">
        <f t="shared" si="30"/>
        <v>2020-45</v>
      </c>
      <c r="B380" s="3" t="str">
        <f t="shared" si="31"/>
        <v>vmr_379</v>
      </c>
      <c r="C380" s="4">
        <v>44140</v>
      </c>
      <c r="D380" s="2">
        <v>1.87</v>
      </c>
      <c r="E380" s="3">
        <f t="shared" si="32"/>
        <v>2020</v>
      </c>
      <c r="F380" s="3">
        <f t="shared" si="33"/>
        <v>4</v>
      </c>
      <c r="G380" s="3">
        <f t="shared" si="34"/>
        <v>11</v>
      </c>
      <c r="H380" s="3">
        <f t="shared" si="35"/>
        <v>45</v>
      </c>
    </row>
    <row r="381" spans="1:8" x14ac:dyDescent="0.2">
      <c r="A381" s="3" t="str">
        <f t="shared" si="30"/>
        <v>2020-46</v>
      </c>
      <c r="B381" s="3" t="str">
        <f t="shared" si="31"/>
        <v>vmr_380</v>
      </c>
      <c r="C381" s="4">
        <v>44147</v>
      </c>
      <c r="D381" s="2">
        <v>1.87</v>
      </c>
      <c r="E381" s="3">
        <f t="shared" si="32"/>
        <v>2020</v>
      </c>
      <c r="F381" s="3">
        <f t="shared" si="33"/>
        <v>4</v>
      </c>
      <c r="G381" s="3">
        <f t="shared" si="34"/>
        <v>11</v>
      </c>
      <c r="H381" s="3">
        <f t="shared" si="35"/>
        <v>46</v>
      </c>
    </row>
    <row r="382" spans="1:8" x14ac:dyDescent="0.2">
      <c r="A382" s="3" t="str">
        <f t="shared" si="30"/>
        <v>2020-47</v>
      </c>
      <c r="B382" s="3" t="str">
        <f t="shared" si="31"/>
        <v>vmr_381</v>
      </c>
      <c r="C382" s="4">
        <v>44154</v>
      </c>
      <c r="D382" s="2">
        <v>1.87</v>
      </c>
      <c r="E382" s="3">
        <f t="shared" si="32"/>
        <v>2020</v>
      </c>
      <c r="F382" s="3">
        <f t="shared" si="33"/>
        <v>4</v>
      </c>
      <c r="G382" s="3">
        <f t="shared" si="34"/>
        <v>11</v>
      </c>
      <c r="H382" s="3">
        <f t="shared" si="35"/>
        <v>47</v>
      </c>
    </row>
    <row r="383" spans="1:8" x14ac:dyDescent="0.2">
      <c r="A383" s="3" t="str">
        <f t="shared" si="30"/>
        <v>2020-48</v>
      </c>
      <c r="B383" s="3" t="str">
        <f t="shared" si="31"/>
        <v>vmr_382</v>
      </c>
      <c r="C383" s="4">
        <v>44161</v>
      </c>
      <c r="D383" s="2">
        <v>1.87</v>
      </c>
      <c r="E383" s="3">
        <f t="shared" si="32"/>
        <v>2020</v>
      </c>
      <c r="F383" s="3">
        <f t="shared" si="33"/>
        <v>4</v>
      </c>
      <c r="G383" s="3">
        <f t="shared" si="34"/>
        <v>11</v>
      </c>
      <c r="H383" s="3">
        <f t="shared" si="35"/>
        <v>48</v>
      </c>
    </row>
    <row r="384" spans="1:8" x14ac:dyDescent="0.2">
      <c r="A384" s="3" t="str">
        <f t="shared" si="30"/>
        <v>2020-49</v>
      </c>
      <c r="B384" s="3" t="str">
        <f t="shared" si="31"/>
        <v>vmr_383</v>
      </c>
      <c r="C384" s="4">
        <v>44168</v>
      </c>
      <c r="D384" s="2">
        <v>1.82</v>
      </c>
      <c r="E384" s="3">
        <f t="shared" si="32"/>
        <v>2020</v>
      </c>
      <c r="F384" s="3">
        <f t="shared" si="33"/>
        <v>4</v>
      </c>
      <c r="G384" s="3">
        <f t="shared" si="34"/>
        <v>12</v>
      </c>
      <c r="H384" s="3">
        <f t="shared" si="35"/>
        <v>49</v>
      </c>
    </row>
    <row r="385" spans="1:8" x14ac:dyDescent="0.2">
      <c r="A385" s="3" t="str">
        <f t="shared" si="30"/>
        <v>2020-50</v>
      </c>
      <c r="B385" s="3" t="str">
        <f t="shared" si="31"/>
        <v>vmr_384</v>
      </c>
      <c r="C385" s="4">
        <v>44175</v>
      </c>
      <c r="D385" s="2">
        <v>1.81</v>
      </c>
      <c r="E385" s="3">
        <f t="shared" si="32"/>
        <v>2020</v>
      </c>
      <c r="F385" s="3">
        <f t="shared" si="33"/>
        <v>4</v>
      </c>
      <c r="G385" s="3">
        <f t="shared" si="34"/>
        <v>12</v>
      </c>
      <c r="H385" s="3">
        <f t="shared" si="35"/>
        <v>50</v>
      </c>
    </row>
    <row r="386" spans="1:8" x14ac:dyDescent="0.2">
      <c r="A386" s="3" t="str">
        <f t="shared" si="30"/>
        <v>2020-51</v>
      </c>
      <c r="B386" s="3" t="str">
        <f t="shared" si="31"/>
        <v>vmr_385</v>
      </c>
      <c r="C386" s="4">
        <v>44182</v>
      </c>
      <c r="D386" s="2">
        <v>1.8</v>
      </c>
      <c r="E386" s="3">
        <f t="shared" si="32"/>
        <v>2020</v>
      </c>
      <c r="F386" s="3">
        <f t="shared" si="33"/>
        <v>4</v>
      </c>
      <c r="G386" s="3">
        <f t="shared" si="34"/>
        <v>12</v>
      </c>
      <c r="H386" s="3">
        <f t="shared" si="35"/>
        <v>51</v>
      </c>
    </row>
    <row r="387" spans="1:8" x14ac:dyDescent="0.2">
      <c r="A387" s="3" t="str">
        <f t="shared" ref="A387:A450" si="36">_xlfn.CONCAT(E387,"-",H387)</f>
        <v>2020-52</v>
      </c>
      <c r="B387" s="3" t="str">
        <f t="shared" ref="B387:B450" si="37">_xlfn.CONCAT("vmr_", TEXT(ROW(C387)-1, "000"))</f>
        <v>vmr_386</v>
      </c>
      <c r="C387" s="4">
        <v>44189</v>
      </c>
      <c r="D387" s="2">
        <v>1.78</v>
      </c>
      <c r="E387" s="3">
        <f t="shared" ref="E387:E450" si="38">YEAR(C387)</f>
        <v>2020</v>
      </c>
      <c r="F387" s="3">
        <f t="shared" ref="F387:F450" si="39">ROUNDUP(MONTH(C387)/3,0)</f>
        <v>4</v>
      </c>
      <c r="G387" s="3">
        <f t="shared" ref="G387:G450" si="40">MONTH(C387)</f>
        <v>12</v>
      </c>
      <c r="H387" s="3">
        <f t="shared" ref="H387:H450" si="41">WEEKNUM(C387)</f>
        <v>52</v>
      </c>
    </row>
    <row r="388" spans="1:8" x14ac:dyDescent="0.2">
      <c r="A388" s="3" t="str">
        <f t="shared" si="36"/>
        <v>2020-53</v>
      </c>
      <c r="B388" s="3" t="str">
        <f t="shared" si="37"/>
        <v>vmr_387</v>
      </c>
      <c r="C388" s="4">
        <v>44196</v>
      </c>
      <c r="D388" s="2">
        <v>1.78</v>
      </c>
      <c r="E388" s="3">
        <f t="shared" si="38"/>
        <v>2020</v>
      </c>
      <c r="F388" s="3">
        <f t="shared" si="39"/>
        <v>4</v>
      </c>
      <c r="G388" s="3">
        <f t="shared" si="40"/>
        <v>12</v>
      </c>
      <c r="H388" s="3">
        <f t="shared" si="41"/>
        <v>53</v>
      </c>
    </row>
    <row r="389" spans="1:8" x14ac:dyDescent="0.2">
      <c r="A389" s="3" t="str">
        <f t="shared" si="36"/>
        <v>2021-2</v>
      </c>
      <c r="B389" s="3" t="str">
        <f t="shared" si="37"/>
        <v>vmr_388</v>
      </c>
      <c r="C389" s="4">
        <v>44203</v>
      </c>
      <c r="D389" s="2">
        <v>1.78</v>
      </c>
      <c r="E389" s="3">
        <f t="shared" si="38"/>
        <v>2021</v>
      </c>
      <c r="F389" s="3">
        <f t="shared" si="39"/>
        <v>1</v>
      </c>
      <c r="G389" s="3">
        <f t="shared" si="40"/>
        <v>1</v>
      </c>
      <c r="H389" s="3">
        <f t="shared" si="41"/>
        <v>2</v>
      </c>
    </row>
    <row r="390" spans="1:8" x14ac:dyDescent="0.2">
      <c r="A390" s="3" t="str">
        <f t="shared" si="36"/>
        <v>2021-3</v>
      </c>
      <c r="B390" s="3" t="str">
        <f t="shared" si="37"/>
        <v>vmr_389</v>
      </c>
      <c r="C390" s="4">
        <v>44210</v>
      </c>
      <c r="D390" s="2">
        <v>1.77</v>
      </c>
      <c r="E390" s="3">
        <f t="shared" si="38"/>
        <v>2021</v>
      </c>
      <c r="F390" s="3">
        <f t="shared" si="39"/>
        <v>1</v>
      </c>
      <c r="G390" s="3">
        <f t="shared" si="40"/>
        <v>1</v>
      </c>
      <c r="H390" s="3">
        <f t="shared" si="41"/>
        <v>3</v>
      </c>
    </row>
    <row r="391" spans="1:8" x14ac:dyDescent="0.2">
      <c r="A391" s="3" t="str">
        <f t="shared" si="36"/>
        <v>2021-4</v>
      </c>
      <c r="B391" s="3" t="str">
        <f t="shared" si="37"/>
        <v>vmr_390</v>
      </c>
      <c r="C391" s="4">
        <v>44217</v>
      </c>
      <c r="D391" s="2">
        <v>1.65</v>
      </c>
      <c r="E391" s="3">
        <f t="shared" si="38"/>
        <v>2021</v>
      </c>
      <c r="F391" s="3">
        <f t="shared" si="39"/>
        <v>1</v>
      </c>
      <c r="G391" s="3">
        <f t="shared" si="40"/>
        <v>1</v>
      </c>
      <c r="H391" s="3">
        <f t="shared" si="41"/>
        <v>4</v>
      </c>
    </row>
    <row r="392" spans="1:8" x14ac:dyDescent="0.2">
      <c r="A392" s="3" t="str">
        <f t="shared" si="36"/>
        <v>2021-5</v>
      </c>
      <c r="B392" s="3" t="str">
        <f t="shared" si="37"/>
        <v>vmr_391</v>
      </c>
      <c r="C392" s="4">
        <v>44224</v>
      </c>
      <c r="D392" s="2">
        <v>1.63</v>
      </c>
      <c r="E392" s="3">
        <f t="shared" si="38"/>
        <v>2021</v>
      </c>
      <c r="F392" s="3">
        <f t="shared" si="39"/>
        <v>1</v>
      </c>
      <c r="G392" s="3">
        <f t="shared" si="40"/>
        <v>1</v>
      </c>
      <c r="H392" s="3">
        <f t="shared" si="41"/>
        <v>5</v>
      </c>
    </row>
    <row r="393" spans="1:8" x14ac:dyDescent="0.2">
      <c r="A393" s="3" t="str">
        <f t="shared" si="36"/>
        <v>2021-6</v>
      </c>
      <c r="B393" s="3" t="str">
        <f t="shared" si="37"/>
        <v>vmr_392</v>
      </c>
      <c r="C393" s="4">
        <v>44231</v>
      </c>
      <c r="D393" s="2">
        <v>1.58</v>
      </c>
      <c r="E393" s="3">
        <f t="shared" si="38"/>
        <v>2021</v>
      </c>
      <c r="F393" s="3">
        <f t="shared" si="39"/>
        <v>1</v>
      </c>
      <c r="G393" s="3">
        <f t="shared" si="40"/>
        <v>2</v>
      </c>
      <c r="H393" s="3">
        <f t="shared" si="41"/>
        <v>6</v>
      </c>
    </row>
    <row r="394" spans="1:8" x14ac:dyDescent="0.2">
      <c r="A394" s="3" t="str">
        <f t="shared" si="36"/>
        <v>2021-7</v>
      </c>
      <c r="B394" s="3" t="str">
        <f t="shared" si="37"/>
        <v>vmr_393</v>
      </c>
      <c r="C394" s="4">
        <v>44238</v>
      </c>
      <c r="D394" s="2">
        <v>1.58</v>
      </c>
      <c r="E394" s="3">
        <f t="shared" si="38"/>
        <v>2021</v>
      </c>
      <c r="F394" s="3">
        <f t="shared" si="39"/>
        <v>1</v>
      </c>
      <c r="G394" s="3">
        <f t="shared" si="40"/>
        <v>2</v>
      </c>
      <c r="H394" s="3">
        <f t="shared" si="41"/>
        <v>7</v>
      </c>
    </row>
    <row r="395" spans="1:8" x14ac:dyDescent="0.2">
      <c r="A395" s="3" t="str">
        <f t="shared" si="36"/>
        <v>2021-8</v>
      </c>
      <c r="B395" s="3" t="str">
        <f t="shared" si="37"/>
        <v>vmr_394</v>
      </c>
      <c r="C395" s="4">
        <v>44245</v>
      </c>
      <c r="D395" s="2">
        <v>1.58</v>
      </c>
      <c r="E395" s="3">
        <f t="shared" si="38"/>
        <v>2021</v>
      </c>
      <c r="F395" s="3">
        <f t="shared" si="39"/>
        <v>1</v>
      </c>
      <c r="G395" s="3">
        <f t="shared" si="40"/>
        <v>2</v>
      </c>
      <c r="H395" s="3">
        <f t="shared" si="41"/>
        <v>8</v>
      </c>
    </row>
    <row r="396" spans="1:8" x14ac:dyDescent="0.2">
      <c r="A396" s="3" t="str">
        <f t="shared" si="36"/>
        <v>2021-9</v>
      </c>
      <c r="B396" s="3" t="str">
        <f t="shared" si="37"/>
        <v>vmr_395</v>
      </c>
      <c r="C396" s="4">
        <v>44252</v>
      </c>
      <c r="D396" s="2">
        <v>1.56</v>
      </c>
      <c r="E396" s="3">
        <f t="shared" si="38"/>
        <v>2021</v>
      </c>
      <c r="F396" s="3">
        <f t="shared" si="39"/>
        <v>1</v>
      </c>
      <c r="G396" s="3">
        <f t="shared" si="40"/>
        <v>2</v>
      </c>
      <c r="H396" s="3">
        <f t="shared" si="41"/>
        <v>9</v>
      </c>
    </row>
    <row r="397" spans="1:8" x14ac:dyDescent="0.2">
      <c r="A397" s="3" t="str">
        <f t="shared" si="36"/>
        <v>2021-10</v>
      </c>
      <c r="B397" s="3" t="str">
        <f t="shared" si="37"/>
        <v>vmr_396</v>
      </c>
      <c r="C397" s="4">
        <v>44259</v>
      </c>
      <c r="D397" s="2">
        <v>1.56</v>
      </c>
      <c r="E397" s="3">
        <f t="shared" si="38"/>
        <v>2021</v>
      </c>
      <c r="F397" s="3">
        <f t="shared" si="39"/>
        <v>1</v>
      </c>
      <c r="G397" s="3">
        <f t="shared" si="40"/>
        <v>3</v>
      </c>
      <c r="H397" s="3">
        <f t="shared" si="41"/>
        <v>10</v>
      </c>
    </row>
    <row r="398" spans="1:8" x14ac:dyDescent="0.2">
      <c r="A398" s="3" t="str">
        <f t="shared" si="36"/>
        <v>2021-11</v>
      </c>
      <c r="B398" s="3" t="str">
        <f t="shared" si="37"/>
        <v>vmr_397</v>
      </c>
      <c r="C398" s="4">
        <v>44266</v>
      </c>
      <c r="D398" s="2">
        <v>1.51</v>
      </c>
      <c r="E398" s="3">
        <f t="shared" si="38"/>
        <v>2021</v>
      </c>
      <c r="F398" s="3">
        <f t="shared" si="39"/>
        <v>1</v>
      </c>
      <c r="G398" s="3">
        <f t="shared" si="40"/>
        <v>3</v>
      </c>
      <c r="H398" s="3">
        <f t="shared" si="41"/>
        <v>11</v>
      </c>
    </row>
    <row r="399" spans="1:8" x14ac:dyDescent="0.2">
      <c r="A399" s="3" t="str">
        <f t="shared" si="36"/>
        <v>2021-12</v>
      </c>
      <c r="B399" s="3" t="str">
        <f t="shared" si="37"/>
        <v>vmr_398</v>
      </c>
      <c r="C399" s="4">
        <v>44273</v>
      </c>
      <c r="D399" s="2">
        <v>1.46</v>
      </c>
      <c r="E399" s="3">
        <f t="shared" si="38"/>
        <v>2021</v>
      </c>
      <c r="F399" s="3">
        <f t="shared" si="39"/>
        <v>1</v>
      </c>
      <c r="G399" s="3">
        <f t="shared" si="40"/>
        <v>3</v>
      </c>
      <c r="H399" s="3">
        <f t="shared" si="41"/>
        <v>12</v>
      </c>
    </row>
    <row r="400" spans="1:8" x14ac:dyDescent="0.2">
      <c r="A400" s="3" t="str">
        <f t="shared" si="36"/>
        <v>2021-13</v>
      </c>
      <c r="B400" s="3" t="str">
        <f t="shared" si="37"/>
        <v>vmr_399</v>
      </c>
      <c r="C400" s="4">
        <v>44280</v>
      </c>
      <c r="D400" s="2">
        <v>1.42</v>
      </c>
      <c r="E400" s="3">
        <f t="shared" si="38"/>
        <v>2021</v>
      </c>
      <c r="F400" s="3">
        <f t="shared" si="39"/>
        <v>1</v>
      </c>
      <c r="G400" s="3">
        <f t="shared" si="40"/>
        <v>3</v>
      </c>
      <c r="H400" s="3">
        <f t="shared" si="41"/>
        <v>13</v>
      </c>
    </row>
    <row r="401" spans="1:8" x14ac:dyDescent="0.2">
      <c r="A401" s="3" t="str">
        <f t="shared" si="36"/>
        <v>2021-14</v>
      </c>
      <c r="B401" s="3" t="str">
        <f t="shared" si="37"/>
        <v>vmr_400</v>
      </c>
      <c r="C401" s="4">
        <v>44287</v>
      </c>
      <c r="D401" s="2">
        <v>1.42</v>
      </c>
      <c r="E401" s="3">
        <f t="shared" si="38"/>
        <v>2021</v>
      </c>
      <c r="F401" s="3">
        <f t="shared" si="39"/>
        <v>2</v>
      </c>
      <c r="G401" s="3">
        <f t="shared" si="40"/>
        <v>4</v>
      </c>
      <c r="H401" s="3">
        <f t="shared" si="41"/>
        <v>14</v>
      </c>
    </row>
    <row r="402" spans="1:8" x14ac:dyDescent="0.2">
      <c r="A402" s="3" t="str">
        <f t="shared" si="36"/>
        <v>2021-15</v>
      </c>
      <c r="B402" s="3" t="str">
        <f t="shared" si="37"/>
        <v>vmr_401</v>
      </c>
      <c r="C402" s="4">
        <v>44294</v>
      </c>
      <c r="D402" s="2">
        <v>1.38</v>
      </c>
      <c r="E402" s="3">
        <f t="shared" si="38"/>
        <v>2021</v>
      </c>
      <c r="F402" s="3">
        <f t="shared" si="39"/>
        <v>2</v>
      </c>
      <c r="G402" s="3">
        <f t="shared" si="40"/>
        <v>4</v>
      </c>
      <c r="H402" s="3">
        <f t="shared" si="41"/>
        <v>15</v>
      </c>
    </row>
    <row r="403" spans="1:8" x14ac:dyDescent="0.2">
      <c r="A403" s="3" t="str">
        <f t="shared" si="36"/>
        <v>2021-16</v>
      </c>
      <c r="B403" s="3" t="str">
        <f t="shared" si="37"/>
        <v>vmr_402</v>
      </c>
      <c r="C403" s="4">
        <v>44301</v>
      </c>
      <c r="D403" s="2">
        <v>1.36</v>
      </c>
      <c r="E403" s="3">
        <f t="shared" si="38"/>
        <v>2021</v>
      </c>
      <c r="F403" s="3">
        <f t="shared" si="39"/>
        <v>2</v>
      </c>
      <c r="G403" s="3">
        <f t="shared" si="40"/>
        <v>4</v>
      </c>
      <c r="H403" s="3">
        <f t="shared" si="41"/>
        <v>16</v>
      </c>
    </row>
    <row r="404" spans="1:8" x14ac:dyDescent="0.2">
      <c r="A404" s="3" t="str">
        <f t="shared" si="36"/>
        <v>2021-17</v>
      </c>
      <c r="B404" s="3" t="str">
        <f t="shared" si="37"/>
        <v>vmr_403</v>
      </c>
      <c r="C404" s="4">
        <v>44308</v>
      </c>
      <c r="D404" s="2">
        <v>1.36</v>
      </c>
      <c r="E404" s="3">
        <f t="shared" si="38"/>
        <v>2021</v>
      </c>
      <c r="F404" s="3">
        <f t="shared" si="39"/>
        <v>2</v>
      </c>
      <c r="G404" s="3">
        <f t="shared" si="40"/>
        <v>4</v>
      </c>
      <c r="H404" s="3">
        <f t="shared" si="41"/>
        <v>17</v>
      </c>
    </row>
    <row r="405" spans="1:8" x14ac:dyDescent="0.2">
      <c r="A405" s="3" t="str">
        <f t="shared" si="36"/>
        <v>2021-18</v>
      </c>
      <c r="B405" s="3" t="str">
        <f t="shared" si="37"/>
        <v>vmr_404</v>
      </c>
      <c r="C405" s="4">
        <v>44315</v>
      </c>
      <c r="D405" s="2">
        <v>1.37</v>
      </c>
      <c r="E405" s="3">
        <f t="shared" si="38"/>
        <v>2021</v>
      </c>
      <c r="F405" s="3">
        <f t="shared" si="39"/>
        <v>2</v>
      </c>
      <c r="G405" s="3">
        <f t="shared" si="40"/>
        <v>4</v>
      </c>
      <c r="H405" s="3">
        <f t="shared" si="41"/>
        <v>18</v>
      </c>
    </row>
    <row r="406" spans="1:8" x14ac:dyDescent="0.2">
      <c r="A406" s="3" t="str">
        <f t="shared" si="36"/>
        <v>2021-19</v>
      </c>
      <c r="B406" s="3" t="str">
        <f t="shared" si="37"/>
        <v>vmr_405</v>
      </c>
      <c r="C406" s="4">
        <v>44322</v>
      </c>
      <c r="D406" s="2">
        <v>1.39</v>
      </c>
      <c r="E406" s="3">
        <f t="shared" si="38"/>
        <v>2021</v>
      </c>
      <c r="F406" s="3">
        <f t="shared" si="39"/>
        <v>2</v>
      </c>
      <c r="G406" s="3">
        <f t="shared" si="40"/>
        <v>5</v>
      </c>
      <c r="H406" s="3">
        <f t="shared" si="41"/>
        <v>19</v>
      </c>
    </row>
    <row r="407" spans="1:8" x14ac:dyDescent="0.2">
      <c r="A407" s="3" t="str">
        <f t="shared" si="36"/>
        <v>2021-20</v>
      </c>
      <c r="B407" s="3" t="str">
        <f t="shared" si="37"/>
        <v>vmr_406</v>
      </c>
      <c r="C407" s="4">
        <v>44329</v>
      </c>
      <c r="D407" s="2">
        <v>1.38</v>
      </c>
      <c r="E407" s="3">
        <f t="shared" si="38"/>
        <v>2021</v>
      </c>
      <c r="F407" s="3">
        <f t="shared" si="39"/>
        <v>2</v>
      </c>
      <c r="G407" s="3">
        <f t="shared" si="40"/>
        <v>5</v>
      </c>
      <c r="H407" s="3">
        <f t="shared" si="41"/>
        <v>20</v>
      </c>
    </row>
    <row r="408" spans="1:8" x14ac:dyDescent="0.2">
      <c r="A408" s="3" t="str">
        <f t="shared" si="36"/>
        <v>2021-21</v>
      </c>
      <c r="B408" s="3" t="str">
        <f t="shared" si="37"/>
        <v>vmr_407</v>
      </c>
      <c r="C408" s="4">
        <v>44336</v>
      </c>
      <c r="D408" s="2">
        <v>1.37</v>
      </c>
      <c r="E408" s="3">
        <f t="shared" si="38"/>
        <v>2021</v>
      </c>
      <c r="F408" s="3">
        <f t="shared" si="39"/>
        <v>2</v>
      </c>
      <c r="G408" s="3">
        <f t="shared" si="40"/>
        <v>5</v>
      </c>
      <c r="H408" s="3">
        <f t="shared" si="41"/>
        <v>21</v>
      </c>
    </row>
    <row r="409" spans="1:8" x14ac:dyDescent="0.2">
      <c r="A409" s="3" t="str">
        <f t="shared" si="36"/>
        <v>2021-22</v>
      </c>
      <c r="B409" s="3" t="str">
        <f t="shared" si="37"/>
        <v>vmr_408</v>
      </c>
      <c r="C409" s="4">
        <v>44343</v>
      </c>
      <c r="D409" s="2">
        <v>1.37</v>
      </c>
      <c r="E409" s="3">
        <f t="shared" si="38"/>
        <v>2021</v>
      </c>
      <c r="F409" s="3">
        <f t="shared" si="39"/>
        <v>2</v>
      </c>
      <c r="G409" s="3">
        <f t="shared" si="40"/>
        <v>5</v>
      </c>
      <c r="H409" s="3">
        <f t="shared" si="41"/>
        <v>22</v>
      </c>
    </row>
    <row r="410" spans="1:8" x14ac:dyDescent="0.2">
      <c r="A410" s="3" t="str">
        <f t="shared" si="36"/>
        <v>2021-23</v>
      </c>
      <c r="B410" s="3" t="str">
        <f t="shared" si="37"/>
        <v>vmr_409</v>
      </c>
      <c r="C410" s="4">
        <v>44350</v>
      </c>
      <c r="D410" s="2">
        <v>1.37</v>
      </c>
      <c r="E410" s="3">
        <f t="shared" si="38"/>
        <v>2021</v>
      </c>
      <c r="F410" s="3">
        <f t="shared" si="39"/>
        <v>2</v>
      </c>
      <c r="G410" s="3">
        <f t="shared" si="40"/>
        <v>6</v>
      </c>
      <c r="H410" s="3">
        <f t="shared" si="41"/>
        <v>23</v>
      </c>
    </row>
    <row r="411" spans="1:8" x14ac:dyDescent="0.2">
      <c r="A411" s="3" t="str">
        <f t="shared" si="36"/>
        <v>2021-24</v>
      </c>
      <c r="B411" s="3" t="str">
        <f t="shared" si="37"/>
        <v>vmr_410</v>
      </c>
      <c r="C411" s="4">
        <v>44357</v>
      </c>
      <c r="D411" s="2">
        <v>1.37</v>
      </c>
      <c r="E411" s="3">
        <f t="shared" si="38"/>
        <v>2021</v>
      </c>
      <c r="F411" s="3">
        <f t="shared" si="39"/>
        <v>2</v>
      </c>
      <c r="G411" s="3">
        <f t="shared" si="40"/>
        <v>6</v>
      </c>
      <c r="H411" s="3">
        <f t="shared" si="41"/>
        <v>24</v>
      </c>
    </row>
    <row r="412" spans="1:8" x14ac:dyDescent="0.2">
      <c r="A412" s="3" t="str">
        <f t="shared" si="36"/>
        <v>2021-25</v>
      </c>
      <c r="B412" s="3" t="str">
        <f t="shared" si="37"/>
        <v>vmr_411</v>
      </c>
      <c r="C412" s="4">
        <v>44364</v>
      </c>
      <c r="D412" s="2">
        <v>1.37</v>
      </c>
      <c r="E412" s="3">
        <f t="shared" si="38"/>
        <v>2021</v>
      </c>
      <c r="F412" s="3">
        <f t="shared" si="39"/>
        <v>2</v>
      </c>
      <c r="G412" s="3">
        <f t="shared" si="40"/>
        <v>6</v>
      </c>
      <c r="H412" s="3">
        <f t="shared" si="41"/>
        <v>25</v>
      </c>
    </row>
    <row r="413" spans="1:8" x14ac:dyDescent="0.2">
      <c r="A413" s="3" t="str">
        <f t="shared" si="36"/>
        <v>2021-26</v>
      </c>
      <c r="B413" s="3" t="str">
        <f t="shared" si="37"/>
        <v>vmr_412</v>
      </c>
      <c r="C413" s="4">
        <v>44371</v>
      </c>
      <c r="D413" s="2">
        <v>1.37</v>
      </c>
      <c r="E413" s="3">
        <f t="shared" si="38"/>
        <v>2021</v>
      </c>
      <c r="F413" s="3">
        <f t="shared" si="39"/>
        <v>2</v>
      </c>
      <c r="G413" s="3">
        <f t="shared" si="40"/>
        <v>6</v>
      </c>
      <c r="H413" s="3">
        <f t="shared" si="41"/>
        <v>26</v>
      </c>
    </row>
    <row r="414" spans="1:8" x14ac:dyDescent="0.2">
      <c r="A414" s="3" t="str">
        <f t="shared" si="36"/>
        <v>2021-27</v>
      </c>
      <c r="B414" s="3" t="str">
        <f t="shared" si="37"/>
        <v>vmr_413</v>
      </c>
      <c r="C414" s="4">
        <v>44378</v>
      </c>
      <c r="D414" s="2">
        <v>1.37</v>
      </c>
      <c r="E414" s="3">
        <f t="shared" si="38"/>
        <v>2021</v>
      </c>
      <c r="F414" s="3">
        <f t="shared" si="39"/>
        <v>3</v>
      </c>
      <c r="G414" s="3">
        <f t="shared" si="40"/>
        <v>7</v>
      </c>
      <c r="H414" s="3">
        <f t="shared" si="41"/>
        <v>27</v>
      </c>
    </row>
    <row r="415" spans="1:8" x14ac:dyDescent="0.2">
      <c r="A415" s="3" t="str">
        <f t="shared" si="36"/>
        <v>2021-28</v>
      </c>
      <c r="B415" s="3" t="str">
        <f t="shared" si="37"/>
        <v>vmr_414</v>
      </c>
      <c r="C415" s="4">
        <v>44385</v>
      </c>
      <c r="D415" s="2">
        <v>1.37</v>
      </c>
      <c r="E415" s="3">
        <f t="shared" si="38"/>
        <v>2021</v>
      </c>
      <c r="F415" s="3">
        <f t="shared" si="39"/>
        <v>3</v>
      </c>
      <c r="G415" s="3">
        <f t="shared" si="40"/>
        <v>7</v>
      </c>
      <c r="H415" s="3">
        <f t="shared" si="41"/>
        <v>28</v>
      </c>
    </row>
    <row r="416" spans="1:8" x14ac:dyDescent="0.2">
      <c r="A416" s="3" t="str">
        <f t="shared" si="36"/>
        <v>2021-29</v>
      </c>
      <c r="B416" s="3" t="str">
        <f t="shared" si="37"/>
        <v>vmr_415</v>
      </c>
      <c r="C416" s="4">
        <v>44392</v>
      </c>
      <c r="D416" s="2">
        <v>1.37</v>
      </c>
      <c r="E416" s="3">
        <f t="shared" si="38"/>
        <v>2021</v>
      </c>
      <c r="F416" s="3">
        <f t="shared" si="39"/>
        <v>3</v>
      </c>
      <c r="G416" s="3">
        <f t="shared" si="40"/>
        <v>7</v>
      </c>
      <c r="H416" s="3">
        <f t="shared" si="41"/>
        <v>29</v>
      </c>
    </row>
    <row r="417" spans="1:8" x14ac:dyDescent="0.2">
      <c r="A417" s="3" t="str">
        <f t="shared" si="36"/>
        <v>2021-30</v>
      </c>
      <c r="B417" s="3" t="str">
        <f t="shared" si="37"/>
        <v>vmr_416</v>
      </c>
      <c r="C417" s="4">
        <v>44399</v>
      </c>
      <c r="D417" s="2">
        <v>1.37</v>
      </c>
      <c r="E417" s="3">
        <f t="shared" si="38"/>
        <v>2021</v>
      </c>
      <c r="F417" s="3">
        <f t="shared" si="39"/>
        <v>3</v>
      </c>
      <c r="G417" s="3">
        <f t="shared" si="40"/>
        <v>7</v>
      </c>
      <c r="H417" s="3">
        <f t="shared" si="41"/>
        <v>30</v>
      </c>
    </row>
    <row r="418" spans="1:8" x14ac:dyDescent="0.2">
      <c r="A418" s="3" t="str">
        <f t="shared" si="36"/>
        <v>2021-31</v>
      </c>
      <c r="B418" s="3" t="str">
        <f t="shared" si="37"/>
        <v>vmr_417</v>
      </c>
      <c r="C418" s="4">
        <v>44406</v>
      </c>
      <c r="D418" s="2">
        <v>1.37</v>
      </c>
      <c r="E418" s="3">
        <f t="shared" si="38"/>
        <v>2021</v>
      </c>
      <c r="F418" s="3">
        <f t="shared" si="39"/>
        <v>3</v>
      </c>
      <c r="G418" s="3">
        <f t="shared" si="40"/>
        <v>7</v>
      </c>
      <c r="H418" s="3">
        <f t="shared" si="41"/>
        <v>31</v>
      </c>
    </row>
    <row r="419" spans="1:8" x14ac:dyDescent="0.2">
      <c r="A419" s="3" t="str">
        <f t="shared" si="36"/>
        <v>2021-32</v>
      </c>
      <c r="B419" s="3" t="str">
        <f t="shared" si="37"/>
        <v>vmr_418</v>
      </c>
      <c r="C419" s="4">
        <v>44413</v>
      </c>
      <c r="D419" s="2">
        <v>1.37</v>
      </c>
      <c r="E419" s="3">
        <f t="shared" si="38"/>
        <v>2021</v>
      </c>
      <c r="F419" s="3">
        <f t="shared" si="39"/>
        <v>3</v>
      </c>
      <c r="G419" s="3">
        <f t="shared" si="40"/>
        <v>8</v>
      </c>
      <c r="H419" s="3">
        <f t="shared" si="41"/>
        <v>32</v>
      </c>
    </row>
    <row r="420" spans="1:8" x14ac:dyDescent="0.2">
      <c r="A420" s="3" t="str">
        <f t="shared" si="36"/>
        <v>2021-33</v>
      </c>
      <c r="B420" s="3" t="str">
        <f t="shared" si="37"/>
        <v>vmr_419</v>
      </c>
      <c r="C420" s="4">
        <v>44420</v>
      </c>
      <c r="D420" s="2">
        <v>1.36</v>
      </c>
      <c r="E420" s="3">
        <f t="shared" si="38"/>
        <v>2021</v>
      </c>
      <c r="F420" s="3">
        <f t="shared" si="39"/>
        <v>3</v>
      </c>
      <c r="G420" s="3">
        <f t="shared" si="40"/>
        <v>8</v>
      </c>
      <c r="H420" s="3">
        <f t="shared" si="41"/>
        <v>33</v>
      </c>
    </row>
    <row r="421" spans="1:8" x14ac:dyDescent="0.2">
      <c r="A421" s="3" t="str">
        <f t="shared" si="36"/>
        <v>2021-34</v>
      </c>
      <c r="B421" s="3" t="str">
        <f t="shared" si="37"/>
        <v>vmr_420</v>
      </c>
      <c r="C421" s="4">
        <v>44427</v>
      </c>
      <c r="D421" s="2">
        <v>1.36</v>
      </c>
      <c r="E421" s="3">
        <f t="shared" si="38"/>
        <v>2021</v>
      </c>
      <c r="F421" s="3">
        <f t="shared" si="39"/>
        <v>3</v>
      </c>
      <c r="G421" s="3">
        <f t="shared" si="40"/>
        <v>8</v>
      </c>
      <c r="H421" s="3">
        <f t="shared" si="41"/>
        <v>34</v>
      </c>
    </row>
    <row r="422" spans="1:8" x14ac:dyDescent="0.2">
      <c r="A422" s="3" t="str">
        <f t="shared" si="36"/>
        <v>2021-35</v>
      </c>
      <c r="B422" s="3" t="str">
        <f t="shared" si="37"/>
        <v>vmr_421</v>
      </c>
      <c r="C422" s="4">
        <v>44434</v>
      </c>
      <c r="D422" s="2">
        <v>1.36</v>
      </c>
      <c r="E422" s="3">
        <f t="shared" si="38"/>
        <v>2021</v>
      </c>
      <c r="F422" s="3">
        <f t="shared" si="39"/>
        <v>3</v>
      </c>
      <c r="G422" s="3">
        <f t="shared" si="40"/>
        <v>8</v>
      </c>
      <c r="H422" s="3">
        <f t="shared" si="41"/>
        <v>35</v>
      </c>
    </row>
    <row r="423" spans="1:8" x14ac:dyDescent="0.2">
      <c r="A423" s="3" t="str">
        <f t="shared" si="36"/>
        <v>2021-36</v>
      </c>
      <c r="B423" s="3" t="str">
        <f t="shared" si="37"/>
        <v>vmr_422</v>
      </c>
      <c r="C423" s="4">
        <v>44441</v>
      </c>
      <c r="D423" s="2">
        <v>1.34</v>
      </c>
      <c r="E423" s="3">
        <f t="shared" si="38"/>
        <v>2021</v>
      </c>
      <c r="F423" s="3">
        <f t="shared" si="39"/>
        <v>3</v>
      </c>
      <c r="G423" s="3">
        <f t="shared" si="40"/>
        <v>9</v>
      </c>
      <c r="H423" s="3">
        <f t="shared" si="41"/>
        <v>36</v>
      </c>
    </row>
    <row r="424" spans="1:8" x14ac:dyDescent="0.2">
      <c r="A424" s="3" t="str">
        <f t="shared" si="36"/>
        <v>2021-37</v>
      </c>
      <c r="B424" s="3" t="str">
        <f t="shared" si="37"/>
        <v>vmr_423</v>
      </c>
      <c r="C424" s="4">
        <v>44448</v>
      </c>
      <c r="D424" s="2">
        <v>1.33</v>
      </c>
      <c r="E424" s="3">
        <f t="shared" si="38"/>
        <v>2021</v>
      </c>
      <c r="F424" s="3">
        <f t="shared" si="39"/>
        <v>3</v>
      </c>
      <c r="G424" s="3">
        <f t="shared" si="40"/>
        <v>9</v>
      </c>
      <c r="H424" s="3">
        <f t="shared" si="41"/>
        <v>37</v>
      </c>
    </row>
    <row r="425" spans="1:8" x14ac:dyDescent="0.2">
      <c r="A425" s="3" t="str">
        <f t="shared" si="36"/>
        <v>2021-38</v>
      </c>
      <c r="B425" s="3" t="str">
        <f t="shared" si="37"/>
        <v>vmr_424</v>
      </c>
      <c r="C425" s="4">
        <v>44455</v>
      </c>
      <c r="D425" s="2">
        <v>1.33</v>
      </c>
      <c r="E425" s="3">
        <f t="shared" si="38"/>
        <v>2021</v>
      </c>
      <c r="F425" s="3">
        <f t="shared" si="39"/>
        <v>3</v>
      </c>
      <c r="G425" s="3">
        <f t="shared" si="40"/>
        <v>9</v>
      </c>
      <c r="H425" s="3">
        <f t="shared" si="41"/>
        <v>38</v>
      </c>
    </row>
    <row r="426" spans="1:8" x14ac:dyDescent="0.2">
      <c r="A426" s="3" t="str">
        <f t="shared" si="36"/>
        <v>2021-39</v>
      </c>
      <c r="B426" s="3" t="str">
        <f t="shared" si="37"/>
        <v>vmr_425</v>
      </c>
      <c r="C426" s="4">
        <v>44462</v>
      </c>
      <c r="D426" s="2">
        <v>1.33</v>
      </c>
      <c r="E426" s="3">
        <f t="shared" si="38"/>
        <v>2021</v>
      </c>
      <c r="F426" s="3">
        <f t="shared" si="39"/>
        <v>3</v>
      </c>
      <c r="G426" s="3">
        <f t="shared" si="40"/>
        <v>9</v>
      </c>
      <c r="H426" s="3">
        <f t="shared" si="41"/>
        <v>39</v>
      </c>
    </row>
    <row r="427" spans="1:8" x14ac:dyDescent="0.2">
      <c r="A427" s="3" t="str">
        <f t="shared" si="36"/>
        <v>2021-40</v>
      </c>
      <c r="B427" s="3" t="str">
        <f t="shared" si="37"/>
        <v>vmr_426</v>
      </c>
      <c r="C427" s="4">
        <v>44469</v>
      </c>
      <c r="D427" s="2">
        <v>1.33</v>
      </c>
      <c r="E427" s="3">
        <f t="shared" si="38"/>
        <v>2021</v>
      </c>
      <c r="F427" s="3">
        <f t="shared" si="39"/>
        <v>3</v>
      </c>
      <c r="G427" s="3">
        <f t="shared" si="40"/>
        <v>9</v>
      </c>
      <c r="H427" s="3">
        <f t="shared" si="41"/>
        <v>40</v>
      </c>
    </row>
    <row r="428" spans="1:8" x14ac:dyDescent="0.2">
      <c r="A428" s="3" t="str">
        <f t="shared" si="36"/>
        <v>2021-41</v>
      </c>
      <c r="B428" s="3" t="str">
        <f t="shared" si="37"/>
        <v>vmr_427</v>
      </c>
      <c r="C428" s="4">
        <v>44476</v>
      </c>
      <c r="D428" s="2">
        <v>1.32</v>
      </c>
      <c r="E428" s="3">
        <f t="shared" si="38"/>
        <v>2021</v>
      </c>
      <c r="F428" s="3">
        <f t="shared" si="39"/>
        <v>4</v>
      </c>
      <c r="G428" s="3">
        <f t="shared" si="40"/>
        <v>10</v>
      </c>
      <c r="H428" s="3">
        <f t="shared" si="41"/>
        <v>41</v>
      </c>
    </row>
    <row r="429" spans="1:8" x14ac:dyDescent="0.2">
      <c r="A429" s="3" t="str">
        <f t="shared" si="36"/>
        <v>2021-42</v>
      </c>
      <c r="B429" s="3" t="str">
        <f t="shared" si="37"/>
        <v>vmr_428</v>
      </c>
      <c r="C429" s="4">
        <v>44483</v>
      </c>
      <c r="D429" s="2">
        <v>1.33</v>
      </c>
      <c r="E429" s="3">
        <f t="shared" si="38"/>
        <v>2021</v>
      </c>
      <c r="F429" s="3">
        <f t="shared" si="39"/>
        <v>4</v>
      </c>
      <c r="G429" s="3">
        <f t="shared" si="40"/>
        <v>10</v>
      </c>
      <c r="H429" s="3">
        <f t="shared" si="41"/>
        <v>42</v>
      </c>
    </row>
    <row r="430" spans="1:8" x14ac:dyDescent="0.2">
      <c r="A430" s="3" t="str">
        <f t="shared" si="36"/>
        <v>2021-43</v>
      </c>
      <c r="B430" s="3" t="str">
        <f t="shared" si="37"/>
        <v>vmr_429</v>
      </c>
      <c r="C430" s="4">
        <v>44490</v>
      </c>
      <c r="D430" s="2">
        <v>1.33</v>
      </c>
      <c r="E430" s="3">
        <f t="shared" si="38"/>
        <v>2021</v>
      </c>
      <c r="F430" s="3">
        <f t="shared" si="39"/>
        <v>4</v>
      </c>
      <c r="G430" s="3">
        <f t="shared" si="40"/>
        <v>10</v>
      </c>
      <c r="H430" s="3">
        <f t="shared" si="41"/>
        <v>43</v>
      </c>
    </row>
    <row r="431" spans="1:8" x14ac:dyDescent="0.2">
      <c r="A431" s="3" t="str">
        <f t="shared" si="36"/>
        <v>2021-44</v>
      </c>
      <c r="B431" s="3" t="str">
        <f t="shared" si="37"/>
        <v>vmr_430</v>
      </c>
      <c r="C431" s="4">
        <v>44497</v>
      </c>
      <c r="D431" s="2">
        <v>1.33</v>
      </c>
      <c r="E431" s="3">
        <f t="shared" si="38"/>
        <v>2021</v>
      </c>
      <c r="F431" s="3">
        <f t="shared" si="39"/>
        <v>4</v>
      </c>
      <c r="G431" s="3">
        <f t="shared" si="40"/>
        <v>10</v>
      </c>
      <c r="H431" s="3">
        <f t="shared" si="41"/>
        <v>44</v>
      </c>
    </row>
    <row r="432" spans="1:8" x14ac:dyDescent="0.2">
      <c r="A432" s="3" t="str">
        <f t="shared" si="36"/>
        <v>2021-45</v>
      </c>
      <c r="B432" s="3" t="str">
        <f t="shared" si="37"/>
        <v>vmr_431</v>
      </c>
      <c r="C432" s="4">
        <v>44504</v>
      </c>
      <c r="D432" s="2">
        <v>1.32</v>
      </c>
      <c r="E432" s="3">
        <f t="shared" si="38"/>
        <v>2021</v>
      </c>
      <c r="F432" s="3">
        <f t="shared" si="39"/>
        <v>4</v>
      </c>
      <c r="G432" s="3">
        <f t="shared" si="40"/>
        <v>11</v>
      </c>
      <c r="H432" s="3">
        <f t="shared" si="41"/>
        <v>45</v>
      </c>
    </row>
    <row r="433" spans="1:8" x14ac:dyDescent="0.2">
      <c r="A433" s="3" t="str">
        <f t="shared" si="36"/>
        <v>2021-46</v>
      </c>
      <c r="B433" s="3" t="str">
        <f t="shared" si="37"/>
        <v>vmr_432</v>
      </c>
      <c r="C433" s="4">
        <v>44511</v>
      </c>
      <c r="D433" s="2">
        <v>1.32</v>
      </c>
      <c r="E433" s="3">
        <f t="shared" si="38"/>
        <v>2021</v>
      </c>
      <c r="F433" s="3">
        <f t="shared" si="39"/>
        <v>4</v>
      </c>
      <c r="G433" s="3">
        <f t="shared" si="40"/>
        <v>11</v>
      </c>
      <c r="H433" s="3">
        <f t="shared" si="41"/>
        <v>46</v>
      </c>
    </row>
    <row r="434" spans="1:8" x14ac:dyDescent="0.2">
      <c r="A434" s="3" t="str">
        <f t="shared" si="36"/>
        <v>2021-47</v>
      </c>
      <c r="B434" s="3" t="str">
        <f t="shared" si="37"/>
        <v>vmr_433</v>
      </c>
      <c r="C434" s="4">
        <v>44518</v>
      </c>
      <c r="D434" s="2">
        <v>1.3</v>
      </c>
      <c r="E434" s="3">
        <f t="shared" si="38"/>
        <v>2021</v>
      </c>
      <c r="F434" s="3">
        <f t="shared" si="39"/>
        <v>4</v>
      </c>
      <c r="G434" s="3">
        <f t="shared" si="40"/>
        <v>11</v>
      </c>
      <c r="H434" s="3">
        <f t="shared" si="41"/>
        <v>47</v>
      </c>
    </row>
    <row r="435" spans="1:8" x14ac:dyDescent="0.2">
      <c r="A435" s="3" t="str">
        <f t="shared" si="36"/>
        <v>2021-48</v>
      </c>
      <c r="B435" s="3" t="str">
        <f t="shared" si="37"/>
        <v>vmr_434</v>
      </c>
      <c r="C435" s="4">
        <v>44525</v>
      </c>
      <c r="D435" s="2">
        <v>1.29</v>
      </c>
      <c r="E435" s="3">
        <f t="shared" si="38"/>
        <v>2021</v>
      </c>
      <c r="F435" s="3">
        <f t="shared" si="39"/>
        <v>4</v>
      </c>
      <c r="G435" s="3">
        <f t="shared" si="40"/>
        <v>11</v>
      </c>
      <c r="H435" s="3">
        <f t="shared" si="41"/>
        <v>48</v>
      </c>
    </row>
    <row r="436" spans="1:8" x14ac:dyDescent="0.2">
      <c r="A436" s="3" t="str">
        <f t="shared" si="36"/>
        <v>2021-49</v>
      </c>
      <c r="B436" s="3" t="str">
        <f t="shared" si="37"/>
        <v>vmr_435</v>
      </c>
      <c r="C436" s="4">
        <v>44532</v>
      </c>
      <c r="D436" s="2">
        <v>1.29</v>
      </c>
      <c r="E436" s="3">
        <f t="shared" si="38"/>
        <v>2021</v>
      </c>
      <c r="F436" s="3">
        <f t="shared" si="39"/>
        <v>4</v>
      </c>
      <c r="G436" s="3">
        <f t="shared" si="40"/>
        <v>12</v>
      </c>
      <c r="H436" s="3">
        <f t="shared" si="41"/>
        <v>49</v>
      </c>
    </row>
    <row r="437" spans="1:8" x14ac:dyDescent="0.2">
      <c r="A437" s="3" t="str">
        <f t="shared" si="36"/>
        <v>2021-50</v>
      </c>
      <c r="B437" s="3" t="str">
        <f t="shared" si="37"/>
        <v>vmr_436</v>
      </c>
      <c r="C437" s="4">
        <v>44539</v>
      </c>
      <c r="D437" s="2">
        <v>1.26</v>
      </c>
      <c r="E437" s="3">
        <f t="shared" si="38"/>
        <v>2021</v>
      </c>
      <c r="F437" s="3">
        <f t="shared" si="39"/>
        <v>4</v>
      </c>
      <c r="G437" s="3">
        <f t="shared" si="40"/>
        <v>12</v>
      </c>
      <c r="H437" s="3">
        <f t="shared" si="41"/>
        <v>50</v>
      </c>
    </row>
    <row r="438" spans="1:8" x14ac:dyDescent="0.2">
      <c r="A438" s="3" t="str">
        <f t="shared" si="36"/>
        <v>2021-51</v>
      </c>
      <c r="B438" s="3" t="str">
        <f t="shared" si="37"/>
        <v>vmr_437</v>
      </c>
      <c r="C438" s="4">
        <v>44546</v>
      </c>
      <c r="D438" s="2">
        <v>1.27</v>
      </c>
      <c r="E438" s="3">
        <f t="shared" si="38"/>
        <v>2021</v>
      </c>
      <c r="F438" s="3">
        <f t="shared" si="39"/>
        <v>4</v>
      </c>
      <c r="G438" s="3">
        <f t="shared" si="40"/>
        <v>12</v>
      </c>
      <c r="H438" s="3">
        <f t="shared" si="41"/>
        <v>51</v>
      </c>
    </row>
    <row r="439" spans="1:8" x14ac:dyDescent="0.2">
      <c r="A439" s="3" t="str">
        <f t="shared" si="36"/>
        <v>2021-52</v>
      </c>
      <c r="B439" s="3" t="str">
        <f t="shared" si="37"/>
        <v>vmr_438</v>
      </c>
      <c r="C439" s="4">
        <v>44553</v>
      </c>
      <c r="D439" s="2">
        <v>1.3</v>
      </c>
      <c r="E439" s="3">
        <f t="shared" si="38"/>
        <v>2021</v>
      </c>
      <c r="F439" s="3">
        <f t="shared" si="39"/>
        <v>4</v>
      </c>
      <c r="G439" s="3">
        <f t="shared" si="40"/>
        <v>12</v>
      </c>
      <c r="H439" s="3">
        <f t="shared" si="41"/>
        <v>52</v>
      </c>
    </row>
    <row r="440" spans="1:8" x14ac:dyDescent="0.2">
      <c r="A440" s="3" t="str">
        <f t="shared" si="36"/>
        <v>2021-53</v>
      </c>
      <c r="B440" s="3" t="str">
        <f t="shared" si="37"/>
        <v>vmr_439</v>
      </c>
      <c r="C440" s="4">
        <v>44560</v>
      </c>
      <c r="D440" s="2">
        <v>1.3</v>
      </c>
      <c r="E440" s="3">
        <f t="shared" si="38"/>
        <v>2021</v>
      </c>
      <c r="F440" s="3">
        <f t="shared" si="39"/>
        <v>4</v>
      </c>
      <c r="G440" s="3">
        <f t="shared" si="40"/>
        <v>12</v>
      </c>
      <c r="H440" s="3">
        <f t="shared" si="41"/>
        <v>53</v>
      </c>
    </row>
    <row r="441" spans="1:8" x14ac:dyDescent="0.2">
      <c r="A441" s="3" t="str">
        <f t="shared" si="36"/>
        <v>2022-2</v>
      </c>
      <c r="B441" s="3" t="str">
        <f t="shared" si="37"/>
        <v>vmr_440</v>
      </c>
      <c r="C441" s="4">
        <v>44567</v>
      </c>
      <c r="D441" s="2">
        <v>1.31</v>
      </c>
      <c r="E441" s="3">
        <f t="shared" si="38"/>
        <v>2022</v>
      </c>
      <c r="F441" s="3">
        <f t="shared" si="39"/>
        <v>1</v>
      </c>
      <c r="G441" s="3">
        <f t="shared" si="40"/>
        <v>1</v>
      </c>
      <c r="H441" s="3">
        <f t="shared" si="41"/>
        <v>2</v>
      </c>
    </row>
    <row r="442" spans="1:8" x14ac:dyDescent="0.2">
      <c r="A442" s="3" t="str">
        <f t="shared" si="36"/>
        <v>2022-3</v>
      </c>
      <c r="B442" s="3" t="str">
        <f t="shared" si="37"/>
        <v>vmr_441</v>
      </c>
      <c r="C442" s="4">
        <v>44574</v>
      </c>
      <c r="D442" s="2">
        <v>1.31</v>
      </c>
      <c r="E442" s="3">
        <f t="shared" si="38"/>
        <v>2022</v>
      </c>
      <c r="F442" s="3">
        <f t="shared" si="39"/>
        <v>1</v>
      </c>
      <c r="G442" s="3">
        <f t="shared" si="40"/>
        <v>1</v>
      </c>
      <c r="H442" s="3">
        <f t="shared" si="41"/>
        <v>3</v>
      </c>
    </row>
    <row r="443" spans="1:8" x14ac:dyDescent="0.2">
      <c r="A443" s="3" t="str">
        <f t="shared" si="36"/>
        <v>2022-4</v>
      </c>
      <c r="B443" s="3" t="str">
        <f t="shared" si="37"/>
        <v>vmr_442</v>
      </c>
      <c r="C443" s="4">
        <v>44581</v>
      </c>
      <c r="D443" s="2">
        <v>1.3</v>
      </c>
      <c r="E443" s="3">
        <f t="shared" si="38"/>
        <v>2022</v>
      </c>
      <c r="F443" s="3">
        <f t="shared" si="39"/>
        <v>1</v>
      </c>
      <c r="G443" s="3">
        <f t="shared" si="40"/>
        <v>1</v>
      </c>
      <c r="H443" s="3">
        <f t="shared" si="41"/>
        <v>4</v>
      </c>
    </row>
    <row r="444" spans="1:8" x14ac:dyDescent="0.2">
      <c r="A444" s="3" t="str">
        <f t="shared" si="36"/>
        <v>2022-5</v>
      </c>
      <c r="B444" s="3" t="str">
        <f t="shared" si="37"/>
        <v>vmr_443</v>
      </c>
      <c r="C444" s="4">
        <v>44588</v>
      </c>
      <c r="D444" s="2">
        <v>1.31</v>
      </c>
      <c r="E444" s="3">
        <f t="shared" si="38"/>
        <v>2022</v>
      </c>
      <c r="F444" s="3">
        <f t="shared" si="39"/>
        <v>1</v>
      </c>
      <c r="G444" s="3">
        <f t="shared" si="40"/>
        <v>1</v>
      </c>
      <c r="H444" s="3">
        <f t="shared" si="41"/>
        <v>5</v>
      </c>
    </row>
    <row r="445" spans="1:8" x14ac:dyDescent="0.2">
      <c r="A445" s="3" t="str">
        <f t="shared" si="36"/>
        <v>2022-6</v>
      </c>
      <c r="B445" s="3" t="str">
        <f t="shared" si="37"/>
        <v>vmr_444</v>
      </c>
      <c r="C445" s="4">
        <v>44595</v>
      </c>
      <c r="D445" s="2">
        <v>1.31</v>
      </c>
      <c r="E445" s="3">
        <f t="shared" si="38"/>
        <v>2022</v>
      </c>
      <c r="F445" s="3">
        <f t="shared" si="39"/>
        <v>1</v>
      </c>
      <c r="G445" s="3">
        <f t="shared" si="40"/>
        <v>2</v>
      </c>
      <c r="H445" s="3">
        <f t="shared" si="41"/>
        <v>6</v>
      </c>
    </row>
    <row r="446" spans="1:8" x14ac:dyDescent="0.2">
      <c r="A446" s="3" t="str">
        <f t="shared" si="36"/>
        <v>2022-7</v>
      </c>
      <c r="B446" s="3" t="str">
        <f t="shared" si="37"/>
        <v>vmr_445</v>
      </c>
      <c r="C446" s="4">
        <v>44602</v>
      </c>
      <c r="D446" s="2">
        <v>1.31</v>
      </c>
      <c r="E446" s="3">
        <f t="shared" si="38"/>
        <v>2022</v>
      </c>
      <c r="F446" s="3">
        <f t="shared" si="39"/>
        <v>1</v>
      </c>
      <c r="G446" s="3">
        <f t="shared" si="40"/>
        <v>2</v>
      </c>
      <c r="H446" s="3">
        <f t="shared" si="41"/>
        <v>7</v>
      </c>
    </row>
    <row r="447" spans="1:8" x14ac:dyDescent="0.2">
      <c r="A447" s="3" t="str">
        <f t="shared" si="36"/>
        <v>2022-8</v>
      </c>
      <c r="B447" s="3" t="str">
        <f t="shared" si="37"/>
        <v>vmr_446</v>
      </c>
      <c r="C447" s="4">
        <v>44609</v>
      </c>
      <c r="D447" s="2">
        <v>1.29</v>
      </c>
      <c r="E447" s="3">
        <f t="shared" si="38"/>
        <v>2022</v>
      </c>
      <c r="F447" s="3">
        <f t="shared" si="39"/>
        <v>1</v>
      </c>
      <c r="G447" s="3">
        <f t="shared" si="40"/>
        <v>2</v>
      </c>
      <c r="H447" s="3">
        <f t="shared" si="41"/>
        <v>8</v>
      </c>
    </row>
    <row r="448" spans="1:8" x14ac:dyDescent="0.2">
      <c r="A448" s="3" t="str">
        <f t="shared" si="36"/>
        <v>2022-9</v>
      </c>
      <c r="B448" s="3" t="str">
        <f t="shared" si="37"/>
        <v>vmr_447</v>
      </c>
      <c r="C448" s="4">
        <v>44616</v>
      </c>
      <c r="D448" s="2">
        <v>1.29</v>
      </c>
      <c r="E448" s="3">
        <f t="shared" si="38"/>
        <v>2022</v>
      </c>
      <c r="F448" s="3">
        <f t="shared" si="39"/>
        <v>1</v>
      </c>
      <c r="G448" s="3">
        <f t="shared" si="40"/>
        <v>2</v>
      </c>
      <c r="H448" s="3">
        <f t="shared" si="41"/>
        <v>9</v>
      </c>
    </row>
    <row r="449" spans="1:8" x14ac:dyDescent="0.2">
      <c r="A449" s="3" t="str">
        <f t="shared" si="36"/>
        <v>2022-10</v>
      </c>
      <c r="B449" s="3" t="str">
        <f t="shared" si="37"/>
        <v>vmr_448</v>
      </c>
      <c r="C449" s="4">
        <v>44623</v>
      </c>
      <c r="D449" s="2">
        <v>1.29</v>
      </c>
      <c r="E449" s="3">
        <f t="shared" si="38"/>
        <v>2022</v>
      </c>
      <c r="F449" s="3">
        <f t="shared" si="39"/>
        <v>1</v>
      </c>
      <c r="G449" s="3">
        <f t="shared" si="40"/>
        <v>3</v>
      </c>
      <c r="H449" s="3">
        <f t="shared" si="41"/>
        <v>10</v>
      </c>
    </row>
    <row r="450" spans="1:8" x14ac:dyDescent="0.2">
      <c r="A450" s="3" t="str">
        <f t="shared" si="36"/>
        <v>2022-11</v>
      </c>
      <c r="B450" s="3" t="str">
        <f t="shared" si="37"/>
        <v>vmr_449</v>
      </c>
      <c r="C450" s="4">
        <v>44630</v>
      </c>
      <c r="D450" s="2">
        <v>1.32</v>
      </c>
      <c r="E450" s="3">
        <f t="shared" si="38"/>
        <v>2022</v>
      </c>
      <c r="F450" s="3">
        <f t="shared" si="39"/>
        <v>1</v>
      </c>
      <c r="G450" s="3">
        <f t="shared" si="40"/>
        <v>3</v>
      </c>
      <c r="H450" s="3">
        <f t="shared" si="41"/>
        <v>11</v>
      </c>
    </row>
    <row r="451" spans="1:8" x14ac:dyDescent="0.2">
      <c r="A451" s="3" t="str">
        <f t="shared" ref="A451:A492" si="42">_xlfn.CONCAT(E451,"-",H451)</f>
        <v>2022-12</v>
      </c>
      <c r="B451" s="3" t="str">
        <f t="shared" ref="B451:B492" si="43">_xlfn.CONCAT("vmr_", TEXT(ROW(C451)-1, "000"))</f>
        <v>vmr_450</v>
      </c>
      <c r="C451" s="4">
        <v>44637</v>
      </c>
      <c r="D451" s="2">
        <v>1.41</v>
      </c>
      <c r="E451" s="3">
        <f t="shared" ref="E451:E492" si="44">YEAR(C451)</f>
        <v>2022</v>
      </c>
      <c r="F451" s="3">
        <f t="shared" ref="F451:F492" si="45">ROUNDUP(MONTH(C451)/3,0)</f>
        <v>1</v>
      </c>
      <c r="G451" s="3">
        <f t="shared" ref="G451:G492" si="46">MONTH(C451)</f>
        <v>3</v>
      </c>
      <c r="H451" s="3">
        <f t="shared" ref="H451:H492" si="47">WEEKNUM(C451)</f>
        <v>12</v>
      </c>
    </row>
    <row r="452" spans="1:8" x14ac:dyDescent="0.2">
      <c r="A452" s="3" t="str">
        <f t="shared" si="42"/>
        <v>2022-13</v>
      </c>
      <c r="B452" s="3" t="str">
        <f t="shared" si="43"/>
        <v>vmr_451</v>
      </c>
      <c r="C452" s="4">
        <v>44644</v>
      </c>
      <c r="D452" s="2">
        <v>1.46</v>
      </c>
      <c r="E452" s="3">
        <f t="shared" si="44"/>
        <v>2022</v>
      </c>
      <c r="F452" s="3">
        <f t="shared" si="45"/>
        <v>1</v>
      </c>
      <c r="G452" s="3">
        <f t="shared" si="46"/>
        <v>3</v>
      </c>
      <c r="H452" s="3">
        <f t="shared" si="47"/>
        <v>13</v>
      </c>
    </row>
    <row r="453" spans="1:8" x14ac:dyDescent="0.2">
      <c r="A453" s="3" t="str">
        <f t="shared" si="42"/>
        <v>2022-14</v>
      </c>
      <c r="B453" s="3" t="str">
        <f t="shared" si="43"/>
        <v>vmr_452</v>
      </c>
      <c r="C453" s="4">
        <v>44651</v>
      </c>
      <c r="D453" s="2">
        <v>1.45</v>
      </c>
      <c r="E453" s="3">
        <f t="shared" si="44"/>
        <v>2022</v>
      </c>
      <c r="F453" s="3">
        <f t="shared" si="45"/>
        <v>1</v>
      </c>
      <c r="G453" s="3">
        <f t="shared" si="46"/>
        <v>3</v>
      </c>
      <c r="H453" s="3">
        <f t="shared" si="47"/>
        <v>14</v>
      </c>
    </row>
    <row r="454" spans="1:8" x14ac:dyDescent="0.2">
      <c r="A454" s="3" t="str">
        <f t="shared" si="42"/>
        <v>2022-15</v>
      </c>
      <c r="B454" s="3" t="str">
        <f t="shared" si="43"/>
        <v>vmr_453</v>
      </c>
      <c r="C454" s="4">
        <v>44658</v>
      </c>
      <c r="D454" s="2">
        <v>1.45</v>
      </c>
      <c r="E454" s="3">
        <f t="shared" si="44"/>
        <v>2022</v>
      </c>
      <c r="F454" s="3">
        <f t="shared" si="45"/>
        <v>2</v>
      </c>
      <c r="G454" s="3">
        <f t="shared" si="46"/>
        <v>4</v>
      </c>
      <c r="H454" s="3">
        <f t="shared" si="47"/>
        <v>15</v>
      </c>
    </row>
    <row r="455" spans="1:8" x14ac:dyDescent="0.2">
      <c r="A455" s="3" t="str">
        <f t="shared" si="42"/>
        <v>2022-16</v>
      </c>
      <c r="B455" s="3" t="str">
        <f t="shared" si="43"/>
        <v>vmr_454</v>
      </c>
      <c r="C455" s="4">
        <v>44665</v>
      </c>
      <c r="D455" s="2">
        <v>1.52</v>
      </c>
      <c r="E455" s="3">
        <f t="shared" si="44"/>
        <v>2022</v>
      </c>
      <c r="F455" s="3">
        <f t="shared" si="45"/>
        <v>2</v>
      </c>
      <c r="G455" s="3">
        <f t="shared" si="46"/>
        <v>4</v>
      </c>
      <c r="H455" s="3">
        <f t="shared" si="47"/>
        <v>16</v>
      </c>
    </row>
    <row r="456" spans="1:8" x14ac:dyDescent="0.2">
      <c r="A456" s="3" t="str">
        <f t="shared" si="42"/>
        <v>2022-17</v>
      </c>
      <c r="B456" s="3" t="str">
        <f t="shared" si="43"/>
        <v>vmr_455</v>
      </c>
      <c r="C456" s="4">
        <v>44672</v>
      </c>
      <c r="D456" s="2">
        <v>2.08</v>
      </c>
      <c r="E456" s="3">
        <f t="shared" si="44"/>
        <v>2022</v>
      </c>
      <c r="F456" s="3">
        <f t="shared" si="45"/>
        <v>2</v>
      </c>
      <c r="G456" s="3">
        <f t="shared" si="46"/>
        <v>4</v>
      </c>
      <c r="H456" s="3">
        <f t="shared" si="47"/>
        <v>17</v>
      </c>
    </row>
    <row r="457" spans="1:8" x14ac:dyDescent="0.2">
      <c r="A457" s="3" t="str">
        <f t="shared" si="42"/>
        <v>2022-18</v>
      </c>
      <c r="B457" s="3" t="str">
        <f t="shared" si="43"/>
        <v>vmr_456</v>
      </c>
      <c r="C457" s="4">
        <v>44679</v>
      </c>
      <c r="D457" s="2">
        <v>2.11</v>
      </c>
      <c r="E457" s="3">
        <f t="shared" si="44"/>
        <v>2022</v>
      </c>
      <c r="F457" s="3">
        <f t="shared" si="45"/>
        <v>2</v>
      </c>
      <c r="G457" s="3">
        <f t="shared" si="46"/>
        <v>4</v>
      </c>
      <c r="H457" s="3">
        <f t="shared" si="47"/>
        <v>18</v>
      </c>
    </row>
    <row r="458" spans="1:8" x14ac:dyDescent="0.2">
      <c r="A458" s="3" t="str">
        <f t="shared" si="42"/>
        <v>2022-19</v>
      </c>
      <c r="B458" s="3" t="str">
        <f t="shared" si="43"/>
        <v>vmr_457</v>
      </c>
      <c r="C458" s="4">
        <v>44686</v>
      </c>
      <c r="D458" s="2">
        <v>2.11</v>
      </c>
      <c r="E458" s="3">
        <f t="shared" si="44"/>
        <v>2022</v>
      </c>
      <c r="F458" s="3">
        <f t="shared" si="45"/>
        <v>2</v>
      </c>
      <c r="G458" s="3">
        <f t="shared" si="46"/>
        <v>5</v>
      </c>
      <c r="H458" s="3">
        <f t="shared" si="47"/>
        <v>19</v>
      </c>
    </row>
    <row r="459" spans="1:8" x14ac:dyDescent="0.2">
      <c r="A459" s="3" t="str">
        <f t="shared" si="42"/>
        <v>2022-20</v>
      </c>
      <c r="B459" s="3" t="str">
        <f t="shared" si="43"/>
        <v>vmr_458</v>
      </c>
      <c r="C459" s="4">
        <v>44693</v>
      </c>
      <c r="D459" s="2">
        <v>2.12</v>
      </c>
      <c r="E459" s="3">
        <f t="shared" si="44"/>
        <v>2022</v>
      </c>
      <c r="F459" s="3">
        <f t="shared" si="45"/>
        <v>2</v>
      </c>
      <c r="G459" s="3">
        <f t="shared" si="46"/>
        <v>5</v>
      </c>
      <c r="H459" s="3">
        <f t="shared" si="47"/>
        <v>20</v>
      </c>
    </row>
    <row r="460" spans="1:8" x14ac:dyDescent="0.2">
      <c r="A460" s="3" t="str">
        <f t="shared" si="42"/>
        <v>2022-21</v>
      </c>
      <c r="B460" s="3" t="str">
        <f t="shared" si="43"/>
        <v>vmr_459</v>
      </c>
      <c r="C460" s="4">
        <v>44700</v>
      </c>
      <c r="D460" s="2">
        <v>2.12</v>
      </c>
      <c r="E460" s="3">
        <f t="shared" si="44"/>
        <v>2022</v>
      </c>
      <c r="F460" s="3">
        <f t="shared" si="45"/>
        <v>2</v>
      </c>
      <c r="G460" s="3">
        <f t="shared" si="46"/>
        <v>5</v>
      </c>
      <c r="H460" s="3">
        <f t="shared" si="47"/>
        <v>21</v>
      </c>
    </row>
    <row r="461" spans="1:8" x14ac:dyDescent="0.2">
      <c r="A461" s="3" t="str">
        <f t="shared" si="42"/>
        <v>2022-22</v>
      </c>
      <c r="B461" s="3" t="str">
        <f t="shared" si="43"/>
        <v>vmr_460</v>
      </c>
      <c r="C461" s="4">
        <v>44707</v>
      </c>
      <c r="D461" s="2">
        <v>2.12</v>
      </c>
      <c r="E461" s="3">
        <f t="shared" si="44"/>
        <v>2022</v>
      </c>
      <c r="F461" s="3">
        <f t="shared" si="45"/>
        <v>2</v>
      </c>
      <c r="G461" s="3">
        <f t="shared" si="46"/>
        <v>5</v>
      </c>
      <c r="H461" s="3">
        <f t="shared" si="47"/>
        <v>22</v>
      </c>
    </row>
    <row r="462" spans="1:8" x14ac:dyDescent="0.2">
      <c r="A462" s="3" t="str">
        <f t="shared" si="42"/>
        <v>2022-23</v>
      </c>
      <c r="B462" s="3" t="str">
        <f t="shared" si="43"/>
        <v>vmr_461</v>
      </c>
      <c r="C462" s="4">
        <v>44714</v>
      </c>
      <c r="D462" s="2">
        <v>2.21</v>
      </c>
      <c r="E462" s="3">
        <f t="shared" si="44"/>
        <v>2022</v>
      </c>
      <c r="F462" s="3">
        <f t="shared" si="45"/>
        <v>2</v>
      </c>
      <c r="G462" s="3">
        <f t="shared" si="46"/>
        <v>6</v>
      </c>
      <c r="H462" s="3">
        <f t="shared" si="47"/>
        <v>23</v>
      </c>
    </row>
    <row r="463" spans="1:8" x14ac:dyDescent="0.2">
      <c r="A463" s="3" t="str">
        <f t="shared" si="42"/>
        <v>2022-24</v>
      </c>
      <c r="B463" s="3" t="str">
        <f t="shared" si="43"/>
        <v>vmr_462</v>
      </c>
      <c r="C463" s="4">
        <v>44721</v>
      </c>
      <c r="D463" s="2">
        <v>2.64</v>
      </c>
      <c r="E463" s="3">
        <f t="shared" si="44"/>
        <v>2022</v>
      </c>
      <c r="F463" s="3">
        <f t="shared" si="45"/>
        <v>2</v>
      </c>
      <c r="G463" s="3">
        <f t="shared" si="46"/>
        <v>6</v>
      </c>
      <c r="H463" s="3">
        <f t="shared" si="47"/>
        <v>24</v>
      </c>
    </row>
    <row r="464" spans="1:8" x14ac:dyDescent="0.2">
      <c r="A464" s="3" t="str">
        <f t="shared" si="42"/>
        <v>2022-25</v>
      </c>
      <c r="B464" s="3" t="str">
        <f t="shared" si="43"/>
        <v>vmr_463</v>
      </c>
      <c r="C464" s="4">
        <v>44728</v>
      </c>
      <c r="D464" s="2">
        <v>2.64</v>
      </c>
      <c r="E464" s="3">
        <f t="shared" si="44"/>
        <v>2022</v>
      </c>
      <c r="F464" s="3">
        <f t="shared" si="45"/>
        <v>2</v>
      </c>
      <c r="G464" s="3">
        <f t="shared" si="46"/>
        <v>6</v>
      </c>
      <c r="H464" s="3">
        <f t="shared" si="47"/>
        <v>25</v>
      </c>
    </row>
    <row r="465" spans="1:8" x14ac:dyDescent="0.2">
      <c r="A465" s="3" t="str">
        <f t="shared" si="42"/>
        <v>2022-26</v>
      </c>
      <c r="B465" s="3" t="str">
        <f t="shared" si="43"/>
        <v>vmr_464</v>
      </c>
      <c r="C465" s="4">
        <v>44735</v>
      </c>
      <c r="D465" s="2">
        <v>2.68</v>
      </c>
      <c r="E465" s="3">
        <f t="shared" si="44"/>
        <v>2022</v>
      </c>
      <c r="F465" s="3">
        <f t="shared" si="45"/>
        <v>2</v>
      </c>
      <c r="G465" s="3">
        <f t="shared" si="46"/>
        <v>6</v>
      </c>
      <c r="H465" s="3">
        <f t="shared" si="47"/>
        <v>26</v>
      </c>
    </row>
    <row r="466" spans="1:8" x14ac:dyDescent="0.2">
      <c r="A466" s="3" t="str">
        <f t="shared" si="42"/>
        <v>2022-27</v>
      </c>
      <c r="B466" s="3" t="str">
        <f t="shared" si="43"/>
        <v>vmr_465</v>
      </c>
      <c r="C466" s="4">
        <v>44742</v>
      </c>
      <c r="D466" s="2">
        <v>2.81</v>
      </c>
      <c r="E466" s="3">
        <f t="shared" si="44"/>
        <v>2022</v>
      </c>
      <c r="F466" s="3">
        <f t="shared" si="45"/>
        <v>2</v>
      </c>
      <c r="G466" s="3">
        <f t="shared" si="46"/>
        <v>6</v>
      </c>
      <c r="H466" s="3">
        <f t="shared" si="47"/>
        <v>27</v>
      </c>
    </row>
    <row r="467" spans="1:8" x14ac:dyDescent="0.2">
      <c r="A467" s="3" t="str">
        <f t="shared" si="42"/>
        <v>2022-28</v>
      </c>
      <c r="B467" s="3" t="str">
        <f t="shared" si="43"/>
        <v>vmr_466</v>
      </c>
      <c r="C467" s="4">
        <v>44749</v>
      </c>
      <c r="D467" s="2">
        <v>2.83</v>
      </c>
      <c r="E467" s="3">
        <f t="shared" si="44"/>
        <v>2022</v>
      </c>
      <c r="F467" s="3">
        <f t="shared" si="45"/>
        <v>3</v>
      </c>
      <c r="G467" s="3">
        <f t="shared" si="46"/>
        <v>7</v>
      </c>
      <c r="H467" s="3">
        <f t="shared" si="47"/>
        <v>28</v>
      </c>
    </row>
    <row r="468" spans="1:8" x14ac:dyDescent="0.2">
      <c r="A468" s="3" t="str">
        <f t="shared" si="42"/>
        <v>2022-29</v>
      </c>
      <c r="B468" s="3" t="str">
        <f t="shared" si="43"/>
        <v>vmr_467</v>
      </c>
      <c r="C468" s="4">
        <v>44756</v>
      </c>
      <c r="D468" s="2">
        <v>3.19</v>
      </c>
      <c r="E468" s="3">
        <f t="shared" si="44"/>
        <v>2022</v>
      </c>
      <c r="F468" s="3">
        <f t="shared" si="45"/>
        <v>3</v>
      </c>
      <c r="G468" s="3">
        <f t="shared" si="46"/>
        <v>7</v>
      </c>
      <c r="H468" s="3">
        <f t="shared" si="47"/>
        <v>29</v>
      </c>
    </row>
    <row r="469" spans="1:8" x14ac:dyDescent="0.2">
      <c r="A469" s="3" t="str">
        <f t="shared" si="42"/>
        <v>2022-30</v>
      </c>
      <c r="B469" s="3" t="str">
        <f t="shared" si="43"/>
        <v>vmr_468</v>
      </c>
      <c r="C469" s="4">
        <v>44763</v>
      </c>
      <c r="D469" s="2">
        <v>3.65</v>
      </c>
      <c r="E469" s="3">
        <f t="shared" si="44"/>
        <v>2022</v>
      </c>
      <c r="F469" s="3">
        <f t="shared" si="45"/>
        <v>3</v>
      </c>
      <c r="G469" s="3">
        <f t="shared" si="46"/>
        <v>7</v>
      </c>
      <c r="H469" s="3">
        <f t="shared" si="47"/>
        <v>30</v>
      </c>
    </row>
    <row r="470" spans="1:8" x14ac:dyDescent="0.2">
      <c r="A470" s="3" t="str">
        <f t="shared" si="42"/>
        <v>2022-31</v>
      </c>
      <c r="B470" s="3" t="str">
        <f t="shared" si="43"/>
        <v>vmr_469</v>
      </c>
      <c r="C470" s="4">
        <v>44770</v>
      </c>
      <c r="D470" s="2">
        <v>3.79</v>
      </c>
      <c r="E470" s="3">
        <f t="shared" si="44"/>
        <v>2022</v>
      </c>
      <c r="F470" s="3">
        <f t="shared" si="45"/>
        <v>3</v>
      </c>
      <c r="G470" s="3">
        <f t="shared" si="46"/>
        <v>7</v>
      </c>
      <c r="H470" s="3">
        <f t="shared" si="47"/>
        <v>31</v>
      </c>
    </row>
    <row r="471" spans="1:8" x14ac:dyDescent="0.2">
      <c r="A471" s="3" t="str">
        <f t="shared" si="42"/>
        <v>2022-32</v>
      </c>
      <c r="B471" s="3" t="str">
        <f t="shared" si="43"/>
        <v>vmr_470</v>
      </c>
      <c r="C471" s="4">
        <v>44777</v>
      </c>
      <c r="D471" s="2">
        <v>3.79</v>
      </c>
      <c r="E471" s="3">
        <f t="shared" si="44"/>
        <v>2022</v>
      </c>
      <c r="F471" s="3">
        <f t="shared" si="45"/>
        <v>3</v>
      </c>
      <c r="G471" s="3">
        <f t="shared" si="46"/>
        <v>8</v>
      </c>
      <c r="H471" s="3">
        <f t="shared" si="47"/>
        <v>32</v>
      </c>
    </row>
    <row r="472" spans="1:8" x14ac:dyDescent="0.2">
      <c r="A472" s="3" t="str">
        <f t="shared" si="42"/>
        <v>2022-33</v>
      </c>
      <c r="B472" s="3" t="str">
        <f t="shared" si="43"/>
        <v>vmr_471</v>
      </c>
      <c r="C472" s="4">
        <v>44784</v>
      </c>
      <c r="D472" s="2">
        <v>3.79</v>
      </c>
      <c r="E472" s="3">
        <f t="shared" si="44"/>
        <v>2022</v>
      </c>
      <c r="F472" s="3">
        <f t="shared" si="45"/>
        <v>3</v>
      </c>
      <c r="G472" s="3">
        <f t="shared" si="46"/>
        <v>8</v>
      </c>
      <c r="H472" s="3">
        <f t="shared" si="47"/>
        <v>33</v>
      </c>
    </row>
    <row r="473" spans="1:8" x14ac:dyDescent="0.2">
      <c r="A473" s="3" t="str">
        <f t="shared" si="42"/>
        <v>2022-34</v>
      </c>
      <c r="B473" s="3" t="str">
        <f t="shared" si="43"/>
        <v>vmr_472</v>
      </c>
      <c r="C473" s="4">
        <v>44791</v>
      </c>
      <c r="D473" s="2">
        <v>3.79</v>
      </c>
      <c r="E473" s="3">
        <f t="shared" si="44"/>
        <v>2022</v>
      </c>
      <c r="F473" s="3">
        <f t="shared" si="45"/>
        <v>3</v>
      </c>
      <c r="G473" s="3">
        <f t="shared" si="46"/>
        <v>8</v>
      </c>
      <c r="H473" s="3">
        <f t="shared" si="47"/>
        <v>34</v>
      </c>
    </row>
    <row r="474" spans="1:8" x14ac:dyDescent="0.2">
      <c r="A474" s="3" t="str">
        <f t="shared" si="42"/>
        <v>2022-35</v>
      </c>
      <c r="B474" s="3" t="str">
        <f t="shared" si="43"/>
        <v>vmr_473</v>
      </c>
      <c r="C474" s="4">
        <v>44798</v>
      </c>
      <c r="D474" s="2">
        <v>3.81</v>
      </c>
      <c r="E474" s="3">
        <f t="shared" si="44"/>
        <v>2022</v>
      </c>
      <c r="F474" s="3">
        <f t="shared" si="45"/>
        <v>3</v>
      </c>
      <c r="G474" s="3">
        <f t="shared" si="46"/>
        <v>8</v>
      </c>
      <c r="H474" s="3">
        <f t="shared" si="47"/>
        <v>35</v>
      </c>
    </row>
    <row r="475" spans="1:8" x14ac:dyDescent="0.2">
      <c r="A475" s="3" t="str">
        <f t="shared" si="42"/>
        <v>2022-36</v>
      </c>
      <c r="B475" s="3" t="str">
        <f t="shared" si="43"/>
        <v>vmr_474</v>
      </c>
      <c r="C475" s="4">
        <v>44805</v>
      </c>
      <c r="D475" s="2">
        <v>3.81</v>
      </c>
      <c r="E475" s="3">
        <f t="shared" si="44"/>
        <v>2022</v>
      </c>
      <c r="F475" s="3">
        <f t="shared" si="45"/>
        <v>3</v>
      </c>
      <c r="G475" s="3">
        <f t="shared" si="46"/>
        <v>9</v>
      </c>
      <c r="H475" s="3">
        <f t="shared" si="47"/>
        <v>36</v>
      </c>
    </row>
    <row r="476" spans="1:8" x14ac:dyDescent="0.2">
      <c r="A476" s="3" t="str">
        <f t="shared" si="42"/>
        <v>2022-37</v>
      </c>
      <c r="B476" s="3" t="str">
        <f t="shared" si="43"/>
        <v>vmr_475</v>
      </c>
      <c r="C476" s="4">
        <v>44812</v>
      </c>
      <c r="D476" s="2">
        <v>4.0599999999999996</v>
      </c>
      <c r="E476" s="3">
        <f t="shared" si="44"/>
        <v>2022</v>
      </c>
      <c r="F476" s="3">
        <f t="shared" si="45"/>
        <v>3</v>
      </c>
      <c r="G476" s="3">
        <f t="shared" si="46"/>
        <v>9</v>
      </c>
      <c r="H476" s="3">
        <f t="shared" si="47"/>
        <v>37</v>
      </c>
    </row>
    <row r="477" spans="1:8" x14ac:dyDescent="0.2">
      <c r="A477" s="3" t="str">
        <f t="shared" si="42"/>
        <v>2022-38</v>
      </c>
      <c r="B477" s="3" t="str">
        <f t="shared" si="43"/>
        <v>vmr_476</v>
      </c>
      <c r="C477" s="4">
        <v>44819</v>
      </c>
      <c r="D477" s="2">
        <v>4.41</v>
      </c>
      <c r="E477" s="3">
        <f t="shared" si="44"/>
        <v>2022</v>
      </c>
      <c r="F477" s="3">
        <f t="shared" si="45"/>
        <v>3</v>
      </c>
      <c r="G477" s="3">
        <f t="shared" si="46"/>
        <v>9</v>
      </c>
      <c r="H477" s="3">
        <f t="shared" si="47"/>
        <v>38</v>
      </c>
    </row>
    <row r="478" spans="1:8" x14ac:dyDescent="0.2">
      <c r="A478" s="3" t="str">
        <f t="shared" si="42"/>
        <v>2022-39</v>
      </c>
      <c r="B478" s="3" t="str">
        <f t="shared" si="43"/>
        <v>vmr_477</v>
      </c>
      <c r="C478" s="4">
        <v>44826</v>
      </c>
      <c r="D478" s="2">
        <v>4.53</v>
      </c>
      <c r="E478" s="3">
        <f t="shared" si="44"/>
        <v>2022</v>
      </c>
      <c r="F478" s="3">
        <f t="shared" si="45"/>
        <v>3</v>
      </c>
      <c r="G478" s="3">
        <f t="shared" si="46"/>
        <v>9</v>
      </c>
      <c r="H478" s="3">
        <f t="shared" si="47"/>
        <v>39</v>
      </c>
    </row>
    <row r="479" spans="1:8" x14ac:dyDescent="0.2">
      <c r="A479" s="3" t="str">
        <f t="shared" si="42"/>
        <v>2022-40</v>
      </c>
      <c r="B479" s="3" t="str">
        <f t="shared" si="43"/>
        <v>vmr_478</v>
      </c>
      <c r="C479" s="4">
        <v>44833</v>
      </c>
      <c r="D479" s="2">
        <v>4.53</v>
      </c>
      <c r="E479" s="3">
        <f t="shared" si="44"/>
        <v>2022</v>
      </c>
      <c r="F479" s="3">
        <f t="shared" si="45"/>
        <v>3</v>
      </c>
      <c r="G479" s="3">
        <f t="shared" si="46"/>
        <v>9</v>
      </c>
      <c r="H479" s="3">
        <f t="shared" si="47"/>
        <v>40</v>
      </c>
    </row>
    <row r="480" spans="1:8" x14ac:dyDescent="0.2">
      <c r="A480" s="3" t="str">
        <f t="shared" si="42"/>
        <v>2022-41</v>
      </c>
      <c r="B480" s="3" t="str">
        <f t="shared" si="43"/>
        <v>vmr_479</v>
      </c>
      <c r="C480" s="4">
        <v>44840</v>
      </c>
      <c r="D480" s="2">
        <v>4.53</v>
      </c>
      <c r="E480" s="3">
        <f t="shared" si="44"/>
        <v>2022</v>
      </c>
      <c r="F480" s="3">
        <f t="shared" si="45"/>
        <v>4</v>
      </c>
      <c r="G480" s="3">
        <f t="shared" si="46"/>
        <v>10</v>
      </c>
      <c r="H480" s="3">
        <f t="shared" si="47"/>
        <v>41</v>
      </c>
    </row>
    <row r="481" spans="1:8" x14ac:dyDescent="0.2">
      <c r="A481" s="3" t="str">
        <f t="shared" si="42"/>
        <v>2022-42</v>
      </c>
      <c r="B481" s="3" t="str">
        <f t="shared" si="43"/>
        <v>vmr_480</v>
      </c>
      <c r="C481" s="4">
        <v>44847</v>
      </c>
      <c r="D481" s="2">
        <v>4.5</v>
      </c>
      <c r="E481" s="3">
        <f t="shared" si="44"/>
        <v>2022</v>
      </c>
      <c r="F481" s="3">
        <f t="shared" si="45"/>
        <v>4</v>
      </c>
      <c r="G481" s="3">
        <f t="shared" si="46"/>
        <v>10</v>
      </c>
      <c r="H481" s="3">
        <f t="shared" si="47"/>
        <v>42</v>
      </c>
    </row>
    <row r="482" spans="1:8" x14ac:dyDescent="0.2">
      <c r="A482" s="3" t="str">
        <f t="shared" si="42"/>
        <v>2022-43</v>
      </c>
      <c r="B482" s="3" t="str">
        <f t="shared" si="43"/>
        <v>vmr_481</v>
      </c>
      <c r="C482" s="4">
        <v>44854</v>
      </c>
      <c r="D482" s="2">
        <v>4.53</v>
      </c>
      <c r="E482" s="3">
        <f t="shared" si="44"/>
        <v>2022</v>
      </c>
      <c r="F482" s="3">
        <f t="shared" si="45"/>
        <v>4</v>
      </c>
      <c r="G482" s="3">
        <f t="shared" si="46"/>
        <v>10</v>
      </c>
      <c r="H482" s="3">
        <f t="shared" si="47"/>
        <v>43</v>
      </c>
    </row>
    <row r="483" spans="1:8" x14ac:dyDescent="0.2">
      <c r="A483" s="3" t="str">
        <f t="shared" si="42"/>
        <v>2022-44</v>
      </c>
      <c r="B483" s="3" t="str">
        <f t="shared" si="43"/>
        <v>vmr_482</v>
      </c>
      <c r="C483" s="4">
        <v>44861</v>
      </c>
      <c r="D483" s="2">
        <v>4.8499999999999996</v>
      </c>
      <c r="E483" s="3">
        <f t="shared" si="44"/>
        <v>2022</v>
      </c>
      <c r="F483" s="3">
        <f t="shared" si="45"/>
        <v>4</v>
      </c>
      <c r="G483" s="3">
        <f t="shared" si="46"/>
        <v>10</v>
      </c>
      <c r="H483" s="3">
        <f t="shared" si="47"/>
        <v>44</v>
      </c>
    </row>
    <row r="484" spans="1:8" x14ac:dyDescent="0.2">
      <c r="A484" s="3" t="str">
        <f t="shared" si="42"/>
        <v>2022-45</v>
      </c>
      <c r="B484" s="3" t="str">
        <f t="shared" si="43"/>
        <v>vmr_483</v>
      </c>
      <c r="C484" s="4">
        <v>44868</v>
      </c>
      <c r="D484" s="2">
        <v>5.05</v>
      </c>
      <c r="E484" s="3">
        <f t="shared" si="44"/>
        <v>2022</v>
      </c>
      <c r="F484" s="3">
        <f t="shared" si="45"/>
        <v>4</v>
      </c>
      <c r="G484" s="3">
        <f t="shared" si="46"/>
        <v>11</v>
      </c>
      <c r="H484" s="3">
        <f t="shared" si="47"/>
        <v>45</v>
      </c>
    </row>
    <row r="485" spans="1:8" x14ac:dyDescent="0.2">
      <c r="A485" s="3" t="str">
        <f t="shared" si="42"/>
        <v>2022-46</v>
      </c>
      <c r="B485" s="3" t="str">
        <f t="shared" si="43"/>
        <v>vmr_484</v>
      </c>
      <c r="C485" s="4">
        <v>44875</v>
      </c>
      <c r="D485" s="2">
        <v>5.03</v>
      </c>
      <c r="E485" s="3">
        <f t="shared" si="44"/>
        <v>2022</v>
      </c>
      <c r="F485" s="3">
        <f t="shared" si="45"/>
        <v>4</v>
      </c>
      <c r="G485" s="3">
        <f t="shared" si="46"/>
        <v>11</v>
      </c>
      <c r="H485" s="3">
        <f t="shared" si="47"/>
        <v>46</v>
      </c>
    </row>
    <row r="486" spans="1:8" x14ac:dyDescent="0.2">
      <c r="A486" s="3" t="str">
        <f t="shared" si="42"/>
        <v>2022-47</v>
      </c>
      <c r="B486" s="3" t="str">
        <f t="shared" si="43"/>
        <v>vmr_485</v>
      </c>
      <c r="C486" s="4">
        <v>44882</v>
      </c>
      <c r="D486" s="2">
        <v>5.03</v>
      </c>
      <c r="E486" s="3">
        <f t="shared" si="44"/>
        <v>2022</v>
      </c>
      <c r="F486" s="3">
        <f t="shared" si="45"/>
        <v>4</v>
      </c>
      <c r="G486" s="3">
        <f t="shared" si="46"/>
        <v>11</v>
      </c>
      <c r="H486" s="3">
        <f t="shared" si="47"/>
        <v>47</v>
      </c>
    </row>
    <row r="487" spans="1:8" x14ac:dyDescent="0.2">
      <c r="A487" s="3" t="str">
        <f t="shared" si="42"/>
        <v>2022-48</v>
      </c>
      <c r="B487" s="3" t="str">
        <f t="shared" si="43"/>
        <v>vmr_486</v>
      </c>
      <c r="C487" s="4">
        <v>44889</v>
      </c>
      <c r="D487" s="2">
        <v>4.97</v>
      </c>
      <c r="E487" s="3">
        <f t="shared" si="44"/>
        <v>2022</v>
      </c>
      <c r="F487" s="3">
        <f t="shared" si="45"/>
        <v>4</v>
      </c>
      <c r="G487" s="3">
        <f t="shared" si="46"/>
        <v>11</v>
      </c>
      <c r="H487" s="3">
        <f t="shared" si="47"/>
        <v>48</v>
      </c>
    </row>
    <row r="488" spans="1:8" x14ac:dyDescent="0.2">
      <c r="A488" s="3" t="str">
        <f t="shared" si="42"/>
        <v>2022-49</v>
      </c>
      <c r="B488" s="3" t="str">
        <f t="shared" si="43"/>
        <v>vmr_487</v>
      </c>
      <c r="C488" s="4">
        <v>44896</v>
      </c>
      <c r="D488" s="2">
        <v>5.12</v>
      </c>
      <c r="E488" s="3">
        <f t="shared" si="44"/>
        <v>2022</v>
      </c>
      <c r="F488" s="3">
        <f t="shared" si="45"/>
        <v>4</v>
      </c>
      <c r="G488" s="3">
        <f t="shared" si="46"/>
        <v>12</v>
      </c>
      <c r="H488" s="3">
        <f t="shared" si="47"/>
        <v>49</v>
      </c>
    </row>
    <row r="489" spans="1:8" x14ac:dyDescent="0.2">
      <c r="A489" s="3" t="str">
        <f t="shared" si="42"/>
        <v>2022-50</v>
      </c>
      <c r="B489" s="3" t="str">
        <f t="shared" si="43"/>
        <v>vmr_488</v>
      </c>
      <c r="C489" s="4">
        <v>44903</v>
      </c>
      <c r="D489" s="2">
        <v>5.45</v>
      </c>
      <c r="E489" s="3">
        <f t="shared" si="44"/>
        <v>2022</v>
      </c>
      <c r="F489" s="3">
        <f t="shared" si="45"/>
        <v>4</v>
      </c>
      <c r="G489" s="3">
        <f t="shared" si="46"/>
        <v>12</v>
      </c>
      <c r="H489" s="3">
        <f t="shared" si="47"/>
        <v>50</v>
      </c>
    </row>
    <row r="490" spans="1:8" x14ac:dyDescent="0.2">
      <c r="A490" s="3" t="str">
        <f t="shared" si="42"/>
        <v>2022-51</v>
      </c>
      <c r="B490" s="3" t="str">
        <f t="shared" si="43"/>
        <v>vmr_489</v>
      </c>
      <c r="C490" s="4">
        <v>44910</v>
      </c>
      <c r="D490" s="2">
        <v>5.45</v>
      </c>
      <c r="E490" s="3">
        <f t="shared" si="44"/>
        <v>2022</v>
      </c>
      <c r="F490" s="3">
        <f t="shared" si="45"/>
        <v>4</v>
      </c>
      <c r="G490" s="3">
        <f t="shared" si="46"/>
        <v>12</v>
      </c>
      <c r="H490" s="3">
        <f t="shared" si="47"/>
        <v>51</v>
      </c>
    </row>
    <row r="491" spans="1:8" x14ac:dyDescent="0.2">
      <c r="A491" s="3" t="str">
        <f t="shared" si="42"/>
        <v>2022-52</v>
      </c>
      <c r="B491" s="3" t="str">
        <f t="shared" si="43"/>
        <v>vmr_490</v>
      </c>
      <c r="C491" s="4">
        <v>44917</v>
      </c>
      <c r="D491" s="2">
        <v>5.45</v>
      </c>
      <c r="E491" s="3">
        <f t="shared" si="44"/>
        <v>2022</v>
      </c>
      <c r="F491" s="3">
        <f t="shared" si="45"/>
        <v>4</v>
      </c>
      <c r="G491" s="3">
        <f t="shared" si="46"/>
        <v>12</v>
      </c>
      <c r="H491" s="3">
        <f t="shared" si="47"/>
        <v>52</v>
      </c>
    </row>
    <row r="492" spans="1:8" x14ac:dyDescent="0.2">
      <c r="A492" s="3" t="str">
        <f t="shared" si="42"/>
        <v>2022-53</v>
      </c>
      <c r="B492" s="3" t="str">
        <f t="shared" si="43"/>
        <v>vmr_491</v>
      </c>
      <c r="C492" s="4">
        <v>44924</v>
      </c>
      <c r="D492" s="2">
        <v>5.45</v>
      </c>
      <c r="E492" s="3">
        <f t="shared" si="44"/>
        <v>2022</v>
      </c>
      <c r="F492" s="3">
        <f t="shared" si="45"/>
        <v>4</v>
      </c>
      <c r="G492" s="3">
        <f t="shared" si="46"/>
        <v>12</v>
      </c>
      <c r="H492" s="3">
        <f t="shared" si="47"/>
        <v>53</v>
      </c>
    </row>
  </sheetData>
  <sortState xmlns:xlrd2="http://schemas.microsoft.com/office/spreadsheetml/2017/richdata2" ref="C2:D492">
    <sortCondition ref="C2:C4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144F-1C6F-DA42-861B-40D6EFD39819}">
  <sheetPr>
    <tabColor theme="5" tint="0.59999389629810485"/>
  </sheetPr>
  <dimension ref="A1:E42"/>
  <sheetViews>
    <sheetView showGridLines="0" workbookViewId="0">
      <selection activeCell="G15" sqref="G15"/>
    </sheetView>
  </sheetViews>
  <sheetFormatPr baseColWidth="10" defaultColWidth="11" defaultRowHeight="16" x14ac:dyDescent="0.2"/>
  <cols>
    <col min="1" max="5" width="22.83203125" style="3" customWidth="1"/>
    <col min="6" max="16384" width="11" style="3"/>
  </cols>
  <sheetData>
    <row r="1" spans="1:5" x14ac:dyDescent="0.2">
      <c r="A1" s="12" t="s">
        <v>83</v>
      </c>
      <c r="B1" s="12"/>
      <c r="C1" s="12"/>
      <c r="D1" s="12"/>
      <c r="E1" s="13"/>
    </row>
    <row r="3" spans="1:5" x14ac:dyDescent="0.2">
      <c r="A3" s="8" t="s">
        <v>21</v>
      </c>
      <c r="B3" s="8" t="s">
        <v>32</v>
      </c>
      <c r="C3" s="8" t="s">
        <v>33</v>
      </c>
      <c r="D3" s="8" t="s">
        <v>34</v>
      </c>
      <c r="E3" s="8" t="s">
        <v>35</v>
      </c>
    </row>
    <row r="4" spans="1:5" x14ac:dyDescent="0.2">
      <c r="A4" s="3" t="s">
        <v>36</v>
      </c>
      <c r="B4" s="3">
        <v>1.1000000000000001</v>
      </c>
      <c r="C4" s="3">
        <v>1.2</v>
      </c>
      <c r="D4" s="3">
        <v>1.6</v>
      </c>
      <c r="E4" s="3">
        <v>1.2</v>
      </c>
    </row>
    <row r="5" spans="1:5" x14ac:dyDescent="0.2">
      <c r="A5" s="3" t="s">
        <v>37</v>
      </c>
      <c r="B5" s="3">
        <v>0.9</v>
      </c>
      <c r="C5" s="3">
        <v>1.3</v>
      </c>
      <c r="D5" s="3">
        <v>1.5</v>
      </c>
      <c r="E5" s="3">
        <v>1.1000000000000001</v>
      </c>
    </row>
    <row r="6" spans="1:5" x14ac:dyDescent="0.2">
      <c r="A6" s="3" t="s">
        <v>38</v>
      </c>
      <c r="B6" s="3">
        <v>1.4</v>
      </c>
      <c r="C6" s="3">
        <v>1.5</v>
      </c>
      <c r="D6" s="3">
        <v>1.6</v>
      </c>
      <c r="E6" s="3">
        <v>1.3</v>
      </c>
    </row>
    <row r="7" spans="1:5" x14ac:dyDescent="0.2">
      <c r="A7" s="3" t="s">
        <v>39</v>
      </c>
      <c r="B7" s="3">
        <v>2.2000000000000002</v>
      </c>
      <c r="C7" s="3">
        <v>1.7</v>
      </c>
      <c r="D7" s="3">
        <v>1.8</v>
      </c>
      <c r="E7" s="3">
        <v>1.4</v>
      </c>
    </row>
    <row r="8" spans="1:5" x14ac:dyDescent="0.2">
      <c r="A8" s="3" t="s">
        <v>40</v>
      </c>
      <c r="B8" s="3">
        <v>2</v>
      </c>
      <c r="C8" s="3">
        <v>1.7</v>
      </c>
      <c r="D8" s="3">
        <v>1.7</v>
      </c>
      <c r="E8" s="3">
        <v>1.4</v>
      </c>
    </row>
    <row r="9" spans="1:5" x14ac:dyDescent="0.2">
      <c r="A9" s="3" t="s">
        <v>41</v>
      </c>
      <c r="B9" s="3">
        <v>2</v>
      </c>
      <c r="C9" s="3">
        <v>1.7</v>
      </c>
      <c r="D9" s="3">
        <v>1.8</v>
      </c>
      <c r="E9" s="3">
        <v>1.6</v>
      </c>
    </row>
    <row r="10" spans="1:5" x14ac:dyDescent="0.2">
      <c r="A10" s="3" t="s">
        <v>42</v>
      </c>
      <c r="B10" s="3">
        <v>1</v>
      </c>
      <c r="C10" s="3">
        <v>1.6</v>
      </c>
      <c r="D10" s="3">
        <v>1.8</v>
      </c>
      <c r="E10" s="3">
        <v>1.7</v>
      </c>
    </row>
    <row r="11" spans="1:5" x14ac:dyDescent="0.2">
      <c r="A11" s="3" t="s">
        <v>43</v>
      </c>
      <c r="B11" s="3">
        <v>1</v>
      </c>
      <c r="C11" s="3">
        <v>1.5</v>
      </c>
      <c r="D11" s="3">
        <v>1.6</v>
      </c>
      <c r="E11" s="3">
        <v>1.8</v>
      </c>
    </row>
    <row r="12" spans="1:5" x14ac:dyDescent="0.2">
      <c r="A12" s="3" t="s">
        <v>44</v>
      </c>
      <c r="B12" s="3">
        <v>1.2</v>
      </c>
      <c r="C12" s="3">
        <v>1.6</v>
      </c>
      <c r="D12" s="3">
        <v>1.8</v>
      </c>
      <c r="E12" s="3">
        <v>1.9</v>
      </c>
    </row>
    <row r="13" spans="1:5" x14ac:dyDescent="0.2">
      <c r="A13" s="3" t="s">
        <v>45</v>
      </c>
      <c r="B13" s="3">
        <v>1.3</v>
      </c>
      <c r="C13" s="3">
        <v>1.8</v>
      </c>
      <c r="D13" s="3">
        <v>2</v>
      </c>
      <c r="E13" s="3">
        <v>2</v>
      </c>
    </row>
    <row r="14" spans="1:5" x14ac:dyDescent="0.2">
      <c r="A14" s="3" t="s">
        <v>46</v>
      </c>
      <c r="B14" s="3">
        <v>1.6</v>
      </c>
      <c r="C14" s="3">
        <v>1.8</v>
      </c>
      <c r="D14" s="3">
        <v>2</v>
      </c>
      <c r="E14" s="3">
        <v>2</v>
      </c>
    </row>
    <row r="15" spans="1:5" x14ac:dyDescent="0.2">
      <c r="A15" s="3" t="s">
        <v>47</v>
      </c>
      <c r="B15" s="3">
        <v>1.5</v>
      </c>
      <c r="C15" s="3">
        <v>2</v>
      </c>
      <c r="D15" s="3">
        <v>2.1</v>
      </c>
      <c r="E15" s="3">
        <v>1.8</v>
      </c>
    </row>
    <row r="16" spans="1:5" x14ac:dyDescent="0.2">
      <c r="A16" s="3" t="s">
        <v>48</v>
      </c>
      <c r="B16" s="3">
        <v>1.3</v>
      </c>
      <c r="C16" s="3">
        <v>1.9</v>
      </c>
      <c r="D16" s="3">
        <v>2</v>
      </c>
      <c r="E16" s="3">
        <v>1.6</v>
      </c>
    </row>
    <row r="17" spans="1:5" x14ac:dyDescent="0.2">
      <c r="A17" s="3" t="s">
        <v>49</v>
      </c>
      <c r="B17" s="3">
        <v>1.4</v>
      </c>
      <c r="C17" s="3">
        <v>1.7</v>
      </c>
      <c r="D17" s="3">
        <v>1.9</v>
      </c>
      <c r="E17" s="3">
        <v>1.3</v>
      </c>
    </row>
    <row r="18" spans="1:5" x14ac:dyDescent="0.2">
      <c r="A18" s="3" t="s">
        <v>50</v>
      </c>
      <c r="B18" s="3">
        <v>1.9</v>
      </c>
      <c r="C18" s="3">
        <v>1.5</v>
      </c>
      <c r="D18" s="3">
        <v>1.8</v>
      </c>
      <c r="E18" s="3">
        <v>1.2</v>
      </c>
    </row>
    <row r="19" spans="1:5" x14ac:dyDescent="0.2">
      <c r="A19" s="3" t="s">
        <v>51</v>
      </c>
      <c r="B19" s="3">
        <v>1.3</v>
      </c>
      <c r="C19" s="3">
        <v>1.2</v>
      </c>
      <c r="D19" s="3">
        <v>1.6</v>
      </c>
      <c r="E19" s="3">
        <v>1</v>
      </c>
    </row>
    <row r="20" spans="1:5" x14ac:dyDescent="0.2">
      <c r="A20" s="3" t="s">
        <v>52</v>
      </c>
      <c r="B20" s="3">
        <v>1.4</v>
      </c>
      <c r="C20" s="3">
        <v>1.4</v>
      </c>
      <c r="D20" s="3">
        <v>1.6</v>
      </c>
      <c r="E20" s="3">
        <v>1.2</v>
      </c>
    </row>
    <row r="21" spans="1:5" x14ac:dyDescent="0.2">
      <c r="A21" s="3" t="s">
        <v>53</v>
      </c>
      <c r="B21" s="3">
        <v>1.8</v>
      </c>
      <c r="C21" s="3">
        <v>1.6</v>
      </c>
      <c r="D21" s="3">
        <v>1.6</v>
      </c>
      <c r="E21" s="3">
        <v>1.4</v>
      </c>
    </row>
    <row r="22" spans="1:5" x14ac:dyDescent="0.2">
      <c r="A22" s="3" t="s">
        <v>54</v>
      </c>
      <c r="B22" s="3">
        <v>2.1</v>
      </c>
      <c r="C22" s="3">
        <v>1.9</v>
      </c>
      <c r="D22" s="3">
        <v>1.8</v>
      </c>
      <c r="E22" s="3">
        <v>1.7</v>
      </c>
    </row>
    <row r="23" spans="1:5" x14ac:dyDescent="0.2">
      <c r="A23" s="3" t="s">
        <v>55</v>
      </c>
      <c r="B23" s="3">
        <v>2.2999999999999998</v>
      </c>
      <c r="C23" s="3">
        <v>1.9</v>
      </c>
      <c r="D23" s="3">
        <v>1.8</v>
      </c>
      <c r="E23" s="3">
        <v>1.8</v>
      </c>
    </row>
    <row r="24" spans="1:5" x14ac:dyDescent="0.2">
      <c r="A24" s="3" t="s">
        <v>56</v>
      </c>
      <c r="B24" s="3">
        <v>2.7</v>
      </c>
      <c r="C24" s="3">
        <v>2</v>
      </c>
      <c r="D24" s="3">
        <v>1.9</v>
      </c>
      <c r="E24" s="3">
        <v>1.9</v>
      </c>
    </row>
    <row r="25" spans="1:5" x14ac:dyDescent="0.2">
      <c r="A25" s="3" t="s">
        <v>57</v>
      </c>
      <c r="B25" s="3">
        <v>2.1</v>
      </c>
      <c r="C25" s="3">
        <v>1.9</v>
      </c>
      <c r="D25" s="3">
        <v>1.8</v>
      </c>
      <c r="E25" s="3">
        <v>1.8</v>
      </c>
    </row>
    <row r="26" spans="1:5" x14ac:dyDescent="0.2">
      <c r="A26" s="3" t="s">
        <v>58</v>
      </c>
      <c r="B26" s="3">
        <v>1.6</v>
      </c>
      <c r="C26" s="3">
        <v>2</v>
      </c>
      <c r="D26" s="3">
        <v>1.9</v>
      </c>
      <c r="E26" s="3">
        <v>1.9</v>
      </c>
    </row>
    <row r="27" spans="1:5" x14ac:dyDescent="0.2">
      <c r="A27" s="3" t="s">
        <v>59</v>
      </c>
      <c r="B27" s="3">
        <v>2.2000000000000002</v>
      </c>
      <c r="C27" s="3">
        <v>2.1</v>
      </c>
      <c r="D27" s="3">
        <v>2</v>
      </c>
      <c r="E27" s="3">
        <v>2.1</v>
      </c>
    </row>
    <row r="28" spans="1:5" x14ac:dyDescent="0.2">
      <c r="A28" s="3" t="s">
        <v>60</v>
      </c>
      <c r="B28" s="3">
        <v>1.9</v>
      </c>
      <c r="C28" s="3">
        <v>2</v>
      </c>
      <c r="D28" s="3">
        <v>1.9</v>
      </c>
      <c r="E28" s="3">
        <v>2.2000000000000002</v>
      </c>
    </row>
    <row r="29" spans="1:5" x14ac:dyDescent="0.2">
      <c r="A29" s="3" t="s">
        <v>61</v>
      </c>
      <c r="B29" s="3">
        <v>2.1</v>
      </c>
      <c r="C29" s="3">
        <v>2</v>
      </c>
      <c r="D29" s="3">
        <v>2</v>
      </c>
      <c r="E29" s="3">
        <v>2.4</v>
      </c>
    </row>
    <row r="30" spans="1:5" x14ac:dyDescent="0.2">
      <c r="A30" s="3" t="s">
        <v>62</v>
      </c>
      <c r="B30" s="3">
        <v>1.8</v>
      </c>
      <c r="C30" s="3">
        <v>1.9</v>
      </c>
      <c r="D30" s="3">
        <v>1.9</v>
      </c>
      <c r="E30" s="3">
        <v>2</v>
      </c>
    </row>
    <row r="31" spans="1:5" x14ac:dyDescent="0.2">
      <c r="A31" s="3" t="s">
        <v>63</v>
      </c>
      <c r="B31" s="3">
        <v>0</v>
      </c>
      <c r="C31" s="3">
        <v>1.7</v>
      </c>
      <c r="D31" s="3">
        <v>1.8</v>
      </c>
      <c r="E31" s="3">
        <v>1.4</v>
      </c>
    </row>
    <row r="32" spans="1:5" x14ac:dyDescent="0.2">
      <c r="A32" s="3" t="s">
        <v>64</v>
      </c>
      <c r="B32" s="3">
        <v>0.2</v>
      </c>
      <c r="C32" s="3">
        <v>1.7</v>
      </c>
      <c r="D32" s="3">
        <v>1.8</v>
      </c>
      <c r="E32" s="3">
        <v>1.3</v>
      </c>
    </row>
    <row r="33" spans="1:5" x14ac:dyDescent="0.2">
      <c r="A33" s="3" t="s">
        <v>65</v>
      </c>
      <c r="B33" s="3">
        <v>0.7</v>
      </c>
      <c r="C33" s="3">
        <v>1.8</v>
      </c>
      <c r="D33" s="3">
        <v>2</v>
      </c>
      <c r="E33" s="3">
        <v>1.5</v>
      </c>
    </row>
    <row r="34" spans="1:5" x14ac:dyDescent="0.2">
      <c r="A34" s="3" t="s">
        <v>66</v>
      </c>
      <c r="B34" s="3">
        <v>1.5</v>
      </c>
      <c r="C34" s="3">
        <v>2</v>
      </c>
      <c r="D34" s="3">
        <v>2.1</v>
      </c>
      <c r="E34" s="3">
        <v>1.7</v>
      </c>
    </row>
    <row r="35" spans="1:5" x14ac:dyDescent="0.2">
      <c r="A35" s="3" t="s">
        <v>67</v>
      </c>
      <c r="B35" s="3">
        <v>3.4</v>
      </c>
      <c r="C35" s="3">
        <v>2.5</v>
      </c>
      <c r="D35" s="3">
        <v>2.5</v>
      </c>
      <c r="E35" s="3">
        <v>2.5</v>
      </c>
    </row>
    <row r="36" spans="1:5" x14ac:dyDescent="0.2">
      <c r="A36" s="3" t="s">
        <v>68</v>
      </c>
      <c r="B36" s="3">
        <v>4.0999999999999996</v>
      </c>
      <c r="C36" s="3">
        <v>3.3</v>
      </c>
      <c r="D36" s="3">
        <v>2.9</v>
      </c>
      <c r="E36" s="3">
        <v>3.1</v>
      </c>
    </row>
    <row r="37" spans="1:5" x14ac:dyDescent="0.2">
      <c r="A37" s="3" t="s">
        <v>69</v>
      </c>
      <c r="B37" s="3">
        <v>4.7</v>
      </c>
      <c r="C37" s="3">
        <v>3.6</v>
      </c>
      <c r="D37" s="3">
        <v>3</v>
      </c>
      <c r="E37" s="3">
        <v>3.3</v>
      </c>
    </row>
    <row r="38" spans="1:5" x14ac:dyDescent="0.2">
      <c r="A38" s="3" t="s">
        <v>70</v>
      </c>
      <c r="B38" s="3">
        <v>5.8</v>
      </c>
      <c r="C38" s="3">
        <v>4.5</v>
      </c>
      <c r="D38" s="3">
        <v>3.8</v>
      </c>
      <c r="E38" s="3">
        <v>4.4000000000000004</v>
      </c>
    </row>
    <row r="39" spans="1:5" x14ac:dyDescent="0.2">
      <c r="A39" s="3" t="s">
        <v>71</v>
      </c>
      <c r="B39" s="3">
        <v>7.5</v>
      </c>
      <c r="C39" s="3">
        <v>5.4</v>
      </c>
      <c r="D39" s="3">
        <v>4.8</v>
      </c>
      <c r="E39" s="3">
        <v>5.8</v>
      </c>
    </row>
    <row r="40" spans="1:5" x14ac:dyDescent="0.2">
      <c r="A40" s="3" t="s">
        <v>72</v>
      </c>
      <c r="B40" s="3">
        <v>7.2</v>
      </c>
      <c r="C40" s="3">
        <v>5.5</v>
      </c>
      <c r="D40" s="3">
        <v>5.0999999999999996</v>
      </c>
      <c r="E40" s="3">
        <v>6.3</v>
      </c>
    </row>
    <row r="41" spans="1:5" x14ac:dyDescent="0.2">
      <c r="A41" s="3" t="s">
        <v>73</v>
      </c>
      <c r="B41" s="3">
        <v>6.7</v>
      </c>
      <c r="C41" s="3">
        <v>5.4</v>
      </c>
      <c r="D41" s="3">
        <v>5.2</v>
      </c>
      <c r="E41" s="3">
        <v>6.5</v>
      </c>
    </row>
    <row r="42" spans="1:5" x14ac:dyDescent="0.2">
      <c r="A42" s="3" t="s">
        <v>74</v>
      </c>
      <c r="B42" s="3">
        <v>5.2</v>
      </c>
      <c r="C42" s="3">
        <v>4.8</v>
      </c>
      <c r="D42" s="3">
        <v>4.8</v>
      </c>
      <c r="E42" s="3">
        <v>6.2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L40"/>
  <sheetViews>
    <sheetView workbookViewId="0">
      <selection activeCell="F10" sqref="F10"/>
    </sheetView>
  </sheetViews>
  <sheetFormatPr baseColWidth="10" defaultColWidth="11" defaultRowHeight="16" x14ac:dyDescent="0.2"/>
  <cols>
    <col min="6" max="9" width="20.33203125" customWidth="1"/>
  </cols>
  <sheetData>
    <row r="1" spans="1:12" x14ac:dyDescent="0.2">
      <c r="A1" s="8" t="s">
        <v>28</v>
      </c>
      <c r="B1" s="8" t="s">
        <v>21</v>
      </c>
      <c r="C1" s="8" t="s">
        <v>22</v>
      </c>
      <c r="D1" s="8" t="s">
        <v>25</v>
      </c>
      <c r="E1" s="8" t="s">
        <v>31</v>
      </c>
      <c r="F1" s="8" t="s">
        <v>32</v>
      </c>
      <c r="G1" s="8" t="s">
        <v>33</v>
      </c>
      <c r="H1" s="9" t="s">
        <v>34</v>
      </c>
      <c r="I1" s="9" t="s">
        <v>35</v>
      </c>
      <c r="J1" s="8" t="s">
        <v>75</v>
      </c>
      <c r="K1" s="8" t="s">
        <v>76</v>
      </c>
      <c r="L1" s="8" t="s">
        <v>77</v>
      </c>
    </row>
    <row r="2" spans="1:12" x14ac:dyDescent="0.2">
      <c r="A2" s="3" t="str">
        <f>_xlfn.CONCAT(D2, "-", E2)</f>
        <v>2013-3</v>
      </c>
      <c r="B2" s="3" t="s">
        <v>36</v>
      </c>
      <c r="C2" s="3" t="str">
        <f>_xlfn.CONCAT("inf_", TEXT(ROW(D2)-1, "000"))</f>
        <v>inf_001</v>
      </c>
      <c r="D2" s="3" t="str">
        <f>LEFT(B2, 4)</f>
        <v>2013</v>
      </c>
      <c r="E2" s="3" t="str">
        <f>RIGHT(B2, 1)</f>
        <v>3</v>
      </c>
      <c r="F2" s="3">
        <v>1.1000000000000001</v>
      </c>
      <c r="G2" s="3">
        <v>1.2</v>
      </c>
      <c r="H2" s="3">
        <v>1.6</v>
      </c>
      <c r="I2" s="3">
        <v>1.2</v>
      </c>
      <c r="J2" s="3" t="str" cm="1">
        <f t="array" ref="J2">VLOOKUP(TEXT($E2, "0"), TEXT('Quarter Month Lookup'!$A$2:$D$5, "0"), 2, 0)</f>
        <v>7</v>
      </c>
      <c r="K2" s="3" t="str" cm="1">
        <f t="array" ref="K2">VLOOKUP(TEXT($E2, "0"), TEXT('Quarter Month Lookup'!$A$2:$D$5, "0"), 3, 0)</f>
        <v>8</v>
      </c>
      <c r="L2" s="3" t="str" cm="1">
        <f t="array" ref="L2">VLOOKUP(TEXT($E2, "0"), TEXT('Quarter Month Lookup'!$A$2:$D$5, "0"), 4, 0)</f>
        <v>9</v>
      </c>
    </row>
    <row r="3" spans="1:12" x14ac:dyDescent="0.2">
      <c r="A3" s="3" t="str">
        <f t="shared" ref="A3:A40" si="0">_xlfn.CONCAT(D3, "-", E3)</f>
        <v>2013-4</v>
      </c>
      <c r="B3" s="3" t="s">
        <v>37</v>
      </c>
      <c r="C3" s="3" t="str">
        <f t="shared" ref="C3:C40" si="1">_xlfn.CONCAT("inf_", TEXT(ROW(D3)-1, "000"))</f>
        <v>inf_002</v>
      </c>
      <c r="D3" s="3" t="str">
        <f t="shared" ref="D3:D40" si="2">LEFT(B3, 4)</f>
        <v>2013</v>
      </c>
      <c r="E3" s="3" t="str">
        <f t="shared" ref="E3:E40" si="3">RIGHT(B3, 1)</f>
        <v>4</v>
      </c>
      <c r="F3" s="3">
        <v>0.9</v>
      </c>
      <c r="G3" s="3">
        <v>1.3</v>
      </c>
      <c r="H3" s="3">
        <v>1.5</v>
      </c>
      <c r="I3" s="3">
        <v>1.1000000000000001</v>
      </c>
      <c r="J3" s="3" t="str" cm="1">
        <f t="array" ref="J3">VLOOKUP(TEXT(E3, "0"), TEXT('Quarter Month Lookup'!$A$2:$D$5, "0"), 2, 0)</f>
        <v>10</v>
      </c>
      <c r="K3" s="3" t="str" cm="1">
        <f t="array" ref="K3">VLOOKUP(TEXT($E3, "0"), TEXT('Quarter Month Lookup'!$A$2:$D$5, "0"), 3, 0)</f>
        <v>11</v>
      </c>
      <c r="L3" s="3" t="str" cm="1">
        <f t="array" ref="L3">VLOOKUP(TEXT($E3, "0"), TEXT('Quarter Month Lookup'!$A$2:$D$5, "0"), 4, 0)</f>
        <v>12</v>
      </c>
    </row>
    <row r="4" spans="1:12" x14ac:dyDescent="0.2">
      <c r="A4" s="3" t="str">
        <f t="shared" si="0"/>
        <v>2014-1</v>
      </c>
      <c r="B4" s="3" t="s">
        <v>38</v>
      </c>
      <c r="C4" s="3" t="str">
        <f t="shared" si="1"/>
        <v>inf_003</v>
      </c>
      <c r="D4" s="3" t="str">
        <f t="shared" si="2"/>
        <v>2014</v>
      </c>
      <c r="E4" s="3" t="str">
        <f t="shared" si="3"/>
        <v>1</v>
      </c>
      <c r="F4" s="3">
        <v>1.4</v>
      </c>
      <c r="G4" s="3">
        <v>1.5</v>
      </c>
      <c r="H4" s="3">
        <v>1.6</v>
      </c>
      <c r="I4" s="3">
        <v>1.3</v>
      </c>
      <c r="J4" s="3" t="str" cm="1">
        <f t="array" ref="J4">VLOOKUP(TEXT(E4, "0"), TEXT('Quarter Month Lookup'!$A$2:$D$5, "0"), 2, 0)</f>
        <v>1</v>
      </c>
      <c r="K4" s="3" t="str" cm="1">
        <f t="array" ref="K4">VLOOKUP(TEXT($E4, "0"), TEXT('Quarter Month Lookup'!$A$2:$D$5, "0"), 3, 0)</f>
        <v>2</v>
      </c>
      <c r="L4" s="3" t="str" cm="1">
        <f t="array" ref="L4">VLOOKUP(TEXT($E4, "0"), TEXT('Quarter Month Lookup'!$A$2:$D$5, "0"), 4, 0)</f>
        <v>3</v>
      </c>
    </row>
    <row r="5" spans="1:12" x14ac:dyDescent="0.2">
      <c r="A5" s="3" t="str">
        <f t="shared" si="0"/>
        <v>2014-2</v>
      </c>
      <c r="B5" s="3" t="s">
        <v>39</v>
      </c>
      <c r="C5" s="3" t="str">
        <f t="shared" si="1"/>
        <v>inf_004</v>
      </c>
      <c r="D5" s="3" t="str">
        <f t="shared" si="2"/>
        <v>2014</v>
      </c>
      <c r="E5" s="3" t="str">
        <f t="shared" si="3"/>
        <v>2</v>
      </c>
      <c r="F5" s="3">
        <v>2.2000000000000002</v>
      </c>
      <c r="G5" s="3">
        <v>1.7</v>
      </c>
      <c r="H5" s="3">
        <v>1.8</v>
      </c>
      <c r="I5" s="3">
        <v>1.4</v>
      </c>
      <c r="J5" s="3" t="str" cm="1">
        <f t="array" ref="J5">VLOOKUP(TEXT(E5, "0"), TEXT('Quarter Month Lookup'!$A$2:$D$5, "0"), 2, 0)</f>
        <v>4</v>
      </c>
      <c r="K5" s="3" t="str" cm="1">
        <f t="array" ref="K5">VLOOKUP(TEXT($E5, "0"), TEXT('Quarter Month Lookup'!$A$2:$D$5, "0"), 3, 0)</f>
        <v>5</v>
      </c>
      <c r="L5" s="3" t="str" cm="1">
        <f t="array" ref="L5">VLOOKUP(TEXT($E5, "0"), TEXT('Quarter Month Lookup'!$A$2:$D$5, "0"), 4, 0)</f>
        <v>6</v>
      </c>
    </row>
    <row r="6" spans="1:12" x14ac:dyDescent="0.2">
      <c r="A6" s="3" t="str">
        <f t="shared" si="0"/>
        <v>2014-3</v>
      </c>
      <c r="B6" s="3" t="s">
        <v>40</v>
      </c>
      <c r="C6" s="3" t="str">
        <f t="shared" si="1"/>
        <v>inf_005</v>
      </c>
      <c r="D6" s="3" t="str">
        <f t="shared" si="2"/>
        <v>2014</v>
      </c>
      <c r="E6" s="3" t="str">
        <f t="shared" si="3"/>
        <v>3</v>
      </c>
      <c r="F6" s="3">
        <v>2</v>
      </c>
      <c r="G6" s="3">
        <v>1.7</v>
      </c>
      <c r="H6" s="3">
        <v>1.7</v>
      </c>
      <c r="I6" s="3">
        <v>1.4</v>
      </c>
      <c r="J6" s="3" t="str" cm="1">
        <f t="array" ref="J6">VLOOKUP(TEXT(E6, "0"), TEXT('Quarter Month Lookup'!$A$2:$D$5, "0"), 2, 0)</f>
        <v>7</v>
      </c>
      <c r="K6" s="3" t="str" cm="1">
        <f t="array" ref="K6">VLOOKUP(TEXT($E6, "0"), TEXT('Quarter Month Lookup'!$A$2:$D$5, "0"), 3, 0)</f>
        <v>8</v>
      </c>
      <c r="L6" s="3" t="str" cm="1">
        <f t="array" ref="L6">VLOOKUP(TEXT($E6, "0"), TEXT('Quarter Month Lookup'!$A$2:$D$5, "0"), 4, 0)</f>
        <v>9</v>
      </c>
    </row>
    <row r="7" spans="1:12" x14ac:dyDescent="0.2">
      <c r="A7" s="3" t="str">
        <f t="shared" si="0"/>
        <v>2014-4</v>
      </c>
      <c r="B7" s="3" t="s">
        <v>41</v>
      </c>
      <c r="C7" s="3" t="str">
        <f t="shared" si="1"/>
        <v>inf_006</v>
      </c>
      <c r="D7" s="3" t="str">
        <f t="shared" si="2"/>
        <v>2014</v>
      </c>
      <c r="E7" s="3" t="str">
        <f t="shared" si="3"/>
        <v>4</v>
      </c>
      <c r="F7" s="3">
        <v>2</v>
      </c>
      <c r="G7" s="3">
        <v>1.7</v>
      </c>
      <c r="H7" s="3">
        <v>1.8</v>
      </c>
      <c r="I7" s="3">
        <v>1.6</v>
      </c>
      <c r="J7" s="3" t="str" cm="1">
        <f t="array" ref="J7">VLOOKUP(TEXT(E7, "0"), TEXT('Quarter Month Lookup'!$A$2:$D$5, "0"), 2, 0)</f>
        <v>10</v>
      </c>
      <c r="K7" s="3" t="str" cm="1">
        <f t="array" ref="K7">VLOOKUP(TEXT($E7, "0"), TEXT('Quarter Month Lookup'!$A$2:$D$5, "0"), 3, 0)</f>
        <v>11</v>
      </c>
      <c r="L7" s="3" t="str" cm="1">
        <f t="array" ref="L7">VLOOKUP(TEXT($E7, "0"), TEXT('Quarter Month Lookup'!$A$2:$D$5, "0"), 4, 0)</f>
        <v>12</v>
      </c>
    </row>
    <row r="8" spans="1:12" x14ac:dyDescent="0.2">
      <c r="A8" s="3" t="str">
        <f t="shared" si="0"/>
        <v>2015-1</v>
      </c>
      <c r="B8" s="3" t="s">
        <v>42</v>
      </c>
      <c r="C8" s="3" t="str">
        <f t="shared" si="1"/>
        <v>inf_007</v>
      </c>
      <c r="D8" s="3" t="str">
        <f t="shared" si="2"/>
        <v>2015</v>
      </c>
      <c r="E8" s="3" t="str">
        <f t="shared" si="3"/>
        <v>1</v>
      </c>
      <c r="F8" s="3">
        <v>1</v>
      </c>
      <c r="G8" s="3">
        <v>1.6</v>
      </c>
      <c r="H8" s="3">
        <v>1.8</v>
      </c>
      <c r="I8" s="3">
        <v>1.7</v>
      </c>
      <c r="J8" s="3" t="str" cm="1">
        <f t="array" ref="J8">VLOOKUP(TEXT(E8, "0"), TEXT('Quarter Month Lookup'!$A$2:$D$5, "0"), 2, 0)</f>
        <v>1</v>
      </c>
      <c r="K8" s="3" t="str" cm="1">
        <f t="array" ref="K8">VLOOKUP(TEXT($E8, "0"), TEXT('Quarter Month Lookup'!$A$2:$D$5, "0"), 3, 0)</f>
        <v>2</v>
      </c>
      <c r="L8" s="3" t="str" cm="1">
        <f t="array" ref="L8">VLOOKUP(TEXT($E8, "0"), TEXT('Quarter Month Lookup'!$A$2:$D$5, "0"), 4, 0)</f>
        <v>3</v>
      </c>
    </row>
    <row r="9" spans="1:12" x14ac:dyDescent="0.2">
      <c r="A9" s="3" t="str">
        <f t="shared" si="0"/>
        <v>2015-2</v>
      </c>
      <c r="B9" s="3" t="s">
        <v>43</v>
      </c>
      <c r="C9" s="3" t="str">
        <f t="shared" si="1"/>
        <v>inf_008</v>
      </c>
      <c r="D9" s="3" t="str">
        <f t="shared" si="2"/>
        <v>2015</v>
      </c>
      <c r="E9" s="3" t="str">
        <f t="shared" si="3"/>
        <v>2</v>
      </c>
      <c r="F9" s="3">
        <v>1</v>
      </c>
      <c r="G9" s="3">
        <v>1.5</v>
      </c>
      <c r="H9" s="3">
        <v>1.6</v>
      </c>
      <c r="I9" s="3">
        <v>1.8</v>
      </c>
      <c r="J9" s="3" t="str" cm="1">
        <f t="array" ref="J9">VLOOKUP(TEXT(E9, "0"), TEXT('Quarter Month Lookup'!$A$2:$D$5, "0"), 2, 0)</f>
        <v>4</v>
      </c>
      <c r="K9" s="3" t="str" cm="1">
        <f t="array" ref="K9">VLOOKUP(TEXT($E9, "0"), TEXT('Quarter Month Lookup'!$A$2:$D$5, "0"), 3, 0)</f>
        <v>5</v>
      </c>
      <c r="L9" s="3" t="str" cm="1">
        <f t="array" ref="L9">VLOOKUP(TEXT($E9, "0"), TEXT('Quarter Month Lookup'!$A$2:$D$5, "0"), 4, 0)</f>
        <v>6</v>
      </c>
    </row>
    <row r="10" spans="1:12" x14ac:dyDescent="0.2">
      <c r="A10" s="3" t="str">
        <f t="shared" si="0"/>
        <v>2015-3</v>
      </c>
      <c r="B10" s="3" t="s">
        <v>44</v>
      </c>
      <c r="C10" s="3" t="str">
        <f t="shared" si="1"/>
        <v>inf_009</v>
      </c>
      <c r="D10" s="3" t="str">
        <f t="shared" si="2"/>
        <v>2015</v>
      </c>
      <c r="E10" s="3" t="str">
        <f t="shared" si="3"/>
        <v>3</v>
      </c>
      <c r="F10" s="3">
        <v>1.2</v>
      </c>
      <c r="G10" s="3">
        <v>1.6</v>
      </c>
      <c r="H10" s="3">
        <v>1.8</v>
      </c>
      <c r="I10" s="3">
        <v>1.9</v>
      </c>
      <c r="J10" s="3" t="str" cm="1">
        <f t="array" ref="J10">VLOOKUP(TEXT(E10, "0"), TEXT('Quarter Month Lookup'!$A$2:$D$5, "0"), 2, 0)</f>
        <v>7</v>
      </c>
      <c r="K10" s="3" t="str" cm="1">
        <f t="array" ref="K10">VLOOKUP(TEXT($E10, "0"), TEXT('Quarter Month Lookup'!$A$2:$D$5, "0"), 3, 0)</f>
        <v>8</v>
      </c>
      <c r="L10" s="3" t="str" cm="1">
        <f t="array" ref="L10">VLOOKUP(TEXT($E10, "0"), TEXT('Quarter Month Lookup'!$A$2:$D$5, "0"), 4, 0)</f>
        <v>9</v>
      </c>
    </row>
    <row r="11" spans="1:12" x14ac:dyDescent="0.2">
      <c r="A11" s="3" t="str">
        <f t="shared" si="0"/>
        <v>2015-4</v>
      </c>
      <c r="B11" s="3" t="s">
        <v>45</v>
      </c>
      <c r="C11" s="3" t="str">
        <f t="shared" si="1"/>
        <v>inf_010</v>
      </c>
      <c r="D11" s="3" t="str">
        <f t="shared" si="2"/>
        <v>2015</v>
      </c>
      <c r="E11" s="3" t="str">
        <f t="shared" si="3"/>
        <v>4</v>
      </c>
      <c r="F11" s="3">
        <v>1.3</v>
      </c>
      <c r="G11" s="3">
        <v>1.8</v>
      </c>
      <c r="H11" s="3">
        <v>2</v>
      </c>
      <c r="I11" s="3">
        <v>2</v>
      </c>
      <c r="J11" s="3" t="str" cm="1">
        <f t="array" ref="J11">VLOOKUP(TEXT(E11, "0"), TEXT('Quarter Month Lookup'!$A$2:$D$5, "0"), 2, 0)</f>
        <v>10</v>
      </c>
      <c r="K11" s="3" t="str" cm="1">
        <f t="array" ref="K11">VLOOKUP(TEXT($E11, "0"), TEXT('Quarter Month Lookup'!$A$2:$D$5, "0"), 3, 0)</f>
        <v>11</v>
      </c>
      <c r="L11" s="3" t="str" cm="1">
        <f t="array" ref="L11">VLOOKUP(TEXT($E11, "0"), TEXT('Quarter Month Lookup'!$A$2:$D$5, "0"), 4, 0)</f>
        <v>12</v>
      </c>
    </row>
    <row r="12" spans="1:12" x14ac:dyDescent="0.2">
      <c r="A12" s="3" t="str">
        <f t="shared" si="0"/>
        <v>2016-1</v>
      </c>
      <c r="B12" s="3" t="s">
        <v>46</v>
      </c>
      <c r="C12" s="3" t="str">
        <f t="shared" si="1"/>
        <v>inf_011</v>
      </c>
      <c r="D12" s="3" t="str">
        <f t="shared" si="2"/>
        <v>2016</v>
      </c>
      <c r="E12" s="3" t="str">
        <f t="shared" si="3"/>
        <v>1</v>
      </c>
      <c r="F12" s="3">
        <v>1.6</v>
      </c>
      <c r="G12" s="3">
        <v>1.8</v>
      </c>
      <c r="H12" s="3">
        <v>2</v>
      </c>
      <c r="I12" s="3">
        <v>2</v>
      </c>
      <c r="J12" s="3" t="str" cm="1">
        <f t="array" ref="J12">VLOOKUP(TEXT(E12, "0"), TEXT('Quarter Month Lookup'!$A$2:$D$5, "0"), 2, 0)</f>
        <v>1</v>
      </c>
      <c r="K12" s="3" t="str" cm="1">
        <f t="array" ref="K12">VLOOKUP(TEXT($E12, "0"), TEXT('Quarter Month Lookup'!$A$2:$D$5, "0"), 3, 0)</f>
        <v>2</v>
      </c>
      <c r="L12" s="3" t="str" cm="1">
        <f t="array" ref="L12">VLOOKUP(TEXT($E12, "0"), TEXT('Quarter Month Lookup'!$A$2:$D$5, "0"), 4, 0)</f>
        <v>3</v>
      </c>
    </row>
    <row r="13" spans="1:12" x14ac:dyDescent="0.2">
      <c r="A13" s="3" t="str">
        <f t="shared" si="0"/>
        <v>2016-2</v>
      </c>
      <c r="B13" s="3" t="s">
        <v>47</v>
      </c>
      <c r="C13" s="3" t="str">
        <f t="shared" si="1"/>
        <v>inf_012</v>
      </c>
      <c r="D13" s="3" t="str">
        <f t="shared" si="2"/>
        <v>2016</v>
      </c>
      <c r="E13" s="3" t="str">
        <f t="shared" si="3"/>
        <v>2</v>
      </c>
      <c r="F13" s="3">
        <v>1.5</v>
      </c>
      <c r="G13" s="3">
        <v>2</v>
      </c>
      <c r="H13" s="3">
        <v>2.1</v>
      </c>
      <c r="I13" s="3">
        <v>1.8</v>
      </c>
      <c r="J13" s="3" t="str" cm="1">
        <f t="array" ref="J13">VLOOKUP(TEXT(E13, "0"), TEXT('Quarter Month Lookup'!$A$2:$D$5, "0"), 2, 0)</f>
        <v>4</v>
      </c>
      <c r="K13" s="3" t="str" cm="1">
        <f t="array" ref="K13">VLOOKUP(TEXT($E13, "0"), TEXT('Quarter Month Lookup'!$A$2:$D$5, "0"), 3, 0)</f>
        <v>5</v>
      </c>
      <c r="L13" s="3" t="str" cm="1">
        <f t="array" ref="L13">VLOOKUP(TEXT($E13, "0"), TEXT('Quarter Month Lookup'!$A$2:$D$5, "0"), 4, 0)</f>
        <v>6</v>
      </c>
    </row>
    <row r="14" spans="1:12" x14ac:dyDescent="0.2">
      <c r="A14" s="3" t="str">
        <f t="shared" si="0"/>
        <v>2016-3</v>
      </c>
      <c r="B14" s="3" t="s">
        <v>48</v>
      </c>
      <c r="C14" s="3" t="str">
        <f t="shared" si="1"/>
        <v>inf_013</v>
      </c>
      <c r="D14" s="3" t="str">
        <f t="shared" si="2"/>
        <v>2016</v>
      </c>
      <c r="E14" s="3" t="str">
        <f t="shared" si="3"/>
        <v>3</v>
      </c>
      <c r="F14" s="3">
        <v>1.3</v>
      </c>
      <c r="G14" s="3">
        <v>1.9</v>
      </c>
      <c r="H14" s="3">
        <v>2</v>
      </c>
      <c r="I14" s="3">
        <v>1.6</v>
      </c>
      <c r="J14" s="3" t="str" cm="1">
        <f t="array" ref="J14">VLOOKUP(TEXT(E14, "0"), TEXT('Quarter Month Lookup'!$A$2:$D$5, "0"), 2, 0)</f>
        <v>7</v>
      </c>
      <c r="K14" s="3" t="str" cm="1">
        <f t="array" ref="K14">VLOOKUP(TEXT($E14, "0"), TEXT('Quarter Month Lookup'!$A$2:$D$5, "0"), 3, 0)</f>
        <v>8</v>
      </c>
      <c r="L14" s="3" t="str" cm="1">
        <f t="array" ref="L14">VLOOKUP(TEXT($E14, "0"), TEXT('Quarter Month Lookup'!$A$2:$D$5, "0"), 4, 0)</f>
        <v>9</v>
      </c>
    </row>
    <row r="15" spans="1:12" x14ac:dyDescent="0.2">
      <c r="A15" s="3" t="str">
        <f t="shared" si="0"/>
        <v>2016-4</v>
      </c>
      <c r="B15" s="3" t="s">
        <v>49</v>
      </c>
      <c r="C15" s="3" t="str">
        <f t="shared" si="1"/>
        <v>inf_014</v>
      </c>
      <c r="D15" s="3" t="str">
        <f t="shared" si="2"/>
        <v>2016</v>
      </c>
      <c r="E15" s="3" t="str">
        <f t="shared" si="3"/>
        <v>4</v>
      </c>
      <c r="F15" s="3">
        <v>1.4</v>
      </c>
      <c r="G15" s="3">
        <v>1.7</v>
      </c>
      <c r="H15" s="3">
        <v>1.9</v>
      </c>
      <c r="I15" s="3">
        <v>1.3</v>
      </c>
      <c r="J15" s="3" t="str" cm="1">
        <f t="array" ref="J15">VLOOKUP(TEXT(E15, "0"), TEXT('Quarter Month Lookup'!$A$2:$D$5, "0"), 2, 0)</f>
        <v>10</v>
      </c>
      <c r="K15" s="3" t="str" cm="1">
        <f t="array" ref="K15">VLOOKUP(TEXT($E15, "0"), TEXT('Quarter Month Lookup'!$A$2:$D$5, "0"), 3, 0)</f>
        <v>11</v>
      </c>
      <c r="L15" s="3" t="str" cm="1">
        <f t="array" ref="L15">VLOOKUP(TEXT($E15, "0"), TEXT('Quarter Month Lookup'!$A$2:$D$5, "0"), 4, 0)</f>
        <v>12</v>
      </c>
    </row>
    <row r="16" spans="1:12" x14ac:dyDescent="0.2">
      <c r="A16" s="3" t="str">
        <f t="shared" si="0"/>
        <v>2017-1</v>
      </c>
      <c r="B16" s="3" t="s">
        <v>50</v>
      </c>
      <c r="C16" s="3" t="str">
        <f t="shared" si="1"/>
        <v>inf_015</v>
      </c>
      <c r="D16" s="3" t="str">
        <f t="shared" si="2"/>
        <v>2017</v>
      </c>
      <c r="E16" s="3" t="str">
        <f t="shared" si="3"/>
        <v>1</v>
      </c>
      <c r="F16" s="3">
        <v>1.9</v>
      </c>
      <c r="G16" s="3">
        <v>1.5</v>
      </c>
      <c r="H16" s="3">
        <v>1.8</v>
      </c>
      <c r="I16" s="3">
        <v>1.2</v>
      </c>
      <c r="J16" s="3" t="str" cm="1">
        <f t="array" ref="J16">VLOOKUP(TEXT(E16, "0"), TEXT('Quarter Month Lookup'!$A$2:$D$5, "0"), 2, 0)</f>
        <v>1</v>
      </c>
      <c r="K16" s="3" t="str" cm="1">
        <f t="array" ref="K16">VLOOKUP(TEXT($E16, "0"), TEXT('Quarter Month Lookup'!$A$2:$D$5, "0"), 3, 0)</f>
        <v>2</v>
      </c>
      <c r="L16" s="3" t="str" cm="1">
        <f t="array" ref="L16">VLOOKUP(TEXT($E16, "0"), TEXT('Quarter Month Lookup'!$A$2:$D$5, "0"), 4, 0)</f>
        <v>3</v>
      </c>
    </row>
    <row r="17" spans="1:12" x14ac:dyDescent="0.2">
      <c r="A17" s="3" t="str">
        <f t="shared" si="0"/>
        <v>2017-2</v>
      </c>
      <c r="B17" s="3" t="s">
        <v>51</v>
      </c>
      <c r="C17" s="3" t="str">
        <f t="shared" si="1"/>
        <v>inf_016</v>
      </c>
      <c r="D17" s="3" t="str">
        <f t="shared" si="2"/>
        <v>2017</v>
      </c>
      <c r="E17" s="3" t="str">
        <f t="shared" si="3"/>
        <v>2</v>
      </c>
      <c r="F17" s="3">
        <v>1.3</v>
      </c>
      <c r="G17" s="3">
        <v>1.2</v>
      </c>
      <c r="H17" s="3">
        <v>1.6</v>
      </c>
      <c r="I17" s="3">
        <v>1</v>
      </c>
      <c r="J17" s="3" t="str" cm="1">
        <f t="array" ref="J17">VLOOKUP(TEXT(E17, "0"), TEXT('Quarter Month Lookup'!$A$2:$D$5, "0"), 2, 0)</f>
        <v>4</v>
      </c>
      <c r="K17" s="3" t="str" cm="1">
        <f t="array" ref="K17">VLOOKUP(TEXT($E17, "0"), TEXT('Quarter Month Lookup'!$A$2:$D$5, "0"), 3, 0)</f>
        <v>5</v>
      </c>
      <c r="L17" s="3" t="str" cm="1">
        <f t="array" ref="L17">VLOOKUP(TEXT($E17, "0"), TEXT('Quarter Month Lookup'!$A$2:$D$5, "0"), 4, 0)</f>
        <v>6</v>
      </c>
    </row>
    <row r="18" spans="1:12" x14ac:dyDescent="0.2">
      <c r="A18" s="3" t="str">
        <f t="shared" si="0"/>
        <v>2017-3</v>
      </c>
      <c r="B18" s="3" t="s">
        <v>52</v>
      </c>
      <c r="C18" s="3" t="str">
        <f t="shared" si="1"/>
        <v>inf_017</v>
      </c>
      <c r="D18" s="3" t="str">
        <f t="shared" si="2"/>
        <v>2017</v>
      </c>
      <c r="E18" s="3" t="str">
        <f t="shared" si="3"/>
        <v>3</v>
      </c>
      <c r="F18" s="3">
        <v>1.4</v>
      </c>
      <c r="G18" s="3">
        <v>1.4</v>
      </c>
      <c r="H18" s="3">
        <v>1.6</v>
      </c>
      <c r="I18" s="3">
        <v>1.2</v>
      </c>
      <c r="J18" s="3" t="str" cm="1">
        <f t="array" ref="J18">VLOOKUP(TEXT(E18, "0"), TEXT('Quarter Month Lookup'!$A$2:$D$5, "0"), 2, 0)</f>
        <v>7</v>
      </c>
      <c r="K18" s="3" t="str" cm="1">
        <f t="array" ref="K18">VLOOKUP(TEXT($E18, "0"), TEXT('Quarter Month Lookup'!$A$2:$D$5, "0"), 3, 0)</f>
        <v>8</v>
      </c>
      <c r="L18" s="3" t="str" cm="1">
        <f t="array" ref="L18">VLOOKUP(TEXT($E18, "0"), TEXT('Quarter Month Lookup'!$A$2:$D$5, "0"), 4, 0)</f>
        <v>9</v>
      </c>
    </row>
    <row r="19" spans="1:12" x14ac:dyDescent="0.2">
      <c r="A19" s="3" t="str">
        <f t="shared" si="0"/>
        <v>2017-4</v>
      </c>
      <c r="B19" s="3" t="s">
        <v>53</v>
      </c>
      <c r="C19" s="3" t="str">
        <f t="shared" si="1"/>
        <v>inf_018</v>
      </c>
      <c r="D19" s="3" t="str">
        <f t="shared" si="2"/>
        <v>2017</v>
      </c>
      <c r="E19" s="3" t="str">
        <f t="shared" si="3"/>
        <v>4</v>
      </c>
      <c r="F19" s="3">
        <v>1.8</v>
      </c>
      <c r="G19" s="3">
        <v>1.6</v>
      </c>
      <c r="H19" s="3">
        <v>1.6</v>
      </c>
      <c r="I19" s="3">
        <v>1.4</v>
      </c>
      <c r="J19" s="3" t="str" cm="1">
        <f t="array" ref="J19">VLOOKUP(TEXT(E19, "0"), TEXT('Quarter Month Lookup'!$A$2:$D$5, "0"), 2, 0)</f>
        <v>10</v>
      </c>
      <c r="K19" s="3" t="str" cm="1">
        <f t="array" ref="K19">VLOOKUP(TEXT($E19, "0"), TEXT('Quarter Month Lookup'!$A$2:$D$5, "0"), 3, 0)</f>
        <v>11</v>
      </c>
      <c r="L19" s="3" t="str" cm="1">
        <f t="array" ref="L19">VLOOKUP(TEXT($E19, "0"), TEXT('Quarter Month Lookup'!$A$2:$D$5, "0"), 4, 0)</f>
        <v>12</v>
      </c>
    </row>
    <row r="20" spans="1:12" x14ac:dyDescent="0.2">
      <c r="A20" s="3" t="str">
        <f t="shared" si="0"/>
        <v>2018-1</v>
      </c>
      <c r="B20" s="3" t="s">
        <v>54</v>
      </c>
      <c r="C20" s="3" t="str">
        <f t="shared" si="1"/>
        <v>inf_019</v>
      </c>
      <c r="D20" s="3" t="str">
        <f t="shared" si="2"/>
        <v>2018</v>
      </c>
      <c r="E20" s="3" t="str">
        <f t="shared" si="3"/>
        <v>1</v>
      </c>
      <c r="F20" s="3">
        <v>2.1</v>
      </c>
      <c r="G20" s="3">
        <v>1.9</v>
      </c>
      <c r="H20" s="3">
        <v>1.8</v>
      </c>
      <c r="I20" s="3">
        <v>1.7</v>
      </c>
      <c r="J20" s="3" t="str" cm="1">
        <f t="array" ref="J20">VLOOKUP(TEXT(E20, "0"), TEXT('Quarter Month Lookup'!$A$2:$D$5, "0"), 2, 0)</f>
        <v>1</v>
      </c>
      <c r="K20" s="3" t="str" cm="1">
        <f t="array" ref="K20">VLOOKUP(TEXT($E20, "0"), TEXT('Quarter Month Lookup'!$A$2:$D$5, "0"), 3, 0)</f>
        <v>2</v>
      </c>
      <c r="L20" s="3" t="str" cm="1">
        <f t="array" ref="L20">VLOOKUP(TEXT($E20, "0"), TEXT('Quarter Month Lookup'!$A$2:$D$5, "0"), 4, 0)</f>
        <v>3</v>
      </c>
    </row>
    <row r="21" spans="1:12" x14ac:dyDescent="0.2">
      <c r="A21" s="3" t="str">
        <f t="shared" si="0"/>
        <v>2018-2</v>
      </c>
      <c r="B21" s="3" t="s">
        <v>55</v>
      </c>
      <c r="C21" s="3" t="str">
        <f t="shared" si="1"/>
        <v>inf_020</v>
      </c>
      <c r="D21" s="3" t="str">
        <f t="shared" si="2"/>
        <v>2018</v>
      </c>
      <c r="E21" s="3" t="str">
        <f t="shared" si="3"/>
        <v>2</v>
      </c>
      <c r="F21" s="3">
        <v>2.2999999999999998</v>
      </c>
      <c r="G21" s="3">
        <v>1.9</v>
      </c>
      <c r="H21" s="3">
        <v>1.8</v>
      </c>
      <c r="I21" s="3">
        <v>1.8</v>
      </c>
      <c r="J21" s="3" t="str" cm="1">
        <f t="array" ref="J21">VLOOKUP(TEXT(E21, "0"), TEXT('Quarter Month Lookup'!$A$2:$D$5, "0"), 2, 0)</f>
        <v>4</v>
      </c>
      <c r="K21" s="3" t="str" cm="1">
        <f t="array" ref="K21">VLOOKUP(TEXT($E21, "0"), TEXT('Quarter Month Lookup'!$A$2:$D$5, "0"), 3, 0)</f>
        <v>5</v>
      </c>
      <c r="L21" s="3" t="str" cm="1">
        <f t="array" ref="L21">VLOOKUP(TEXT($E21, "0"), TEXT('Quarter Month Lookup'!$A$2:$D$5, "0"), 4, 0)</f>
        <v>6</v>
      </c>
    </row>
    <row r="22" spans="1:12" x14ac:dyDescent="0.2">
      <c r="A22" s="3" t="str">
        <f t="shared" si="0"/>
        <v>2018-3</v>
      </c>
      <c r="B22" s="3" t="s">
        <v>56</v>
      </c>
      <c r="C22" s="3" t="str">
        <f t="shared" si="1"/>
        <v>inf_021</v>
      </c>
      <c r="D22" s="3" t="str">
        <f t="shared" si="2"/>
        <v>2018</v>
      </c>
      <c r="E22" s="3" t="str">
        <f t="shared" si="3"/>
        <v>3</v>
      </c>
      <c r="F22" s="3">
        <v>2.7</v>
      </c>
      <c r="G22" s="3">
        <v>2</v>
      </c>
      <c r="H22" s="3">
        <v>1.9</v>
      </c>
      <c r="I22" s="3">
        <v>1.9</v>
      </c>
      <c r="J22" s="3" t="str" cm="1">
        <f t="array" ref="J22">VLOOKUP(TEXT(E22, "0"), TEXT('Quarter Month Lookup'!$A$2:$D$5, "0"), 2, 0)</f>
        <v>7</v>
      </c>
      <c r="K22" s="3" t="str" cm="1">
        <f t="array" ref="K22">VLOOKUP(TEXT($E22, "0"), TEXT('Quarter Month Lookup'!$A$2:$D$5, "0"), 3, 0)</f>
        <v>8</v>
      </c>
      <c r="L22" s="3" t="str" cm="1">
        <f t="array" ref="L22">VLOOKUP(TEXT($E22, "0"), TEXT('Quarter Month Lookup'!$A$2:$D$5, "0"), 4, 0)</f>
        <v>9</v>
      </c>
    </row>
    <row r="23" spans="1:12" x14ac:dyDescent="0.2">
      <c r="A23" s="3" t="str">
        <f t="shared" si="0"/>
        <v>2018-4</v>
      </c>
      <c r="B23" s="3" t="s">
        <v>57</v>
      </c>
      <c r="C23" s="3" t="str">
        <f t="shared" si="1"/>
        <v>inf_022</v>
      </c>
      <c r="D23" s="3" t="str">
        <f t="shared" si="2"/>
        <v>2018</v>
      </c>
      <c r="E23" s="3" t="str">
        <f t="shared" si="3"/>
        <v>4</v>
      </c>
      <c r="F23" s="3">
        <v>2.1</v>
      </c>
      <c r="G23" s="3">
        <v>1.9</v>
      </c>
      <c r="H23" s="3">
        <v>1.8</v>
      </c>
      <c r="I23" s="3">
        <v>1.8</v>
      </c>
      <c r="J23" s="3" t="str" cm="1">
        <f t="array" ref="J23">VLOOKUP(TEXT(E23, "0"), TEXT('Quarter Month Lookup'!$A$2:$D$5, "0"), 2, 0)</f>
        <v>10</v>
      </c>
      <c r="K23" s="3" t="str" cm="1">
        <f t="array" ref="K23">VLOOKUP(TEXT($E23, "0"), TEXT('Quarter Month Lookup'!$A$2:$D$5, "0"), 3, 0)</f>
        <v>11</v>
      </c>
      <c r="L23" s="3" t="str" cm="1">
        <f t="array" ref="L23">VLOOKUP(TEXT($E23, "0"), TEXT('Quarter Month Lookup'!$A$2:$D$5, "0"), 4, 0)</f>
        <v>12</v>
      </c>
    </row>
    <row r="24" spans="1:12" x14ac:dyDescent="0.2">
      <c r="A24" s="3" t="str">
        <f t="shared" si="0"/>
        <v>2019-1</v>
      </c>
      <c r="B24" s="3" t="s">
        <v>58</v>
      </c>
      <c r="C24" s="3" t="str">
        <f t="shared" si="1"/>
        <v>inf_023</v>
      </c>
      <c r="D24" s="3" t="str">
        <f t="shared" si="2"/>
        <v>2019</v>
      </c>
      <c r="E24" s="3" t="str">
        <f t="shared" si="3"/>
        <v>1</v>
      </c>
      <c r="F24" s="3">
        <v>1.6</v>
      </c>
      <c r="G24" s="3">
        <v>2</v>
      </c>
      <c r="H24" s="3">
        <v>1.9</v>
      </c>
      <c r="I24" s="3">
        <v>1.9</v>
      </c>
      <c r="J24" s="3" t="str" cm="1">
        <f t="array" ref="J24">VLOOKUP(TEXT(E24, "0"), TEXT('Quarter Month Lookup'!$A$2:$D$5, "0"), 2, 0)</f>
        <v>1</v>
      </c>
      <c r="K24" s="3" t="str" cm="1">
        <f t="array" ref="K24">VLOOKUP(TEXT($E24, "0"), TEXT('Quarter Month Lookup'!$A$2:$D$5, "0"), 3, 0)</f>
        <v>2</v>
      </c>
      <c r="L24" s="3" t="str" cm="1">
        <f t="array" ref="L24">VLOOKUP(TEXT($E24, "0"), TEXT('Quarter Month Lookup'!$A$2:$D$5, "0"), 4, 0)</f>
        <v>3</v>
      </c>
    </row>
    <row r="25" spans="1:12" x14ac:dyDescent="0.2">
      <c r="A25" s="3" t="str">
        <f t="shared" si="0"/>
        <v>2019-2</v>
      </c>
      <c r="B25" s="3" t="s">
        <v>59</v>
      </c>
      <c r="C25" s="3" t="str">
        <f t="shared" si="1"/>
        <v>inf_024</v>
      </c>
      <c r="D25" s="3" t="str">
        <f t="shared" si="2"/>
        <v>2019</v>
      </c>
      <c r="E25" s="3" t="str">
        <f t="shared" si="3"/>
        <v>2</v>
      </c>
      <c r="F25" s="3">
        <v>2.2000000000000002</v>
      </c>
      <c r="G25" s="3">
        <v>2.1</v>
      </c>
      <c r="H25" s="3">
        <v>2</v>
      </c>
      <c r="I25" s="3">
        <v>2.1</v>
      </c>
      <c r="J25" s="3" t="str" cm="1">
        <f t="array" ref="J25">VLOOKUP(TEXT(E25, "0"), TEXT('Quarter Month Lookup'!$A$2:$D$5, "0"), 2, 0)</f>
        <v>4</v>
      </c>
      <c r="K25" s="3" t="str" cm="1">
        <f t="array" ref="K25">VLOOKUP(TEXT($E25, "0"), TEXT('Quarter Month Lookup'!$A$2:$D$5, "0"), 3, 0)</f>
        <v>5</v>
      </c>
      <c r="L25" s="3" t="str" cm="1">
        <f t="array" ref="L25">VLOOKUP(TEXT($E25, "0"), TEXT('Quarter Month Lookup'!$A$2:$D$5, "0"), 4, 0)</f>
        <v>6</v>
      </c>
    </row>
    <row r="26" spans="1:12" x14ac:dyDescent="0.2">
      <c r="A26" s="3" t="str">
        <f t="shared" si="0"/>
        <v>2019-3</v>
      </c>
      <c r="B26" s="3" t="s">
        <v>60</v>
      </c>
      <c r="C26" s="3" t="str">
        <f t="shared" si="1"/>
        <v>inf_025</v>
      </c>
      <c r="D26" s="3" t="str">
        <f t="shared" si="2"/>
        <v>2019</v>
      </c>
      <c r="E26" s="3" t="str">
        <f t="shared" si="3"/>
        <v>3</v>
      </c>
      <c r="F26" s="3">
        <v>1.9</v>
      </c>
      <c r="G26" s="3">
        <v>2</v>
      </c>
      <c r="H26" s="3">
        <v>1.9</v>
      </c>
      <c r="I26" s="3">
        <v>2.2000000000000002</v>
      </c>
      <c r="J26" s="3" t="str" cm="1">
        <f t="array" ref="J26">VLOOKUP(TEXT(E26, "0"), TEXT('Quarter Month Lookup'!$A$2:$D$5, "0"), 2, 0)</f>
        <v>7</v>
      </c>
      <c r="K26" s="3" t="str" cm="1">
        <f t="array" ref="K26">VLOOKUP(TEXT($E26, "0"), TEXT('Quarter Month Lookup'!$A$2:$D$5, "0"), 3, 0)</f>
        <v>8</v>
      </c>
      <c r="L26" s="3" t="str" cm="1">
        <f t="array" ref="L26">VLOOKUP(TEXT($E26, "0"), TEXT('Quarter Month Lookup'!$A$2:$D$5, "0"), 4, 0)</f>
        <v>9</v>
      </c>
    </row>
    <row r="27" spans="1:12" x14ac:dyDescent="0.2">
      <c r="A27" s="3" t="str">
        <f t="shared" si="0"/>
        <v>2019-4</v>
      </c>
      <c r="B27" s="3" t="s">
        <v>61</v>
      </c>
      <c r="C27" s="3" t="str">
        <f t="shared" si="1"/>
        <v>inf_026</v>
      </c>
      <c r="D27" s="3" t="str">
        <f t="shared" si="2"/>
        <v>2019</v>
      </c>
      <c r="E27" s="3" t="str">
        <f t="shared" si="3"/>
        <v>4</v>
      </c>
      <c r="F27" s="3">
        <v>2.1</v>
      </c>
      <c r="G27" s="3">
        <v>2</v>
      </c>
      <c r="H27" s="3">
        <v>2</v>
      </c>
      <c r="I27" s="3">
        <v>2.4</v>
      </c>
      <c r="J27" s="3" t="str" cm="1">
        <f t="array" ref="J27">VLOOKUP(TEXT(E27, "0"), TEXT('Quarter Month Lookup'!$A$2:$D$5, "0"), 2, 0)</f>
        <v>10</v>
      </c>
      <c r="K27" s="3" t="str" cm="1">
        <f t="array" ref="K27">VLOOKUP(TEXT($E27, "0"), TEXT('Quarter Month Lookup'!$A$2:$D$5, "0"), 3, 0)</f>
        <v>11</v>
      </c>
      <c r="L27" s="3" t="str" cm="1">
        <f t="array" ref="L27">VLOOKUP(TEXT($E27, "0"), TEXT('Quarter Month Lookup'!$A$2:$D$5, "0"), 4, 0)</f>
        <v>12</v>
      </c>
    </row>
    <row r="28" spans="1:12" x14ac:dyDescent="0.2">
      <c r="A28" s="3" t="str">
        <f t="shared" si="0"/>
        <v>2020-1</v>
      </c>
      <c r="B28" s="3" t="s">
        <v>62</v>
      </c>
      <c r="C28" s="3" t="str">
        <f t="shared" si="1"/>
        <v>inf_027</v>
      </c>
      <c r="D28" s="3" t="str">
        <f t="shared" si="2"/>
        <v>2020</v>
      </c>
      <c r="E28" s="3" t="str">
        <f t="shared" si="3"/>
        <v>1</v>
      </c>
      <c r="F28" s="3">
        <v>1.8</v>
      </c>
      <c r="G28" s="3">
        <v>1.9</v>
      </c>
      <c r="H28" s="3">
        <v>1.9</v>
      </c>
      <c r="I28" s="3">
        <v>2</v>
      </c>
      <c r="J28" s="3" t="str" cm="1">
        <f t="array" ref="J28">VLOOKUP(TEXT(E28, "0"), TEXT('Quarter Month Lookup'!$A$2:$D$5, "0"), 2, 0)</f>
        <v>1</v>
      </c>
      <c r="K28" s="3" t="str" cm="1">
        <f t="array" ref="K28">VLOOKUP(TEXT($E28, "0"), TEXT('Quarter Month Lookup'!$A$2:$D$5, "0"), 3, 0)</f>
        <v>2</v>
      </c>
      <c r="L28" s="3" t="str" cm="1">
        <f t="array" ref="L28">VLOOKUP(TEXT($E28, "0"), TEXT('Quarter Month Lookup'!$A$2:$D$5, "0"), 4, 0)</f>
        <v>3</v>
      </c>
    </row>
    <row r="29" spans="1:12" x14ac:dyDescent="0.2">
      <c r="A29" s="3" t="str">
        <f t="shared" si="0"/>
        <v>2020-2</v>
      </c>
      <c r="B29" s="3" t="s">
        <v>63</v>
      </c>
      <c r="C29" s="3" t="str">
        <f t="shared" si="1"/>
        <v>inf_028</v>
      </c>
      <c r="D29" s="3" t="str">
        <f t="shared" si="2"/>
        <v>2020</v>
      </c>
      <c r="E29" s="3" t="str">
        <f t="shared" si="3"/>
        <v>2</v>
      </c>
      <c r="F29" s="3">
        <v>0</v>
      </c>
      <c r="G29" s="3">
        <v>1.7</v>
      </c>
      <c r="H29" s="3">
        <v>1.8</v>
      </c>
      <c r="I29" s="3">
        <v>1.4</v>
      </c>
      <c r="J29" s="3" t="str" cm="1">
        <f t="array" ref="J29">VLOOKUP(TEXT(E29, "0"), TEXT('Quarter Month Lookup'!$A$2:$D$5, "0"), 2, 0)</f>
        <v>4</v>
      </c>
      <c r="K29" s="3" t="str" cm="1">
        <f t="array" ref="K29">VLOOKUP(TEXT($E29, "0"), TEXT('Quarter Month Lookup'!$A$2:$D$5, "0"), 3, 0)</f>
        <v>5</v>
      </c>
      <c r="L29" s="3" t="str" cm="1">
        <f t="array" ref="L29">VLOOKUP(TEXT($E29, "0"), TEXT('Quarter Month Lookup'!$A$2:$D$5, "0"), 4, 0)</f>
        <v>6</v>
      </c>
    </row>
    <row r="30" spans="1:12" x14ac:dyDescent="0.2">
      <c r="A30" s="3" t="str">
        <f t="shared" si="0"/>
        <v>2020-3</v>
      </c>
      <c r="B30" s="3" t="s">
        <v>64</v>
      </c>
      <c r="C30" s="3" t="str">
        <f t="shared" si="1"/>
        <v>inf_029</v>
      </c>
      <c r="D30" s="3" t="str">
        <f t="shared" si="2"/>
        <v>2020</v>
      </c>
      <c r="E30" s="3" t="str">
        <f t="shared" si="3"/>
        <v>3</v>
      </c>
      <c r="F30" s="3">
        <v>0.2</v>
      </c>
      <c r="G30" s="3">
        <v>1.7</v>
      </c>
      <c r="H30" s="3">
        <v>1.8</v>
      </c>
      <c r="I30" s="3">
        <v>1.3</v>
      </c>
      <c r="J30" s="3" t="str" cm="1">
        <f t="array" ref="J30">VLOOKUP(TEXT(E30, "0"), TEXT('Quarter Month Lookup'!$A$2:$D$5, "0"), 2, 0)</f>
        <v>7</v>
      </c>
      <c r="K30" s="3" t="str" cm="1">
        <f t="array" ref="K30">VLOOKUP(TEXT($E30, "0"), TEXT('Quarter Month Lookup'!$A$2:$D$5, "0"), 3, 0)</f>
        <v>8</v>
      </c>
      <c r="L30" s="3" t="str" cm="1">
        <f t="array" ref="L30">VLOOKUP(TEXT($E30, "0"), TEXT('Quarter Month Lookup'!$A$2:$D$5, "0"), 4, 0)</f>
        <v>9</v>
      </c>
    </row>
    <row r="31" spans="1:12" x14ac:dyDescent="0.2">
      <c r="A31" s="3" t="str">
        <f t="shared" si="0"/>
        <v>2020-4</v>
      </c>
      <c r="B31" s="3" t="s">
        <v>65</v>
      </c>
      <c r="C31" s="3" t="str">
        <f t="shared" si="1"/>
        <v>inf_030</v>
      </c>
      <c r="D31" s="3" t="str">
        <f t="shared" si="2"/>
        <v>2020</v>
      </c>
      <c r="E31" s="3" t="str">
        <f t="shared" si="3"/>
        <v>4</v>
      </c>
      <c r="F31" s="3">
        <v>0.7</v>
      </c>
      <c r="G31" s="3">
        <v>1.8</v>
      </c>
      <c r="H31" s="3">
        <v>2</v>
      </c>
      <c r="I31" s="3">
        <v>1.5</v>
      </c>
      <c r="J31" s="3" t="str" cm="1">
        <f t="array" ref="J31">VLOOKUP(TEXT(E31, "0"), TEXT('Quarter Month Lookup'!$A$2:$D$5, "0"), 2, 0)</f>
        <v>10</v>
      </c>
      <c r="K31" s="3" t="str" cm="1">
        <f t="array" ref="K31">VLOOKUP(TEXT($E31, "0"), TEXT('Quarter Month Lookup'!$A$2:$D$5, "0"), 3, 0)</f>
        <v>11</v>
      </c>
      <c r="L31" s="3" t="str" cm="1">
        <f t="array" ref="L31">VLOOKUP(TEXT($E31, "0"), TEXT('Quarter Month Lookup'!$A$2:$D$5, "0"), 4, 0)</f>
        <v>12</v>
      </c>
    </row>
    <row r="32" spans="1:12" x14ac:dyDescent="0.2">
      <c r="A32" s="3" t="str">
        <f t="shared" si="0"/>
        <v>2021-1</v>
      </c>
      <c r="B32" s="3" t="s">
        <v>66</v>
      </c>
      <c r="C32" s="3" t="str">
        <f t="shared" si="1"/>
        <v>inf_031</v>
      </c>
      <c r="D32" s="3" t="str">
        <f t="shared" si="2"/>
        <v>2021</v>
      </c>
      <c r="E32" s="3" t="str">
        <f t="shared" si="3"/>
        <v>1</v>
      </c>
      <c r="F32" s="3">
        <v>1.5</v>
      </c>
      <c r="G32" s="3">
        <v>2</v>
      </c>
      <c r="H32" s="3">
        <v>2.1</v>
      </c>
      <c r="I32" s="3">
        <v>1.7</v>
      </c>
      <c r="J32" s="3" t="str" cm="1">
        <f t="array" ref="J32">VLOOKUP(TEXT(E32, "0"), TEXT('Quarter Month Lookup'!$A$2:$D$5, "0"), 2, 0)</f>
        <v>1</v>
      </c>
      <c r="K32" s="3" t="str" cm="1">
        <f t="array" ref="K32">VLOOKUP(TEXT($E32, "0"), TEXT('Quarter Month Lookup'!$A$2:$D$5, "0"), 3, 0)</f>
        <v>2</v>
      </c>
      <c r="L32" s="3" t="str" cm="1">
        <f t="array" ref="L32">VLOOKUP(TEXT($E32, "0"), TEXT('Quarter Month Lookup'!$A$2:$D$5, "0"), 4, 0)</f>
        <v>3</v>
      </c>
    </row>
    <row r="33" spans="1:12" x14ac:dyDescent="0.2">
      <c r="A33" s="3" t="str">
        <f t="shared" si="0"/>
        <v>2021-2</v>
      </c>
      <c r="B33" s="3" t="s">
        <v>67</v>
      </c>
      <c r="C33" s="3" t="str">
        <f t="shared" si="1"/>
        <v>inf_032</v>
      </c>
      <c r="D33" s="3" t="str">
        <f t="shared" si="2"/>
        <v>2021</v>
      </c>
      <c r="E33" s="3" t="str">
        <f t="shared" si="3"/>
        <v>2</v>
      </c>
      <c r="F33" s="3">
        <v>3.4</v>
      </c>
      <c r="G33" s="3">
        <v>2.5</v>
      </c>
      <c r="H33" s="3">
        <v>2.5</v>
      </c>
      <c r="I33" s="3">
        <v>2.5</v>
      </c>
      <c r="J33" s="3" t="str" cm="1">
        <f t="array" ref="J33">VLOOKUP(TEXT(E33, "0"), TEXT('Quarter Month Lookup'!$A$2:$D$5, "0"), 2, 0)</f>
        <v>4</v>
      </c>
      <c r="K33" s="3" t="str" cm="1">
        <f t="array" ref="K33">VLOOKUP(TEXT($E33, "0"), TEXT('Quarter Month Lookup'!$A$2:$D$5, "0"), 3, 0)</f>
        <v>5</v>
      </c>
      <c r="L33" s="3" t="str" cm="1">
        <f t="array" ref="L33">VLOOKUP(TEXT($E33, "0"), TEXT('Quarter Month Lookup'!$A$2:$D$5, "0"), 4, 0)</f>
        <v>6</v>
      </c>
    </row>
    <row r="34" spans="1:12" x14ac:dyDescent="0.2">
      <c r="A34" s="3" t="str">
        <f t="shared" si="0"/>
        <v>2021-3</v>
      </c>
      <c r="B34" s="3" t="s">
        <v>68</v>
      </c>
      <c r="C34" s="3" t="str">
        <f t="shared" si="1"/>
        <v>inf_033</v>
      </c>
      <c r="D34" s="3" t="str">
        <f t="shared" si="2"/>
        <v>2021</v>
      </c>
      <c r="E34" s="3" t="str">
        <f t="shared" si="3"/>
        <v>3</v>
      </c>
      <c r="F34" s="3">
        <v>4.0999999999999996</v>
      </c>
      <c r="G34" s="3">
        <v>3.3</v>
      </c>
      <c r="H34" s="3">
        <v>2.9</v>
      </c>
      <c r="I34" s="3">
        <v>3.1</v>
      </c>
      <c r="J34" s="3" t="str" cm="1">
        <f t="array" ref="J34">VLOOKUP(TEXT(E34, "0"), TEXT('Quarter Month Lookup'!$A$2:$D$5, "0"), 2, 0)</f>
        <v>7</v>
      </c>
      <c r="K34" s="3" t="str" cm="1">
        <f t="array" ref="K34">VLOOKUP(TEXT($E34, "0"), TEXT('Quarter Month Lookup'!$A$2:$D$5, "0"), 3, 0)</f>
        <v>8</v>
      </c>
      <c r="L34" s="3" t="str" cm="1">
        <f t="array" ref="L34">VLOOKUP(TEXT($E34, "0"), TEXT('Quarter Month Lookup'!$A$2:$D$5, "0"), 4, 0)</f>
        <v>9</v>
      </c>
    </row>
    <row r="35" spans="1:12" x14ac:dyDescent="0.2">
      <c r="A35" s="3" t="str">
        <f t="shared" si="0"/>
        <v>2021-4</v>
      </c>
      <c r="B35" s="3" t="s">
        <v>69</v>
      </c>
      <c r="C35" s="3" t="str">
        <f t="shared" si="1"/>
        <v>inf_034</v>
      </c>
      <c r="D35" s="3" t="str">
        <f t="shared" si="2"/>
        <v>2021</v>
      </c>
      <c r="E35" s="3" t="str">
        <f t="shared" si="3"/>
        <v>4</v>
      </c>
      <c r="F35" s="3">
        <v>4.7</v>
      </c>
      <c r="G35" s="3">
        <v>3.6</v>
      </c>
      <c r="H35" s="3">
        <v>3</v>
      </c>
      <c r="I35" s="3">
        <v>3.3</v>
      </c>
      <c r="J35" s="3" t="str" cm="1">
        <f t="array" ref="J35">VLOOKUP(TEXT(E35, "0"), TEXT('Quarter Month Lookup'!$A$2:$D$5, "0"), 2, 0)</f>
        <v>10</v>
      </c>
      <c r="K35" s="3" t="str" cm="1">
        <f t="array" ref="K35">VLOOKUP(TEXT($E35, "0"), TEXT('Quarter Month Lookup'!$A$2:$D$5, "0"), 3, 0)</f>
        <v>11</v>
      </c>
      <c r="L35" s="3" t="str" cm="1">
        <f t="array" ref="L35">VLOOKUP(TEXT($E35, "0"), TEXT('Quarter Month Lookup'!$A$2:$D$5, "0"), 4, 0)</f>
        <v>12</v>
      </c>
    </row>
    <row r="36" spans="1:12" x14ac:dyDescent="0.2">
      <c r="A36" s="3" t="str">
        <f t="shared" si="0"/>
        <v>2022-1</v>
      </c>
      <c r="B36" s="3" t="s">
        <v>70</v>
      </c>
      <c r="C36" s="3" t="str">
        <f t="shared" si="1"/>
        <v>inf_035</v>
      </c>
      <c r="D36" s="3" t="str">
        <f t="shared" si="2"/>
        <v>2022</v>
      </c>
      <c r="E36" s="3" t="str">
        <f t="shared" si="3"/>
        <v>1</v>
      </c>
      <c r="F36" s="3">
        <v>5.8</v>
      </c>
      <c r="G36" s="3">
        <v>4.5</v>
      </c>
      <c r="H36" s="3">
        <v>3.8</v>
      </c>
      <c r="I36" s="3">
        <v>4.4000000000000004</v>
      </c>
      <c r="J36" s="3" t="str" cm="1">
        <f t="array" ref="J36">VLOOKUP(TEXT(E36, "0"), TEXT('Quarter Month Lookup'!$A$2:$D$5, "0"), 2, 0)</f>
        <v>1</v>
      </c>
      <c r="K36" s="3" t="str" cm="1">
        <f t="array" ref="K36">VLOOKUP(TEXT($E36, "0"), TEXT('Quarter Month Lookup'!$A$2:$D$5, "0"), 3, 0)</f>
        <v>2</v>
      </c>
      <c r="L36" s="3" t="str" cm="1">
        <f t="array" ref="L36">VLOOKUP(TEXT($E36, "0"), TEXT('Quarter Month Lookup'!$A$2:$D$5, "0"), 4, 0)</f>
        <v>3</v>
      </c>
    </row>
    <row r="37" spans="1:12" x14ac:dyDescent="0.2">
      <c r="A37" s="3" t="str">
        <f t="shared" si="0"/>
        <v>2022-2</v>
      </c>
      <c r="B37" s="3" t="s">
        <v>71</v>
      </c>
      <c r="C37" s="3" t="str">
        <f t="shared" si="1"/>
        <v>inf_036</v>
      </c>
      <c r="D37" s="3" t="str">
        <f t="shared" si="2"/>
        <v>2022</v>
      </c>
      <c r="E37" s="3" t="str">
        <f t="shared" si="3"/>
        <v>2</v>
      </c>
      <c r="F37" s="3">
        <v>7.5</v>
      </c>
      <c r="G37" s="3">
        <v>5.4</v>
      </c>
      <c r="H37" s="3">
        <v>4.8</v>
      </c>
      <c r="I37" s="3">
        <v>5.8</v>
      </c>
      <c r="J37" s="3" t="str" cm="1">
        <f t="array" ref="J37">VLOOKUP(TEXT(E37, "0"), TEXT('Quarter Month Lookup'!$A$2:$D$5, "0"), 2, 0)</f>
        <v>4</v>
      </c>
      <c r="K37" s="3" t="str" cm="1">
        <f t="array" ref="K37">VLOOKUP(TEXT($E37, "0"), TEXT('Quarter Month Lookup'!$A$2:$D$5, "0"), 3, 0)</f>
        <v>5</v>
      </c>
      <c r="L37" s="3" t="str" cm="1">
        <f t="array" ref="L37">VLOOKUP(TEXT($E37, "0"), TEXT('Quarter Month Lookup'!$A$2:$D$5, "0"), 4, 0)</f>
        <v>6</v>
      </c>
    </row>
    <row r="38" spans="1:12" x14ac:dyDescent="0.2">
      <c r="A38" s="3" t="str">
        <f t="shared" si="0"/>
        <v>2022-3</v>
      </c>
      <c r="B38" s="3" t="s">
        <v>72</v>
      </c>
      <c r="C38" s="3" t="str">
        <f t="shared" si="1"/>
        <v>inf_037</v>
      </c>
      <c r="D38" s="3" t="str">
        <f t="shared" si="2"/>
        <v>2022</v>
      </c>
      <c r="E38" s="3" t="str">
        <f t="shared" si="3"/>
        <v>3</v>
      </c>
      <c r="F38" s="3">
        <v>7.2</v>
      </c>
      <c r="G38" s="3">
        <v>5.5</v>
      </c>
      <c r="H38" s="3">
        <v>5.0999999999999996</v>
      </c>
      <c r="I38" s="3">
        <v>6.3</v>
      </c>
      <c r="J38" s="3" t="str" cm="1">
        <f t="array" ref="J38">VLOOKUP(TEXT(E38, "0"), TEXT('Quarter Month Lookup'!$A$2:$D$5, "0"), 2, 0)</f>
        <v>7</v>
      </c>
      <c r="K38" s="3" t="str" cm="1">
        <f t="array" ref="K38">VLOOKUP(TEXT($E38, "0"), TEXT('Quarter Month Lookup'!$A$2:$D$5, "0"), 3, 0)</f>
        <v>8</v>
      </c>
      <c r="L38" s="3" t="str" cm="1">
        <f t="array" ref="L38">VLOOKUP(TEXT($E38, "0"), TEXT('Quarter Month Lookup'!$A$2:$D$5, "0"), 4, 0)</f>
        <v>9</v>
      </c>
    </row>
    <row r="39" spans="1:12" x14ac:dyDescent="0.2">
      <c r="A39" s="3" t="str">
        <f t="shared" si="0"/>
        <v>2022-4</v>
      </c>
      <c r="B39" s="3" t="s">
        <v>73</v>
      </c>
      <c r="C39" s="3" t="str">
        <f t="shared" si="1"/>
        <v>inf_038</v>
      </c>
      <c r="D39" s="3" t="str">
        <f t="shared" si="2"/>
        <v>2022</v>
      </c>
      <c r="E39" s="3" t="str">
        <f t="shared" si="3"/>
        <v>4</v>
      </c>
      <c r="F39" s="3">
        <v>6.7</v>
      </c>
      <c r="G39" s="3">
        <v>5.4</v>
      </c>
      <c r="H39" s="3">
        <v>5.2</v>
      </c>
      <c r="I39" s="3">
        <v>6.5</v>
      </c>
      <c r="J39" s="3" t="str" cm="1">
        <f t="array" ref="J39">VLOOKUP(TEXT(E39, "0"), TEXT('Quarter Month Lookup'!$A$2:$D$5, "0"), 2, 0)</f>
        <v>10</v>
      </c>
      <c r="K39" s="3" t="str" cm="1">
        <f t="array" ref="K39">VLOOKUP(TEXT($E39, "0"), TEXT('Quarter Month Lookup'!$A$2:$D$5, "0"), 3, 0)</f>
        <v>11</v>
      </c>
      <c r="L39" s="3" t="str" cm="1">
        <f t="array" ref="L39">VLOOKUP(TEXT($E39, "0"), TEXT('Quarter Month Lookup'!$A$2:$D$5, "0"), 4, 0)</f>
        <v>12</v>
      </c>
    </row>
    <row r="40" spans="1:12" x14ac:dyDescent="0.2">
      <c r="A40" s="3" t="str">
        <f t="shared" si="0"/>
        <v>2023-1</v>
      </c>
      <c r="B40" s="3" t="s">
        <v>74</v>
      </c>
      <c r="C40" s="3" t="str">
        <f t="shared" si="1"/>
        <v>inf_039</v>
      </c>
      <c r="D40" s="3" t="str">
        <f t="shared" si="2"/>
        <v>2023</v>
      </c>
      <c r="E40" s="3" t="str">
        <f t="shared" si="3"/>
        <v>1</v>
      </c>
      <c r="F40" s="3">
        <v>5.2</v>
      </c>
      <c r="G40" s="3">
        <v>4.8</v>
      </c>
      <c r="H40" s="3">
        <v>4.8</v>
      </c>
      <c r="I40" s="3">
        <v>6.2</v>
      </c>
      <c r="J40" s="3" t="str" cm="1">
        <f t="array" ref="J40">VLOOKUP(TEXT(E40, "0"), TEXT('Quarter Month Lookup'!$A$2:$D$5, "0"), 2, 0)</f>
        <v>1</v>
      </c>
      <c r="K40" s="3" t="str" cm="1">
        <f t="array" ref="K40">VLOOKUP(TEXT($E40, "0"), TEXT('Quarter Month Lookup'!$A$2:$D$5, "0"), 3, 0)</f>
        <v>2</v>
      </c>
      <c r="L40" s="3" t="str" cm="1">
        <f t="array" ref="L40">VLOOKUP(TEXT($E40, "0"), TEXT('Quarter Month Lookup'!$A$2:$D$5, "0"), 4, 0)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E594-010A-F04B-ADB8-C94ACF90B7A9}">
  <sheetPr>
    <tabColor theme="5" tint="0.79998168889431442"/>
  </sheetPr>
  <dimension ref="A1:D5"/>
  <sheetViews>
    <sheetView showGridLines="0" workbookViewId="0">
      <selection sqref="A1:D1"/>
    </sheetView>
  </sheetViews>
  <sheetFormatPr baseColWidth="10" defaultRowHeight="16" x14ac:dyDescent="0.2"/>
  <sheetData>
    <row r="1" spans="1:4" x14ac:dyDescent="0.2">
      <c r="A1" s="10" t="s">
        <v>78</v>
      </c>
      <c r="B1" s="10" t="s">
        <v>80</v>
      </c>
      <c r="C1" s="10" t="s">
        <v>81</v>
      </c>
      <c r="D1" s="10" t="s">
        <v>82</v>
      </c>
    </row>
    <row r="2" spans="1:4" x14ac:dyDescent="0.2">
      <c r="A2" s="5">
        <v>1</v>
      </c>
      <c r="B2" s="5">
        <v>1</v>
      </c>
      <c r="C2" s="5">
        <v>2</v>
      </c>
      <c r="D2" s="5">
        <v>3</v>
      </c>
    </row>
    <row r="3" spans="1:4" x14ac:dyDescent="0.2">
      <c r="A3" s="5">
        <v>2</v>
      </c>
      <c r="B3" s="5">
        <v>4</v>
      </c>
      <c r="C3" s="5">
        <v>5</v>
      </c>
      <c r="D3" s="5">
        <v>6</v>
      </c>
    </row>
    <row r="4" spans="1:4" x14ac:dyDescent="0.2">
      <c r="A4" s="5">
        <v>3</v>
      </c>
      <c r="B4" s="5">
        <v>7</v>
      </c>
      <c r="C4" s="5">
        <v>8</v>
      </c>
      <c r="D4" s="5">
        <v>9</v>
      </c>
    </row>
    <row r="5" spans="1:4" x14ac:dyDescent="0.2">
      <c r="A5" s="5">
        <v>4</v>
      </c>
      <c r="B5" s="5">
        <v>10</v>
      </c>
      <c r="C5" s="5">
        <v>11</v>
      </c>
      <c r="D5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- Bank Rate &amp; Mortgage</vt:lpstr>
      <vt:lpstr>bank rate monthly</vt:lpstr>
      <vt:lpstr>bank rate weekly</vt:lpstr>
      <vt:lpstr>estimated variable mortgage</vt:lpstr>
      <vt:lpstr>Original - Inflation</vt:lpstr>
      <vt:lpstr>inflation</vt:lpstr>
      <vt:lpstr>Quarter Month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Badali</dc:creator>
  <cp:lastModifiedBy>Kevin Badali</cp:lastModifiedBy>
  <dcterms:created xsi:type="dcterms:W3CDTF">2023-07-28T17:24:21Z</dcterms:created>
  <dcterms:modified xsi:type="dcterms:W3CDTF">2023-09-20T20:28:36Z</dcterms:modified>
</cp:coreProperties>
</file>