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filterPrivacy="1" defaultThemeVersion="124226"/>
  <xr:revisionPtr revIDLastSave="0" documentId="13_ncr:1_{CAD918DF-DDD7-B943-81EC-40B2CF144C1D}" xr6:coauthVersionLast="47" xr6:coauthVersionMax="47" xr10:uidLastSave="{00000000-0000-0000-0000-000000000000}"/>
  <bookViews>
    <workbookView xWindow="0" yWindow="500" windowWidth="28800" windowHeight="16280" activeTab="5" xr2:uid="{00000000-000D-0000-FFFF-FFFF00000000}"/>
  </bookViews>
  <sheets>
    <sheet name="orario_lavoro" sheetId="1" r:id="rId1"/>
    <sheet name="extra" sheetId="2" r:id="rId2"/>
    <sheet name="Ore su Mese" sheetId="11" r:id="rId3"/>
    <sheet name="Giorni Smart Working" sheetId="12" r:id="rId4"/>
    <sheet name="Retribuzioni" sheetId="9" r:id="rId5"/>
    <sheet name="Dashboard" sheetId="13" r:id="rId6"/>
  </sheets>
  <definedNames>
    <definedName name="FiltroDati_data">#N/A</definedName>
    <definedName name="FiltroDati_dipendente">#N/A</definedName>
    <definedName name="FiltroDati_reparto">#N/A</definedName>
  </definedNames>
  <calcPr calcId="191029"/>
  <pivotCaches>
    <pivotCache cacheId="98" r:id="rId7"/>
    <pivotCache cacheId="94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2" i="2"/>
  <c r="J5" i="2"/>
  <c r="J6" i="2"/>
  <c r="J12" i="2"/>
  <c r="J13" i="2"/>
  <c r="J14" i="2"/>
  <c r="J17" i="2"/>
  <c r="J20" i="2"/>
  <c r="J21" i="2"/>
  <c r="J22" i="2"/>
  <c r="J25" i="2"/>
  <c r="J28" i="2"/>
  <c r="J29" i="2"/>
  <c r="J30" i="2"/>
  <c r="J33" i="2"/>
  <c r="J36" i="2"/>
  <c r="J37" i="2"/>
  <c r="J38" i="2"/>
  <c r="J41" i="2"/>
  <c r="J44" i="2"/>
  <c r="J45" i="2"/>
  <c r="J46" i="2"/>
  <c r="J49" i="2"/>
  <c r="J52" i="2"/>
  <c r="J53" i="2"/>
  <c r="J54" i="2"/>
  <c r="J57" i="2"/>
  <c r="J60" i="2"/>
  <c r="J61" i="2"/>
  <c r="J62" i="2"/>
  <c r="J65" i="2"/>
  <c r="J68" i="2"/>
  <c r="J69" i="2"/>
  <c r="J70" i="2"/>
  <c r="J73" i="2"/>
  <c r="J76" i="2"/>
  <c r="J77" i="2"/>
  <c r="J78" i="2"/>
  <c r="J81" i="2"/>
  <c r="J84" i="2"/>
  <c r="J85" i="2"/>
  <c r="J86" i="2"/>
  <c r="J89" i="2"/>
  <c r="J92" i="2"/>
  <c r="J93" i="2"/>
  <c r="J94" i="2"/>
  <c r="J97" i="2"/>
  <c r="J100" i="2"/>
  <c r="J101" i="2"/>
  <c r="J102" i="2"/>
  <c r="J105" i="2"/>
  <c r="J108" i="2"/>
  <c r="J109" i="2"/>
  <c r="J110" i="2"/>
  <c r="J113" i="2"/>
  <c r="J116" i="2"/>
  <c r="J117" i="2"/>
  <c r="J118" i="2"/>
  <c r="J121" i="2"/>
  <c r="J124" i="2"/>
  <c r="J125" i="2"/>
  <c r="J126" i="2"/>
  <c r="J129" i="2"/>
  <c r="J132" i="2"/>
  <c r="J133" i="2"/>
  <c r="J134" i="2"/>
  <c r="J137" i="2"/>
  <c r="J140" i="2"/>
  <c r="J141" i="2"/>
  <c r="J142" i="2"/>
  <c r="J145" i="2"/>
  <c r="J148" i="2"/>
  <c r="J149" i="2"/>
  <c r="J150" i="2"/>
  <c r="J153" i="2"/>
  <c r="J156" i="2"/>
  <c r="J157" i="2"/>
  <c r="J158" i="2"/>
  <c r="J161" i="2"/>
  <c r="J164" i="2"/>
  <c r="J165" i="2"/>
  <c r="J166" i="2"/>
  <c r="J169" i="2"/>
  <c r="J172" i="2"/>
  <c r="J173" i="2"/>
  <c r="J174" i="2"/>
  <c r="J177" i="2"/>
  <c r="J180" i="2"/>
  <c r="J181" i="2"/>
  <c r="J182" i="2"/>
  <c r="J185" i="2"/>
  <c r="J188" i="2"/>
  <c r="J189" i="2"/>
  <c r="J190" i="2"/>
  <c r="J193" i="2"/>
  <c r="J196" i="2"/>
  <c r="J197" i="2"/>
  <c r="J198" i="2"/>
  <c r="J201" i="2"/>
  <c r="J204" i="2"/>
  <c r="J205" i="2"/>
  <c r="J206" i="2"/>
  <c r="J209" i="2"/>
  <c r="J212" i="2"/>
  <c r="J213" i="2"/>
  <c r="J214" i="2"/>
  <c r="J217" i="2"/>
  <c r="J220" i="2"/>
  <c r="J221" i="2"/>
  <c r="J222" i="2"/>
  <c r="J225" i="2"/>
  <c r="J228" i="2"/>
  <c r="J229" i="2"/>
  <c r="J230" i="2"/>
  <c r="J233" i="2"/>
  <c r="J236" i="2"/>
  <c r="J237" i="2"/>
  <c r="J238" i="2"/>
  <c r="J241" i="2"/>
  <c r="J244" i="2"/>
  <c r="J245" i="2"/>
  <c r="J246" i="2"/>
  <c r="J249" i="2"/>
  <c r="J252" i="2"/>
  <c r="J253" i="2"/>
  <c r="J254" i="2"/>
  <c r="J257" i="2"/>
  <c r="J260" i="2"/>
  <c r="J261" i="2"/>
  <c r="J262" i="2"/>
  <c r="J265" i="2"/>
  <c r="J268" i="2"/>
  <c r="J269" i="2"/>
  <c r="J270" i="2"/>
  <c r="J273" i="2"/>
  <c r="J276" i="2"/>
  <c r="J277" i="2"/>
  <c r="J278" i="2"/>
  <c r="J281" i="2"/>
  <c r="J284" i="2"/>
  <c r="J285" i="2"/>
  <c r="J286" i="2"/>
  <c r="J289" i="2"/>
  <c r="J292" i="2"/>
  <c r="J293" i="2"/>
  <c r="J294" i="2"/>
  <c r="J297" i="2"/>
  <c r="J300" i="2"/>
  <c r="J301" i="2"/>
  <c r="J302" i="2"/>
  <c r="J305" i="2"/>
  <c r="J308" i="2"/>
  <c r="J309" i="2"/>
  <c r="J310" i="2"/>
  <c r="J313" i="2"/>
  <c r="J316" i="2"/>
  <c r="J317" i="2"/>
  <c r="J318" i="2"/>
  <c r="J321" i="2"/>
  <c r="J324" i="2"/>
  <c r="J325" i="2"/>
  <c r="J326" i="2"/>
  <c r="J329" i="2"/>
  <c r="J332" i="2"/>
  <c r="J333" i="2"/>
  <c r="J334" i="2"/>
  <c r="J337" i="2"/>
  <c r="J340" i="2"/>
  <c r="J341" i="2"/>
  <c r="J342" i="2"/>
  <c r="J345" i="2"/>
  <c r="J348" i="2"/>
  <c r="J349" i="2"/>
  <c r="J350" i="2"/>
  <c r="J353" i="2"/>
  <c r="J356" i="2"/>
  <c r="J357" i="2"/>
  <c r="J358" i="2"/>
  <c r="J361" i="2"/>
  <c r="J364" i="2"/>
  <c r="J365" i="2"/>
  <c r="J366" i="2"/>
  <c r="J369" i="2"/>
  <c r="J372" i="2"/>
  <c r="J373" i="2"/>
  <c r="J374" i="2"/>
  <c r="J377" i="2"/>
  <c r="J380" i="2"/>
  <c r="J381" i="2"/>
  <c r="J2" i="2"/>
  <c r="K14" i="2"/>
  <c r="K22" i="2"/>
  <c r="K30" i="2"/>
  <c r="K46" i="2"/>
  <c r="K54" i="2"/>
  <c r="K62" i="2"/>
  <c r="K78" i="2"/>
  <c r="K86" i="2"/>
  <c r="K90" i="2"/>
  <c r="K94" i="2"/>
  <c r="K110" i="2"/>
  <c r="O2" i="2"/>
  <c r="H3" i="2"/>
  <c r="I3" i="2" s="1"/>
  <c r="K3" i="2" s="1"/>
  <c r="H4" i="2"/>
  <c r="I4" i="2" s="1"/>
  <c r="K4" i="2" s="1"/>
  <c r="H5" i="2"/>
  <c r="I5" i="2" s="1"/>
  <c r="K5" i="2" s="1"/>
  <c r="H6" i="2"/>
  <c r="I6" i="2" s="1"/>
  <c r="K6" i="2" s="1"/>
  <c r="H7" i="2"/>
  <c r="I7" i="2" s="1"/>
  <c r="K7" i="2" s="1"/>
  <c r="H8" i="2"/>
  <c r="I8" i="2" s="1"/>
  <c r="H9" i="2"/>
  <c r="I9" i="2" s="1"/>
  <c r="K9" i="2" s="1"/>
  <c r="H10" i="2"/>
  <c r="I10" i="2" s="1"/>
  <c r="H11" i="2"/>
  <c r="I11" i="2" s="1"/>
  <c r="K11" i="2" s="1"/>
  <c r="H12" i="2"/>
  <c r="I12" i="2" s="1"/>
  <c r="K12" i="2" s="1"/>
  <c r="H13" i="2"/>
  <c r="I13" i="2" s="1"/>
  <c r="K13" i="2" s="1"/>
  <c r="H14" i="2"/>
  <c r="I14" i="2" s="1"/>
  <c r="H15" i="2"/>
  <c r="I15" i="2" s="1"/>
  <c r="K15" i="2" s="1"/>
  <c r="H16" i="2"/>
  <c r="I16" i="2" s="1"/>
  <c r="H17" i="2"/>
  <c r="I17" i="2" s="1"/>
  <c r="K17" i="2" s="1"/>
  <c r="H18" i="2"/>
  <c r="I18" i="2" s="1"/>
  <c r="J18" i="2" s="1"/>
  <c r="H19" i="2"/>
  <c r="I19" i="2" s="1"/>
  <c r="K19" i="2" s="1"/>
  <c r="H20" i="2"/>
  <c r="I20" i="2" s="1"/>
  <c r="K20" i="2" s="1"/>
  <c r="H21" i="2"/>
  <c r="I21" i="2" s="1"/>
  <c r="K21" i="2" s="1"/>
  <c r="H22" i="2"/>
  <c r="I22" i="2" s="1"/>
  <c r="H23" i="2"/>
  <c r="I23" i="2" s="1"/>
  <c r="K23" i="2" s="1"/>
  <c r="H24" i="2"/>
  <c r="I24" i="2" s="1"/>
  <c r="H25" i="2"/>
  <c r="I25" i="2" s="1"/>
  <c r="K25" i="2" s="1"/>
  <c r="H26" i="2"/>
  <c r="I26" i="2" s="1"/>
  <c r="J26" i="2" s="1"/>
  <c r="H27" i="2"/>
  <c r="I27" i="2" s="1"/>
  <c r="K27" i="2" s="1"/>
  <c r="H28" i="2"/>
  <c r="I28" i="2" s="1"/>
  <c r="K28" i="2" s="1"/>
  <c r="H29" i="2"/>
  <c r="I29" i="2" s="1"/>
  <c r="K29" i="2" s="1"/>
  <c r="H30" i="2"/>
  <c r="I30" i="2" s="1"/>
  <c r="H31" i="2"/>
  <c r="I31" i="2" s="1"/>
  <c r="K31" i="2" s="1"/>
  <c r="H32" i="2"/>
  <c r="I32" i="2" s="1"/>
  <c r="H33" i="2"/>
  <c r="I33" i="2" s="1"/>
  <c r="K33" i="2" s="1"/>
  <c r="H34" i="2"/>
  <c r="I34" i="2" s="1"/>
  <c r="H35" i="2"/>
  <c r="I35" i="2" s="1"/>
  <c r="K35" i="2" s="1"/>
  <c r="H36" i="2"/>
  <c r="I36" i="2" s="1"/>
  <c r="K36" i="2" s="1"/>
  <c r="H37" i="2"/>
  <c r="I37" i="2" s="1"/>
  <c r="K37" i="2" s="1"/>
  <c r="H38" i="2"/>
  <c r="I38" i="2" s="1"/>
  <c r="K38" i="2" s="1"/>
  <c r="H39" i="2"/>
  <c r="I39" i="2" s="1"/>
  <c r="K39" i="2" s="1"/>
  <c r="H40" i="2"/>
  <c r="I40" i="2" s="1"/>
  <c r="H41" i="2"/>
  <c r="I41" i="2" s="1"/>
  <c r="K41" i="2" s="1"/>
  <c r="H42" i="2"/>
  <c r="I42" i="2" s="1"/>
  <c r="H43" i="2"/>
  <c r="I43" i="2" s="1"/>
  <c r="K43" i="2" s="1"/>
  <c r="H44" i="2"/>
  <c r="I44" i="2" s="1"/>
  <c r="K44" i="2" s="1"/>
  <c r="H45" i="2"/>
  <c r="I45" i="2" s="1"/>
  <c r="K45" i="2" s="1"/>
  <c r="H46" i="2"/>
  <c r="I46" i="2" s="1"/>
  <c r="H47" i="2"/>
  <c r="I47" i="2" s="1"/>
  <c r="K47" i="2" s="1"/>
  <c r="H48" i="2"/>
  <c r="I48" i="2" s="1"/>
  <c r="H49" i="2"/>
  <c r="I49" i="2" s="1"/>
  <c r="K49" i="2" s="1"/>
  <c r="H50" i="2"/>
  <c r="I50" i="2" s="1"/>
  <c r="J50" i="2" s="1"/>
  <c r="H51" i="2"/>
  <c r="I51" i="2" s="1"/>
  <c r="K51" i="2" s="1"/>
  <c r="H52" i="2"/>
  <c r="I52" i="2" s="1"/>
  <c r="K52" i="2" s="1"/>
  <c r="H53" i="2"/>
  <c r="I53" i="2" s="1"/>
  <c r="K53" i="2" s="1"/>
  <c r="H54" i="2"/>
  <c r="I54" i="2" s="1"/>
  <c r="H55" i="2"/>
  <c r="I55" i="2" s="1"/>
  <c r="K55" i="2" s="1"/>
  <c r="H56" i="2"/>
  <c r="I56" i="2" s="1"/>
  <c r="H57" i="2"/>
  <c r="I57" i="2" s="1"/>
  <c r="K57" i="2" s="1"/>
  <c r="H58" i="2"/>
  <c r="I58" i="2" s="1"/>
  <c r="J58" i="2" s="1"/>
  <c r="H59" i="2"/>
  <c r="I59" i="2" s="1"/>
  <c r="K59" i="2" s="1"/>
  <c r="H60" i="2"/>
  <c r="I60" i="2" s="1"/>
  <c r="K60" i="2" s="1"/>
  <c r="H61" i="2"/>
  <c r="I61" i="2" s="1"/>
  <c r="K61" i="2" s="1"/>
  <c r="H62" i="2"/>
  <c r="I62" i="2" s="1"/>
  <c r="H63" i="2"/>
  <c r="I63" i="2" s="1"/>
  <c r="K63" i="2" s="1"/>
  <c r="H64" i="2"/>
  <c r="I64" i="2" s="1"/>
  <c r="H65" i="2"/>
  <c r="I65" i="2" s="1"/>
  <c r="K65" i="2" s="1"/>
  <c r="H66" i="2"/>
  <c r="I66" i="2" s="1"/>
  <c r="H67" i="2"/>
  <c r="I67" i="2" s="1"/>
  <c r="K67" i="2" s="1"/>
  <c r="H68" i="2"/>
  <c r="I68" i="2" s="1"/>
  <c r="K68" i="2" s="1"/>
  <c r="H69" i="2"/>
  <c r="I69" i="2" s="1"/>
  <c r="K69" i="2" s="1"/>
  <c r="H70" i="2"/>
  <c r="I70" i="2" s="1"/>
  <c r="K70" i="2" s="1"/>
  <c r="H71" i="2"/>
  <c r="I71" i="2" s="1"/>
  <c r="K71" i="2" s="1"/>
  <c r="H72" i="2"/>
  <c r="I72" i="2" s="1"/>
  <c r="H73" i="2"/>
  <c r="I73" i="2" s="1"/>
  <c r="K73" i="2" s="1"/>
  <c r="H74" i="2"/>
  <c r="I74" i="2" s="1"/>
  <c r="H75" i="2"/>
  <c r="I75" i="2" s="1"/>
  <c r="K75" i="2" s="1"/>
  <c r="H76" i="2"/>
  <c r="I76" i="2" s="1"/>
  <c r="K76" i="2" s="1"/>
  <c r="H77" i="2"/>
  <c r="I77" i="2" s="1"/>
  <c r="K77" i="2" s="1"/>
  <c r="H78" i="2"/>
  <c r="I78" i="2" s="1"/>
  <c r="H79" i="2"/>
  <c r="I79" i="2" s="1"/>
  <c r="K79" i="2" s="1"/>
  <c r="H80" i="2"/>
  <c r="I80" i="2" s="1"/>
  <c r="H81" i="2"/>
  <c r="I81" i="2" s="1"/>
  <c r="K81" i="2" s="1"/>
  <c r="H82" i="2"/>
  <c r="I82" i="2" s="1"/>
  <c r="J82" i="2" s="1"/>
  <c r="H83" i="2"/>
  <c r="I83" i="2" s="1"/>
  <c r="K83" i="2" s="1"/>
  <c r="H84" i="2"/>
  <c r="I84" i="2" s="1"/>
  <c r="K84" i="2" s="1"/>
  <c r="H85" i="2"/>
  <c r="I85" i="2" s="1"/>
  <c r="K85" i="2" s="1"/>
  <c r="H86" i="2"/>
  <c r="I86" i="2" s="1"/>
  <c r="H87" i="2"/>
  <c r="I87" i="2" s="1"/>
  <c r="K87" i="2" s="1"/>
  <c r="H88" i="2"/>
  <c r="I88" i="2" s="1"/>
  <c r="H89" i="2"/>
  <c r="I89" i="2" s="1"/>
  <c r="K89" i="2" s="1"/>
  <c r="H90" i="2"/>
  <c r="I90" i="2" s="1"/>
  <c r="J90" i="2" s="1"/>
  <c r="H91" i="2"/>
  <c r="I91" i="2" s="1"/>
  <c r="K91" i="2" s="1"/>
  <c r="H92" i="2"/>
  <c r="I92" i="2" s="1"/>
  <c r="K92" i="2" s="1"/>
  <c r="H93" i="2"/>
  <c r="I93" i="2" s="1"/>
  <c r="K93" i="2" s="1"/>
  <c r="H94" i="2"/>
  <c r="I94" i="2" s="1"/>
  <c r="H95" i="2"/>
  <c r="I95" i="2" s="1"/>
  <c r="K95" i="2" s="1"/>
  <c r="H96" i="2"/>
  <c r="I96" i="2" s="1"/>
  <c r="H97" i="2"/>
  <c r="I97" i="2" s="1"/>
  <c r="K97" i="2" s="1"/>
  <c r="H98" i="2"/>
  <c r="I98" i="2" s="1"/>
  <c r="H99" i="2"/>
  <c r="I99" i="2" s="1"/>
  <c r="K99" i="2" s="1"/>
  <c r="H100" i="2"/>
  <c r="I100" i="2" s="1"/>
  <c r="K100" i="2" s="1"/>
  <c r="H101" i="2"/>
  <c r="I101" i="2" s="1"/>
  <c r="K101" i="2" s="1"/>
  <c r="H102" i="2"/>
  <c r="I102" i="2" s="1"/>
  <c r="K102" i="2" s="1"/>
  <c r="H103" i="2"/>
  <c r="I103" i="2" s="1"/>
  <c r="K103" i="2" s="1"/>
  <c r="H104" i="2"/>
  <c r="I104" i="2" s="1"/>
  <c r="H105" i="2"/>
  <c r="I105" i="2" s="1"/>
  <c r="K105" i="2" s="1"/>
  <c r="H106" i="2"/>
  <c r="I106" i="2" s="1"/>
  <c r="H107" i="2"/>
  <c r="I107" i="2" s="1"/>
  <c r="K107" i="2" s="1"/>
  <c r="H108" i="2"/>
  <c r="I108" i="2" s="1"/>
  <c r="K108" i="2" s="1"/>
  <c r="H109" i="2"/>
  <c r="I109" i="2" s="1"/>
  <c r="K109" i="2" s="1"/>
  <c r="H110" i="2"/>
  <c r="I110" i="2" s="1"/>
  <c r="H111" i="2"/>
  <c r="I111" i="2" s="1"/>
  <c r="K111" i="2" s="1"/>
  <c r="H112" i="2"/>
  <c r="I112" i="2" s="1"/>
  <c r="H113" i="2"/>
  <c r="I113" i="2" s="1"/>
  <c r="K113" i="2" s="1"/>
  <c r="H114" i="2"/>
  <c r="I114" i="2" s="1"/>
  <c r="J114" i="2" s="1"/>
  <c r="H115" i="2"/>
  <c r="I115" i="2" s="1"/>
  <c r="K115" i="2" s="1"/>
  <c r="H116" i="2"/>
  <c r="I116" i="2" s="1"/>
  <c r="K116" i="2" s="1"/>
  <c r="H117" i="2"/>
  <c r="I117" i="2" s="1"/>
  <c r="K117" i="2" s="1"/>
  <c r="H118" i="2"/>
  <c r="I118" i="2" s="1"/>
  <c r="K118" i="2" s="1"/>
  <c r="H119" i="2"/>
  <c r="I119" i="2" s="1"/>
  <c r="K119" i="2" s="1"/>
  <c r="H120" i="2"/>
  <c r="I120" i="2" s="1"/>
  <c r="H121" i="2"/>
  <c r="I121" i="2" s="1"/>
  <c r="K121" i="2" s="1"/>
  <c r="H122" i="2"/>
  <c r="I122" i="2" s="1"/>
  <c r="H123" i="2"/>
  <c r="I123" i="2" s="1"/>
  <c r="K123" i="2" s="1"/>
  <c r="H124" i="2"/>
  <c r="I124" i="2" s="1"/>
  <c r="K124" i="2" s="1"/>
  <c r="H125" i="2"/>
  <c r="I125" i="2" s="1"/>
  <c r="K125" i="2" s="1"/>
  <c r="H126" i="2"/>
  <c r="I126" i="2" s="1"/>
  <c r="K126" i="2" s="1"/>
  <c r="H127" i="2"/>
  <c r="I127" i="2" s="1"/>
  <c r="K127" i="2" s="1"/>
  <c r="H128" i="2"/>
  <c r="I128" i="2" s="1"/>
  <c r="H129" i="2"/>
  <c r="I129" i="2" s="1"/>
  <c r="K129" i="2" s="1"/>
  <c r="H130" i="2"/>
  <c r="I130" i="2" s="1"/>
  <c r="J130" i="2" s="1"/>
  <c r="H131" i="2"/>
  <c r="I131" i="2" s="1"/>
  <c r="K131" i="2" s="1"/>
  <c r="H132" i="2"/>
  <c r="I132" i="2" s="1"/>
  <c r="K132" i="2" s="1"/>
  <c r="H133" i="2"/>
  <c r="I133" i="2" s="1"/>
  <c r="K133" i="2" s="1"/>
  <c r="H134" i="2"/>
  <c r="I134" i="2" s="1"/>
  <c r="K134" i="2" s="1"/>
  <c r="H135" i="2"/>
  <c r="I135" i="2" s="1"/>
  <c r="K135" i="2" s="1"/>
  <c r="H136" i="2"/>
  <c r="I136" i="2" s="1"/>
  <c r="H137" i="2"/>
  <c r="I137" i="2" s="1"/>
  <c r="K137" i="2" s="1"/>
  <c r="H138" i="2"/>
  <c r="I138" i="2" s="1"/>
  <c r="H139" i="2"/>
  <c r="I139" i="2" s="1"/>
  <c r="K139" i="2" s="1"/>
  <c r="H140" i="2"/>
  <c r="I140" i="2" s="1"/>
  <c r="K140" i="2" s="1"/>
  <c r="H141" i="2"/>
  <c r="I141" i="2" s="1"/>
  <c r="K141" i="2" s="1"/>
  <c r="H142" i="2"/>
  <c r="I142" i="2" s="1"/>
  <c r="K142" i="2" s="1"/>
  <c r="H143" i="2"/>
  <c r="I143" i="2" s="1"/>
  <c r="K143" i="2" s="1"/>
  <c r="H144" i="2"/>
  <c r="I144" i="2" s="1"/>
  <c r="H145" i="2"/>
  <c r="I145" i="2" s="1"/>
  <c r="K145" i="2" s="1"/>
  <c r="H146" i="2"/>
  <c r="I146" i="2" s="1"/>
  <c r="H147" i="2"/>
  <c r="I147" i="2" s="1"/>
  <c r="K147" i="2" s="1"/>
  <c r="H148" i="2"/>
  <c r="I148" i="2" s="1"/>
  <c r="K148" i="2" s="1"/>
  <c r="H149" i="2"/>
  <c r="I149" i="2" s="1"/>
  <c r="K149" i="2" s="1"/>
  <c r="H150" i="2"/>
  <c r="I150" i="2" s="1"/>
  <c r="K150" i="2" s="1"/>
  <c r="H151" i="2"/>
  <c r="I151" i="2" s="1"/>
  <c r="K151" i="2" s="1"/>
  <c r="H152" i="2"/>
  <c r="I152" i="2" s="1"/>
  <c r="H153" i="2"/>
  <c r="I153" i="2" s="1"/>
  <c r="K153" i="2" s="1"/>
  <c r="H154" i="2"/>
  <c r="I154" i="2" s="1"/>
  <c r="H155" i="2"/>
  <c r="I155" i="2" s="1"/>
  <c r="K155" i="2" s="1"/>
  <c r="H156" i="2"/>
  <c r="I156" i="2" s="1"/>
  <c r="K156" i="2" s="1"/>
  <c r="H157" i="2"/>
  <c r="I157" i="2" s="1"/>
  <c r="K157" i="2" s="1"/>
  <c r="H158" i="2"/>
  <c r="I158" i="2" s="1"/>
  <c r="K158" i="2" s="1"/>
  <c r="H159" i="2"/>
  <c r="I159" i="2" s="1"/>
  <c r="K159" i="2" s="1"/>
  <c r="H160" i="2"/>
  <c r="I160" i="2" s="1"/>
  <c r="H161" i="2"/>
  <c r="I161" i="2" s="1"/>
  <c r="K161" i="2" s="1"/>
  <c r="H162" i="2"/>
  <c r="I162" i="2" s="1"/>
  <c r="H163" i="2"/>
  <c r="I163" i="2" s="1"/>
  <c r="K163" i="2" s="1"/>
  <c r="H164" i="2"/>
  <c r="I164" i="2" s="1"/>
  <c r="K164" i="2" s="1"/>
  <c r="H165" i="2"/>
  <c r="I165" i="2" s="1"/>
  <c r="K165" i="2" s="1"/>
  <c r="H166" i="2"/>
  <c r="I166" i="2" s="1"/>
  <c r="K166" i="2" s="1"/>
  <c r="H167" i="2"/>
  <c r="I167" i="2" s="1"/>
  <c r="K167" i="2" s="1"/>
  <c r="H168" i="2"/>
  <c r="I168" i="2" s="1"/>
  <c r="H169" i="2"/>
  <c r="I169" i="2" s="1"/>
  <c r="K169" i="2" s="1"/>
  <c r="H170" i="2"/>
  <c r="I170" i="2" s="1"/>
  <c r="H171" i="2"/>
  <c r="I171" i="2" s="1"/>
  <c r="K171" i="2" s="1"/>
  <c r="H172" i="2"/>
  <c r="I172" i="2" s="1"/>
  <c r="K172" i="2" s="1"/>
  <c r="H173" i="2"/>
  <c r="I173" i="2" s="1"/>
  <c r="K173" i="2" s="1"/>
  <c r="H174" i="2"/>
  <c r="I174" i="2" s="1"/>
  <c r="K174" i="2" s="1"/>
  <c r="H175" i="2"/>
  <c r="I175" i="2" s="1"/>
  <c r="K175" i="2" s="1"/>
  <c r="H176" i="2"/>
  <c r="I176" i="2" s="1"/>
  <c r="H177" i="2"/>
  <c r="I177" i="2" s="1"/>
  <c r="K177" i="2" s="1"/>
  <c r="H178" i="2"/>
  <c r="I178" i="2" s="1"/>
  <c r="J178" i="2" s="1"/>
  <c r="H179" i="2"/>
  <c r="I179" i="2" s="1"/>
  <c r="K179" i="2" s="1"/>
  <c r="H180" i="2"/>
  <c r="I180" i="2" s="1"/>
  <c r="K180" i="2" s="1"/>
  <c r="H181" i="2"/>
  <c r="I181" i="2" s="1"/>
  <c r="K181" i="2" s="1"/>
  <c r="H182" i="2"/>
  <c r="I182" i="2" s="1"/>
  <c r="K182" i="2" s="1"/>
  <c r="H183" i="2"/>
  <c r="I183" i="2" s="1"/>
  <c r="K183" i="2" s="1"/>
  <c r="H184" i="2"/>
  <c r="I184" i="2" s="1"/>
  <c r="H185" i="2"/>
  <c r="I185" i="2" s="1"/>
  <c r="K185" i="2" s="1"/>
  <c r="H186" i="2"/>
  <c r="I186" i="2" s="1"/>
  <c r="H187" i="2"/>
  <c r="I187" i="2" s="1"/>
  <c r="K187" i="2" s="1"/>
  <c r="H188" i="2"/>
  <c r="I188" i="2" s="1"/>
  <c r="K188" i="2" s="1"/>
  <c r="H189" i="2"/>
  <c r="I189" i="2" s="1"/>
  <c r="K189" i="2" s="1"/>
  <c r="H190" i="2"/>
  <c r="I190" i="2" s="1"/>
  <c r="K190" i="2" s="1"/>
  <c r="H191" i="2"/>
  <c r="I191" i="2" s="1"/>
  <c r="K191" i="2" s="1"/>
  <c r="H192" i="2"/>
  <c r="I192" i="2" s="1"/>
  <c r="H193" i="2"/>
  <c r="I193" i="2" s="1"/>
  <c r="K193" i="2" s="1"/>
  <c r="H194" i="2"/>
  <c r="I194" i="2" s="1"/>
  <c r="J194" i="2" s="1"/>
  <c r="H195" i="2"/>
  <c r="I195" i="2" s="1"/>
  <c r="K195" i="2" s="1"/>
  <c r="H196" i="2"/>
  <c r="I196" i="2" s="1"/>
  <c r="K196" i="2" s="1"/>
  <c r="H197" i="2"/>
  <c r="I197" i="2" s="1"/>
  <c r="K197" i="2" s="1"/>
  <c r="H198" i="2"/>
  <c r="I198" i="2" s="1"/>
  <c r="K198" i="2" s="1"/>
  <c r="H199" i="2"/>
  <c r="I199" i="2" s="1"/>
  <c r="K199" i="2" s="1"/>
  <c r="H200" i="2"/>
  <c r="I200" i="2" s="1"/>
  <c r="H201" i="2"/>
  <c r="I201" i="2" s="1"/>
  <c r="K201" i="2" s="1"/>
  <c r="H202" i="2"/>
  <c r="I202" i="2" s="1"/>
  <c r="H203" i="2"/>
  <c r="I203" i="2" s="1"/>
  <c r="K203" i="2" s="1"/>
  <c r="H204" i="2"/>
  <c r="I204" i="2" s="1"/>
  <c r="K204" i="2" s="1"/>
  <c r="H205" i="2"/>
  <c r="I205" i="2" s="1"/>
  <c r="K205" i="2" s="1"/>
  <c r="H206" i="2"/>
  <c r="I206" i="2" s="1"/>
  <c r="K206" i="2" s="1"/>
  <c r="H207" i="2"/>
  <c r="I207" i="2" s="1"/>
  <c r="K207" i="2" s="1"/>
  <c r="H208" i="2"/>
  <c r="I208" i="2" s="1"/>
  <c r="H209" i="2"/>
  <c r="I209" i="2" s="1"/>
  <c r="K209" i="2" s="1"/>
  <c r="H210" i="2"/>
  <c r="I210" i="2" s="1"/>
  <c r="H211" i="2"/>
  <c r="I211" i="2" s="1"/>
  <c r="K211" i="2" s="1"/>
  <c r="H212" i="2"/>
  <c r="I212" i="2" s="1"/>
  <c r="K212" i="2" s="1"/>
  <c r="H213" i="2"/>
  <c r="I213" i="2" s="1"/>
  <c r="K213" i="2" s="1"/>
  <c r="H214" i="2"/>
  <c r="I214" i="2" s="1"/>
  <c r="K214" i="2" s="1"/>
  <c r="H215" i="2"/>
  <c r="I215" i="2" s="1"/>
  <c r="K215" i="2" s="1"/>
  <c r="H216" i="2"/>
  <c r="I216" i="2" s="1"/>
  <c r="H217" i="2"/>
  <c r="I217" i="2" s="1"/>
  <c r="K217" i="2" s="1"/>
  <c r="H218" i="2"/>
  <c r="I218" i="2" s="1"/>
  <c r="H219" i="2"/>
  <c r="I219" i="2" s="1"/>
  <c r="K219" i="2" s="1"/>
  <c r="H220" i="2"/>
  <c r="I220" i="2" s="1"/>
  <c r="K220" i="2" s="1"/>
  <c r="H221" i="2"/>
  <c r="I221" i="2" s="1"/>
  <c r="K221" i="2" s="1"/>
  <c r="H222" i="2"/>
  <c r="I222" i="2" s="1"/>
  <c r="K222" i="2" s="1"/>
  <c r="H223" i="2"/>
  <c r="I223" i="2" s="1"/>
  <c r="K223" i="2" s="1"/>
  <c r="H224" i="2"/>
  <c r="I224" i="2" s="1"/>
  <c r="H225" i="2"/>
  <c r="I225" i="2" s="1"/>
  <c r="K225" i="2" s="1"/>
  <c r="H226" i="2"/>
  <c r="I226" i="2" s="1"/>
  <c r="H227" i="2"/>
  <c r="I227" i="2" s="1"/>
  <c r="K227" i="2" s="1"/>
  <c r="H228" i="2"/>
  <c r="I228" i="2" s="1"/>
  <c r="K228" i="2" s="1"/>
  <c r="H229" i="2"/>
  <c r="I229" i="2" s="1"/>
  <c r="K229" i="2" s="1"/>
  <c r="H230" i="2"/>
  <c r="I230" i="2" s="1"/>
  <c r="K230" i="2" s="1"/>
  <c r="H231" i="2"/>
  <c r="I231" i="2" s="1"/>
  <c r="K231" i="2" s="1"/>
  <c r="H232" i="2"/>
  <c r="I232" i="2" s="1"/>
  <c r="H233" i="2"/>
  <c r="I233" i="2" s="1"/>
  <c r="K233" i="2" s="1"/>
  <c r="H234" i="2"/>
  <c r="I234" i="2" s="1"/>
  <c r="H235" i="2"/>
  <c r="I235" i="2" s="1"/>
  <c r="K235" i="2" s="1"/>
  <c r="H236" i="2"/>
  <c r="I236" i="2" s="1"/>
  <c r="K236" i="2" s="1"/>
  <c r="H237" i="2"/>
  <c r="I237" i="2" s="1"/>
  <c r="K237" i="2" s="1"/>
  <c r="H238" i="2"/>
  <c r="I238" i="2" s="1"/>
  <c r="K238" i="2" s="1"/>
  <c r="H239" i="2"/>
  <c r="I239" i="2" s="1"/>
  <c r="K239" i="2" s="1"/>
  <c r="H240" i="2"/>
  <c r="I240" i="2" s="1"/>
  <c r="H241" i="2"/>
  <c r="I241" i="2" s="1"/>
  <c r="K241" i="2" s="1"/>
  <c r="H242" i="2"/>
  <c r="I242" i="2" s="1"/>
  <c r="J242" i="2" s="1"/>
  <c r="H243" i="2"/>
  <c r="I243" i="2" s="1"/>
  <c r="K243" i="2" s="1"/>
  <c r="H244" i="2"/>
  <c r="I244" i="2" s="1"/>
  <c r="K244" i="2" s="1"/>
  <c r="H245" i="2"/>
  <c r="I245" i="2" s="1"/>
  <c r="K245" i="2" s="1"/>
  <c r="H246" i="2"/>
  <c r="I246" i="2" s="1"/>
  <c r="K246" i="2" s="1"/>
  <c r="H247" i="2"/>
  <c r="I247" i="2" s="1"/>
  <c r="K247" i="2" s="1"/>
  <c r="H248" i="2"/>
  <c r="I248" i="2" s="1"/>
  <c r="H249" i="2"/>
  <c r="I249" i="2" s="1"/>
  <c r="K249" i="2" s="1"/>
  <c r="H250" i="2"/>
  <c r="I250" i="2" s="1"/>
  <c r="H251" i="2"/>
  <c r="I251" i="2" s="1"/>
  <c r="K251" i="2" s="1"/>
  <c r="H252" i="2"/>
  <c r="I252" i="2" s="1"/>
  <c r="K252" i="2" s="1"/>
  <c r="H253" i="2"/>
  <c r="I253" i="2" s="1"/>
  <c r="K253" i="2" s="1"/>
  <c r="H254" i="2"/>
  <c r="I254" i="2" s="1"/>
  <c r="K254" i="2" s="1"/>
  <c r="H255" i="2"/>
  <c r="I255" i="2" s="1"/>
  <c r="K255" i="2" s="1"/>
  <c r="H256" i="2"/>
  <c r="I256" i="2" s="1"/>
  <c r="H257" i="2"/>
  <c r="I257" i="2" s="1"/>
  <c r="K257" i="2" s="1"/>
  <c r="H258" i="2"/>
  <c r="I258" i="2" s="1"/>
  <c r="J258" i="2" s="1"/>
  <c r="H259" i="2"/>
  <c r="I259" i="2" s="1"/>
  <c r="K259" i="2" s="1"/>
  <c r="H260" i="2"/>
  <c r="I260" i="2" s="1"/>
  <c r="K260" i="2" s="1"/>
  <c r="H261" i="2"/>
  <c r="I261" i="2" s="1"/>
  <c r="K261" i="2" s="1"/>
  <c r="H262" i="2"/>
  <c r="I262" i="2" s="1"/>
  <c r="K262" i="2" s="1"/>
  <c r="H263" i="2"/>
  <c r="I263" i="2" s="1"/>
  <c r="K263" i="2" s="1"/>
  <c r="H264" i="2"/>
  <c r="I264" i="2" s="1"/>
  <c r="H265" i="2"/>
  <c r="I265" i="2" s="1"/>
  <c r="K265" i="2" s="1"/>
  <c r="H266" i="2"/>
  <c r="I266" i="2" s="1"/>
  <c r="K266" i="2" s="1"/>
  <c r="H267" i="2"/>
  <c r="I267" i="2" s="1"/>
  <c r="K267" i="2" s="1"/>
  <c r="H268" i="2"/>
  <c r="I268" i="2" s="1"/>
  <c r="K268" i="2" s="1"/>
  <c r="H269" i="2"/>
  <c r="I269" i="2" s="1"/>
  <c r="K269" i="2" s="1"/>
  <c r="H270" i="2"/>
  <c r="I270" i="2" s="1"/>
  <c r="K270" i="2" s="1"/>
  <c r="H271" i="2"/>
  <c r="I271" i="2" s="1"/>
  <c r="K271" i="2" s="1"/>
  <c r="H272" i="2"/>
  <c r="I272" i="2" s="1"/>
  <c r="H273" i="2"/>
  <c r="I273" i="2" s="1"/>
  <c r="K273" i="2" s="1"/>
  <c r="H274" i="2"/>
  <c r="I274" i="2" s="1"/>
  <c r="K274" i="2" s="1"/>
  <c r="H275" i="2"/>
  <c r="I275" i="2" s="1"/>
  <c r="K275" i="2" s="1"/>
  <c r="H276" i="2"/>
  <c r="I276" i="2" s="1"/>
  <c r="K276" i="2" s="1"/>
  <c r="H277" i="2"/>
  <c r="I277" i="2" s="1"/>
  <c r="K277" i="2" s="1"/>
  <c r="H278" i="2"/>
  <c r="I278" i="2" s="1"/>
  <c r="K278" i="2" s="1"/>
  <c r="H279" i="2"/>
  <c r="I279" i="2" s="1"/>
  <c r="K279" i="2" s="1"/>
  <c r="H280" i="2"/>
  <c r="I280" i="2" s="1"/>
  <c r="H281" i="2"/>
  <c r="I281" i="2" s="1"/>
  <c r="K281" i="2" s="1"/>
  <c r="H282" i="2"/>
  <c r="I282" i="2" s="1"/>
  <c r="K282" i="2" s="1"/>
  <c r="H283" i="2"/>
  <c r="I283" i="2" s="1"/>
  <c r="K283" i="2" s="1"/>
  <c r="H284" i="2"/>
  <c r="I284" i="2" s="1"/>
  <c r="K284" i="2" s="1"/>
  <c r="H285" i="2"/>
  <c r="I285" i="2" s="1"/>
  <c r="K285" i="2" s="1"/>
  <c r="H286" i="2"/>
  <c r="I286" i="2" s="1"/>
  <c r="K286" i="2" s="1"/>
  <c r="H287" i="2"/>
  <c r="I287" i="2" s="1"/>
  <c r="K287" i="2" s="1"/>
  <c r="H288" i="2"/>
  <c r="I288" i="2" s="1"/>
  <c r="H289" i="2"/>
  <c r="I289" i="2" s="1"/>
  <c r="K289" i="2" s="1"/>
  <c r="H290" i="2"/>
  <c r="I290" i="2" s="1"/>
  <c r="K290" i="2" s="1"/>
  <c r="H291" i="2"/>
  <c r="I291" i="2" s="1"/>
  <c r="K291" i="2" s="1"/>
  <c r="H292" i="2"/>
  <c r="I292" i="2" s="1"/>
  <c r="K292" i="2" s="1"/>
  <c r="H293" i="2"/>
  <c r="I293" i="2" s="1"/>
  <c r="K293" i="2" s="1"/>
  <c r="H294" i="2"/>
  <c r="I294" i="2" s="1"/>
  <c r="K294" i="2" s="1"/>
  <c r="H295" i="2"/>
  <c r="I295" i="2" s="1"/>
  <c r="K295" i="2" s="1"/>
  <c r="H296" i="2"/>
  <c r="I296" i="2" s="1"/>
  <c r="H297" i="2"/>
  <c r="I297" i="2" s="1"/>
  <c r="K297" i="2" s="1"/>
  <c r="H298" i="2"/>
  <c r="I298" i="2" s="1"/>
  <c r="K298" i="2" s="1"/>
  <c r="H299" i="2"/>
  <c r="I299" i="2" s="1"/>
  <c r="K299" i="2" s="1"/>
  <c r="H300" i="2"/>
  <c r="I300" i="2" s="1"/>
  <c r="K300" i="2" s="1"/>
  <c r="H301" i="2"/>
  <c r="I301" i="2" s="1"/>
  <c r="K301" i="2" s="1"/>
  <c r="H302" i="2"/>
  <c r="I302" i="2" s="1"/>
  <c r="K302" i="2" s="1"/>
  <c r="H303" i="2"/>
  <c r="I303" i="2" s="1"/>
  <c r="K303" i="2" s="1"/>
  <c r="H304" i="2"/>
  <c r="I304" i="2" s="1"/>
  <c r="H305" i="2"/>
  <c r="I305" i="2" s="1"/>
  <c r="K305" i="2" s="1"/>
  <c r="H306" i="2"/>
  <c r="I306" i="2" s="1"/>
  <c r="K306" i="2" s="1"/>
  <c r="H307" i="2"/>
  <c r="I307" i="2" s="1"/>
  <c r="K307" i="2" s="1"/>
  <c r="H308" i="2"/>
  <c r="I308" i="2" s="1"/>
  <c r="K308" i="2" s="1"/>
  <c r="H309" i="2"/>
  <c r="I309" i="2" s="1"/>
  <c r="K309" i="2" s="1"/>
  <c r="H310" i="2"/>
  <c r="I310" i="2" s="1"/>
  <c r="K310" i="2" s="1"/>
  <c r="H311" i="2"/>
  <c r="I311" i="2" s="1"/>
  <c r="K311" i="2" s="1"/>
  <c r="H312" i="2"/>
  <c r="I312" i="2" s="1"/>
  <c r="H313" i="2"/>
  <c r="I313" i="2" s="1"/>
  <c r="K313" i="2" s="1"/>
  <c r="H314" i="2"/>
  <c r="I314" i="2" s="1"/>
  <c r="K314" i="2" s="1"/>
  <c r="H315" i="2"/>
  <c r="I315" i="2" s="1"/>
  <c r="K315" i="2" s="1"/>
  <c r="H316" i="2"/>
  <c r="I316" i="2" s="1"/>
  <c r="K316" i="2" s="1"/>
  <c r="H317" i="2"/>
  <c r="I317" i="2" s="1"/>
  <c r="K317" i="2" s="1"/>
  <c r="H318" i="2"/>
  <c r="I318" i="2" s="1"/>
  <c r="K318" i="2" s="1"/>
  <c r="H319" i="2"/>
  <c r="I319" i="2" s="1"/>
  <c r="K319" i="2" s="1"/>
  <c r="H320" i="2"/>
  <c r="I320" i="2" s="1"/>
  <c r="H321" i="2"/>
  <c r="I321" i="2" s="1"/>
  <c r="K321" i="2" s="1"/>
  <c r="H322" i="2"/>
  <c r="I322" i="2" s="1"/>
  <c r="K322" i="2" s="1"/>
  <c r="H323" i="2"/>
  <c r="I323" i="2" s="1"/>
  <c r="K323" i="2" s="1"/>
  <c r="H324" i="2"/>
  <c r="I324" i="2" s="1"/>
  <c r="K324" i="2" s="1"/>
  <c r="H325" i="2"/>
  <c r="I325" i="2" s="1"/>
  <c r="K325" i="2" s="1"/>
  <c r="H326" i="2"/>
  <c r="I326" i="2" s="1"/>
  <c r="K326" i="2" s="1"/>
  <c r="H327" i="2"/>
  <c r="I327" i="2" s="1"/>
  <c r="K327" i="2" s="1"/>
  <c r="H328" i="2"/>
  <c r="I328" i="2" s="1"/>
  <c r="H329" i="2"/>
  <c r="I329" i="2" s="1"/>
  <c r="K329" i="2" s="1"/>
  <c r="H330" i="2"/>
  <c r="I330" i="2" s="1"/>
  <c r="K330" i="2" s="1"/>
  <c r="H331" i="2"/>
  <c r="I331" i="2" s="1"/>
  <c r="K331" i="2" s="1"/>
  <c r="H332" i="2"/>
  <c r="I332" i="2" s="1"/>
  <c r="K332" i="2" s="1"/>
  <c r="H333" i="2"/>
  <c r="I333" i="2" s="1"/>
  <c r="K333" i="2" s="1"/>
  <c r="H334" i="2"/>
  <c r="I334" i="2" s="1"/>
  <c r="K334" i="2" s="1"/>
  <c r="H335" i="2"/>
  <c r="I335" i="2" s="1"/>
  <c r="K335" i="2" s="1"/>
  <c r="H336" i="2"/>
  <c r="I336" i="2" s="1"/>
  <c r="H337" i="2"/>
  <c r="I337" i="2" s="1"/>
  <c r="K337" i="2" s="1"/>
  <c r="H338" i="2"/>
  <c r="I338" i="2" s="1"/>
  <c r="K338" i="2" s="1"/>
  <c r="H339" i="2"/>
  <c r="I339" i="2" s="1"/>
  <c r="K339" i="2" s="1"/>
  <c r="H340" i="2"/>
  <c r="I340" i="2" s="1"/>
  <c r="K340" i="2" s="1"/>
  <c r="H341" i="2"/>
  <c r="I341" i="2" s="1"/>
  <c r="K341" i="2" s="1"/>
  <c r="H342" i="2"/>
  <c r="I342" i="2" s="1"/>
  <c r="K342" i="2" s="1"/>
  <c r="H343" i="2"/>
  <c r="I343" i="2" s="1"/>
  <c r="K343" i="2" s="1"/>
  <c r="H344" i="2"/>
  <c r="I344" i="2" s="1"/>
  <c r="H345" i="2"/>
  <c r="I345" i="2" s="1"/>
  <c r="K345" i="2" s="1"/>
  <c r="H346" i="2"/>
  <c r="I346" i="2" s="1"/>
  <c r="K346" i="2" s="1"/>
  <c r="H347" i="2"/>
  <c r="I347" i="2" s="1"/>
  <c r="K347" i="2" s="1"/>
  <c r="H348" i="2"/>
  <c r="I348" i="2" s="1"/>
  <c r="K348" i="2" s="1"/>
  <c r="H349" i="2"/>
  <c r="I349" i="2" s="1"/>
  <c r="K349" i="2" s="1"/>
  <c r="H350" i="2"/>
  <c r="I350" i="2" s="1"/>
  <c r="K350" i="2" s="1"/>
  <c r="H351" i="2"/>
  <c r="I351" i="2" s="1"/>
  <c r="K351" i="2" s="1"/>
  <c r="H352" i="2"/>
  <c r="I352" i="2" s="1"/>
  <c r="H353" i="2"/>
  <c r="I353" i="2" s="1"/>
  <c r="K353" i="2" s="1"/>
  <c r="H354" i="2"/>
  <c r="I354" i="2" s="1"/>
  <c r="K354" i="2" s="1"/>
  <c r="H355" i="2"/>
  <c r="I355" i="2" s="1"/>
  <c r="K355" i="2" s="1"/>
  <c r="H356" i="2"/>
  <c r="I356" i="2" s="1"/>
  <c r="K356" i="2" s="1"/>
  <c r="H357" i="2"/>
  <c r="I357" i="2" s="1"/>
  <c r="K357" i="2" s="1"/>
  <c r="H358" i="2"/>
  <c r="I358" i="2" s="1"/>
  <c r="K358" i="2" s="1"/>
  <c r="H359" i="2"/>
  <c r="I359" i="2" s="1"/>
  <c r="K359" i="2" s="1"/>
  <c r="H360" i="2"/>
  <c r="I360" i="2" s="1"/>
  <c r="H361" i="2"/>
  <c r="I361" i="2" s="1"/>
  <c r="K361" i="2" s="1"/>
  <c r="H362" i="2"/>
  <c r="I362" i="2" s="1"/>
  <c r="K362" i="2" s="1"/>
  <c r="H363" i="2"/>
  <c r="I363" i="2" s="1"/>
  <c r="K363" i="2" s="1"/>
  <c r="H364" i="2"/>
  <c r="I364" i="2" s="1"/>
  <c r="K364" i="2" s="1"/>
  <c r="H365" i="2"/>
  <c r="I365" i="2" s="1"/>
  <c r="K365" i="2" s="1"/>
  <c r="H366" i="2"/>
  <c r="I366" i="2" s="1"/>
  <c r="K366" i="2" s="1"/>
  <c r="H367" i="2"/>
  <c r="I367" i="2" s="1"/>
  <c r="K367" i="2" s="1"/>
  <c r="H368" i="2"/>
  <c r="I368" i="2" s="1"/>
  <c r="H369" i="2"/>
  <c r="I369" i="2" s="1"/>
  <c r="K369" i="2" s="1"/>
  <c r="H370" i="2"/>
  <c r="I370" i="2" s="1"/>
  <c r="J370" i="2" s="1"/>
  <c r="H371" i="2"/>
  <c r="I371" i="2" s="1"/>
  <c r="K371" i="2" s="1"/>
  <c r="H372" i="2"/>
  <c r="I372" i="2" s="1"/>
  <c r="K372" i="2" s="1"/>
  <c r="H373" i="2"/>
  <c r="I373" i="2" s="1"/>
  <c r="K373" i="2" s="1"/>
  <c r="H374" i="2"/>
  <c r="I374" i="2" s="1"/>
  <c r="K374" i="2" s="1"/>
  <c r="H375" i="2"/>
  <c r="I375" i="2" s="1"/>
  <c r="K375" i="2" s="1"/>
  <c r="H376" i="2"/>
  <c r="I376" i="2" s="1"/>
  <c r="H377" i="2"/>
  <c r="I377" i="2" s="1"/>
  <c r="K377" i="2" s="1"/>
  <c r="H378" i="2"/>
  <c r="I378" i="2" s="1"/>
  <c r="K378" i="2" s="1"/>
  <c r="H379" i="2"/>
  <c r="I379" i="2" s="1"/>
  <c r="K379" i="2" s="1"/>
  <c r="H380" i="2"/>
  <c r="I380" i="2" s="1"/>
  <c r="K380" i="2" s="1"/>
  <c r="H381" i="2"/>
  <c r="I381" i="2" s="1"/>
  <c r="K381" i="2" s="1"/>
  <c r="H2" i="2"/>
  <c r="I2" i="2" s="1"/>
  <c r="K2" i="2" s="1"/>
  <c r="H18" i="1"/>
  <c r="H15" i="1"/>
  <c r="H14" i="1"/>
  <c r="H12" i="1"/>
  <c r="H11" i="1"/>
  <c r="K258" i="2" l="1"/>
  <c r="J354" i="2"/>
  <c r="J290" i="2"/>
  <c r="K242" i="2"/>
  <c r="J378" i="2"/>
  <c r="J314" i="2"/>
  <c r="K194" i="2"/>
  <c r="K82" i="2"/>
  <c r="K26" i="2"/>
  <c r="J338" i="2"/>
  <c r="J274" i="2"/>
  <c r="K178" i="2"/>
  <c r="J362" i="2"/>
  <c r="J298" i="2"/>
  <c r="J250" i="2"/>
  <c r="K250" i="2"/>
  <c r="J234" i="2"/>
  <c r="K234" i="2"/>
  <c r="J226" i="2"/>
  <c r="K226" i="2"/>
  <c r="K218" i="2"/>
  <c r="J218" i="2"/>
  <c r="J210" i="2"/>
  <c r="K210" i="2"/>
  <c r="J202" i="2"/>
  <c r="K202" i="2"/>
  <c r="J186" i="2"/>
  <c r="K186" i="2"/>
  <c r="J170" i="2"/>
  <c r="K170" i="2"/>
  <c r="J162" i="2"/>
  <c r="K162" i="2"/>
  <c r="K154" i="2"/>
  <c r="J154" i="2"/>
  <c r="J146" i="2"/>
  <c r="K146" i="2"/>
  <c r="J138" i="2"/>
  <c r="K138" i="2"/>
  <c r="J122" i="2"/>
  <c r="K122" i="2"/>
  <c r="J106" i="2"/>
  <c r="K106" i="2"/>
  <c r="J98" i="2"/>
  <c r="K98" i="2"/>
  <c r="J74" i="2"/>
  <c r="K74" i="2"/>
  <c r="J66" i="2"/>
  <c r="K66" i="2"/>
  <c r="J42" i="2"/>
  <c r="K42" i="2"/>
  <c r="J34" i="2"/>
  <c r="K34" i="2"/>
  <c r="K10" i="2"/>
  <c r="J10" i="2"/>
  <c r="K130" i="2"/>
  <c r="K18" i="2"/>
  <c r="J322" i="2"/>
  <c r="K370" i="2"/>
  <c r="K114" i="2"/>
  <c r="K58" i="2"/>
  <c r="J346" i="2"/>
  <c r="J282" i="2"/>
  <c r="K376" i="2"/>
  <c r="J376" i="2"/>
  <c r="K368" i="2"/>
  <c r="J368" i="2"/>
  <c r="K360" i="2"/>
  <c r="J360" i="2"/>
  <c r="K352" i="2"/>
  <c r="J352" i="2"/>
  <c r="K344" i="2"/>
  <c r="J344" i="2"/>
  <c r="K328" i="2"/>
  <c r="J328" i="2"/>
  <c r="K312" i="2"/>
  <c r="J312" i="2"/>
  <c r="K296" i="2"/>
  <c r="J296" i="2"/>
  <c r="K280" i="2"/>
  <c r="J280" i="2"/>
  <c r="K272" i="2"/>
  <c r="J272" i="2"/>
  <c r="K256" i="2"/>
  <c r="J256" i="2"/>
  <c r="K240" i="2"/>
  <c r="J240" i="2"/>
  <c r="K216" i="2"/>
  <c r="J216" i="2"/>
  <c r="K200" i="2"/>
  <c r="J200" i="2"/>
  <c r="K184" i="2"/>
  <c r="J184" i="2"/>
  <c r="K168" i="2"/>
  <c r="J168" i="2"/>
  <c r="K152" i="2"/>
  <c r="J152" i="2"/>
  <c r="K144" i="2"/>
  <c r="J144" i="2"/>
  <c r="K136" i="2"/>
  <c r="J136" i="2"/>
  <c r="K120" i="2"/>
  <c r="J120" i="2"/>
  <c r="K112" i="2"/>
  <c r="J112" i="2"/>
  <c r="K104" i="2"/>
  <c r="J104" i="2"/>
  <c r="K96" i="2"/>
  <c r="J96" i="2"/>
  <c r="K88" i="2"/>
  <c r="J88" i="2"/>
  <c r="K80" i="2"/>
  <c r="J80" i="2"/>
  <c r="K72" i="2"/>
  <c r="J72" i="2"/>
  <c r="K64" i="2"/>
  <c r="J64" i="2"/>
  <c r="K56" i="2"/>
  <c r="J56" i="2"/>
  <c r="K48" i="2"/>
  <c r="J48" i="2"/>
  <c r="K40" i="2"/>
  <c r="J40" i="2"/>
  <c r="K32" i="2"/>
  <c r="J32" i="2"/>
  <c r="K24" i="2"/>
  <c r="J24" i="2"/>
  <c r="K16" i="2"/>
  <c r="J16" i="2"/>
  <c r="K8" i="2"/>
  <c r="J8" i="2"/>
  <c r="J306" i="2"/>
  <c r="K336" i="2"/>
  <c r="J336" i="2"/>
  <c r="K320" i="2"/>
  <c r="J320" i="2"/>
  <c r="K304" i="2"/>
  <c r="J304" i="2"/>
  <c r="K288" i="2"/>
  <c r="J288" i="2"/>
  <c r="K264" i="2"/>
  <c r="J264" i="2"/>
  <c r="K248" i="2"/>
  <c r="J248" i="2"/>
  <c r="K232" i="2"/>
  <c r="J232" i="2"/>
  <c r="K224" i="2"/>
  <c r="J224" i="2"/>
  <c r="K208" i="2"/>
  <c r="J208" i="2"/>
  <c r="K192" i="2"/>
  <c r="J192" i="2"/>
  <c r="K176" i="2"/>
  <c r="J176" i="2"/>
  <c r="K160" i="2"/>
  <c r="J160" i="2"/>
  <c r="K128" i="2"/>
  <c r="J128" i="2"/>
  <c r="K50" i="2"/>
  <c r="J330" i="2"/>
  <c r="J266" i="2"/>
  <c r="J4" i="2"/>
  <c r="J379" i="2"/>
  <c r="J371" i="2"/>
  <c r="J363" i="2"/>
  <c r="J355" i="2"/>
  <c r="J347" i="2"/>
  <c r="J339" i="2"/>
  <c r="J331" i="2"/>
  <c r="J323" i="2"/>
  <c r="J315" i="2"/>
  <c r="J307" i="2"/>
  <c r="J299" i="2"/>
  <c r="J291" i="2"/>
  <c r="J283" i="2"/>
  <c r="J275" i="2"/>
  <c r="J267" i="2"/>
  <c r="J259" i="2"/>
  <c r="J251" i="2"/>
  <c r="J243" i="2"/>
  <c r="J235" i="2"/>
  <c r="J227" i="2"/>
  <c r="J219" i="2"/>
  <c r="J211" i="2"/>
  <c r="J203" i="2"/>
  <c r="J195" i="2"/>
  <c r="J187" i="2"/>
  <c r="J179" i="2"/>
  <c r="J171" i="2"/>
  <c r="J163" i="2"/>
  <c r="J155" i="2"/>
  <c r="J147" i="2"/>
  <c r="J139" i="2"/>
  <c r="J131" i="2"/>
  <c r="J123" i="2"/>
  <c r="J115" i="2"/>
  <c r="J107" i="2"/>
  <c r="J99" i="2"/>
  <c r="J91" i="2"/>
  <c r="J83" i="2"/>
  <c r="J75" i="2"/>
  <c r="J67" i="2"/>
  <c r="J59" i="2"/>
  <c r="J51" i="2"/>
  <c r="J43" i="2"/>
  <c r="J35" i="2"/>
  <c r="J27" i="2"/>
  <c r="J19" i="2"/>
  <c r="J11" i="2"/>
  <c r="J3" i="2"/>
  <c r="J9" i="2"/>
  <c r="J375" i="2"/>
  <c r="J367" i="2"/>
  <c r="J359" i="2"/>
  <c r="J351" i="2"/>
  <c r="J343" i="2"/>
  <c r="J335" i="2"/>
  <c r="J327" i="2"/>
  <c r="J319" i="2"/>
  <c r="J311" i="2"/>
  <c r="J303" i="2"/>
  <c r="J295" i="2"/>
  <c r="J287" i="2"/>
  <c r="J279" i="2"/>
  <c r="J271" i="2"/>
  <c r="J263" i="2"/>
  <c r="J255" i="2"/>
  <c r="J247" i="2"/>
  <c r="J239" i="2"/>
  <c r="J231" i="2"/>
  <c r="J223" i="2"/>
  <c r="J215" i="2"/>
  <c r="J207" i="2"/>
  <c r="J199" i="2"/>
  <c r="J191" i="2"/>
  <c r="J183" i="2"/>
  <c r="J175" i="2"/>
  <c r="J167" i="2"/>
  <c r="J159" i="2"/>
  <c r="J151" i="2"/>
  <c r="J143" i="2"/>
  <c r="J135" i="2"/>
  <c r="J127" i="2"/>
  <c r="J119" i="2"/>
  <c r="J111" i="2"/>
  <c r="J103" i="2"/>
  <c r="J95" i="2"/>
  <c r="J87" i="2"/>
  <c r="J79" i="2"/>
  <c r="J71" i="2"/>
  <c r="J63" i="2"/>
  <c r="J55" i="2"/>
  <c r="J47" i="2"/>
  <c r="J39" i="2"/>
  <c r="J31" i="2"/>
  <c r="J23" i="2"/>
  <c r="J15" i="2"/>
  <c r="J7" i="2"/>
  <c r="H4" i="1"/>
  <c r="H5" i="1"/>
  <c r="H6" i="1"/>
  <c r="H7" i="1"/>
  <c r="H8" i="1"/>
  <c r="H3" i="1"/>
</calcChain>
</file>

<file path=xl/sharedStrings.xml><?xml version="1.0" encoding="utf-8"?>
<sst xmlns="http://schemas.openxmlformats.org/spreadsheetml/2006/main" count="512" uniqueCount="72">
  <si>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</si>
  <si>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</si>
  <si>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</si>
  <si>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</si>
  <si>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</si>
  <si>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</si>
  <si>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</si>
  <si>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</si>
  <si>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</si>
  <si>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</si>
  <si>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</si>
  <si>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</si>
  <si>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</si>
  <si>
    <t>totale ore in numero</t>
  </si>
  <si>
    <t>dipendente</t>
  </si>
  <si>
    <t>data</t>
  </si>
  <si>
    <t>Mario Rossi</t>
  </si>
  <si>
    <t>Luca Verdi</t>
  </si>
  <si>
    <t>Lucia Bianchi</t>
  </si>
  <si>
    <t>Stefania Neri</t>
  </si>
  <si>
    <t>Andrea Viola</t>
  </si>
  <si>
    <t>smartworking</t>
  </si>
  <si>
    <t>Etichette di riga</t>
  </si>
  <si>
    <t>Totale complessivo</t>
  </si>
  <si>
    <t>numero settimane</t>
  </si>
  <si>
    <t>reparto</t>
  </si>
  <si>
    <t>gen</t>
  </si>
  <si>
    <t>feb</t>
  </si>
  <si>
    <t>mar</t>
  </si>
  <si>
    <t>apr</t>
  </si>
  <si>
    <t>Etichette di colonna</t>
  </si>
  <si>
    <t>03/01/22 - 09/01/22</t>
  </si>
  <si>
    <t>10/01/22 - 16/01/22</t>
  </si>
  <si>
    <t>17/01/22 - 23/01/22</t>
  </si>
  <si>
    <t>24/01/22 - 30/01/22</t>
  </si>
  <si>
    <t>31/01/22 - 06/02/22</t>
  </si>
  <si>
    <t>07/02/22 - 13/02/22</t>
  </si>
  <si>
    <t>14/02/22 - 20/02/22</t>
  </si>
  <si>
    <t>21/02/22 - 27/02/22</t>
  </si>
  <si>
    <t>28/02/22 - 06/03/22</t>
  </si>
  <si>
    <t>07/03/22 - 13/03/22</t>
  </si>
  <si>
    <t>14/03/22 - 20/03/22</t>
  </si>
  <si>
    <t>21/03/22 - 27/03/22</t>
  </si>
  <si>
    <t>28/03/22 - 03/04/22</t>
  </si>
  <si>
    <t>04/04/22 - 10/04/22</t>
  </si>
  <si>
    <t>11/04/22 - 17/04/22</t>
  </si>
  <si>
    <t>18/04/22 - 19/04/22</t>
  </si>
  <si>
    <t>totale numero ore</t>
  </si>
  <si>
    <t>totale in ore</t>
  </si>
  <si>
    <t>totale numero ore standard</t>
  </si>
  <si>
    <t xml:space="preserve"> totale  numero ore extra</t>
  </si>
  <si>
    <t>Numero ore lavorate totale</t>
  </si>
  <si>
    <t>Numero ore lavorate</t>
  </si>
  <si>
    <t>Totale Retribuzione Standard totale</t>
  </si>
  <si>
    <t>Totale Retribuzione Standard</t>
  </si>
  <si>
    <t>Totale Retribuzione Extra totale</t>
  </si>
  <si>
    <t>Totale Retribuzione Extra</t>
  </si>
  <si>
    <t>entrata2</t>
  </si>
  <si>
    <t>uscita3</t>
  </si>
  <si>
    <t>Somma di totale numero ore standard</t>
  </si>
  <si>
    <t>Somma di  totale  numero ore extra</t>
  </si>
  <si>
    <t>Somma di Ore Extra / Ore Standard</t>
  </si>
  <si>
    <t>Somma di totale numero ore standard totale</t>
  </si>
  <si>
    <t>Somma di  totale  numero ore extra totale</t>
  </si>
  <si>
    <t>Commerciale</t>
  </si>
  <si>
    <t>Totale Retribuzione Dovuta totale</t>
  </si>
  <si>
    <t>Totale Retribuzione Dovuta</t>
  </si>
  <si>
    <t>ore smartworking</t>
  </si>
  <si>
    <t>Giorni Smartworking</t>
  </si>
  <si>
    <t>Somma di ore smartworking</t>
  </si>
  <si>
    <t>Percentuale Ore Smartworking</t>
  </si>
  <si>
    <t>Ammotare di ore lavorative standard ed extra in base ai dipendenti, al mese e al settore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</si>
</sst>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&quot;€&quot;\ * #,##0.00_-;\-&quot;€&quot;\ * #,##0.00_-;_-&quot;€&quot;\ * &quot;-&quot;??_-;_-@_-"/>
    <numFmt numFmtId="165" formatCode="_-* #,##0.00\ [$€-410]_-;\-* #,##0.00\ [$€-410]_-;_-* &quot;-&quot;??\ [$€-410]_-;_-@_-"/>
    <numFmt numFmtId="166" formatCode="[$-F400]h:mm:ss\ AM/PM"/>
    <numFmt numFmtId="169" formatCode="[h]:mm:ss;@"/>
    <numFmt numFmtId="170" formatCode="[$-F800]dddd\,\ mmmm\ dd\,\ yyyy"/>
    <numFmt numFmtId="186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0" fontId="0" fillId="0" borderId="0" xfId="0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0" xfId="0" applyNumberFormat="1" applyBorder="1"/>
    <xf numFmtId="2" fontId="0" fillId="0" borderId="1" xfId="0" applyNumberFormat="1" applyBorder="1"/>
    <xf numFmtId="169" fontId="0" fillId="0" borderId="1" xfId="0" applyNumberFormat="1" applyBorder="1"/>
    <xf numFmtId="170" fontId="2" fillId="0" borderId="1" xfId="0" applyNumberFormat="1" applyFont="1" applyBorder="1"/>
    <xf numFmtId="170" fontId="2" fillId="0" borderId="0" xfId="0" applyNumberFormat="1" applyFont="1"/>
    <xf numFmtId="20" fontId="3" fillId="0" borderId="1" xfId="0" applyNumberFormat="1" applyFont="1" applyBorder="1"/>
    <xf numFmtId="20" fontId="3" fillId="0" borderId="2" xfId="0" applyNumberFormat="1" applyFont="1" applyBorder="1"/>
    <xf numFmtId="0" fontId="0" fillId="0" borderId="0" xfId="0" pivotButton="1"/>
    <xf numFmtId="0" fontId="0" fillId="0" borderId="0" xfId="0" applyNumberFormat="1"/>
    <xf numFmtId="1" fontId="0" fillId="0" borderId="1" xfId="0" applyNumberFormat="1" applyBorder="1" applyAlignment="1">
      <alignment horizontal="center"/>
    </xf>
    <xf numFmtId="170" fontId="0" fillId="0" borderId="0" xfId="0" applyNumberFormat="1" applyAlignment="1">
      <alignment horizontal="left"/>
    </xf>
    <xf numFmtId="1" fontId="0" fillId="0" borderId="0" xfId="0" applyNumberFormat="1"/>
    <xf numFmtId="186" fontId="0" fillId="0" borderId="0" xfId="0" applyNumberFormat="1"/>
    <xf numFmtId="0" fontId="0" fillId="0" borderId="3" xfId="0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left" indent="1"/>
    </xf>
    <xf numFmtId="2" fontId="0" fillId="0" borderId="2" xfId="0" applyNumberFormat="1" applyBorder="1"/>
    <xf numFmtId="2" fontId="0" fillId="0" borderId="5" xfId="0" applyNumberFormat="1" applyBorder="1"/>
    <xf numFmtId="0" fontId="4" fillId="3" borderId="0" xfId="0" applyFont="1" applyFill="1" applyAlignment="1">
      <alignment horizontal="center" vertical="center"/>
    </xf>
  </cellXfs>
  <cellStyles count="2">
    <cellStyle name="Normale" xfId="0" builtinId="0"/>
    <cellStyle name="Valuta" xfId="1" builtinId="4"/>
  </cellStyles>
  <dxfs count="25"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86" formatCode="#,##0.00\ &quot;€&quot;"/>
    </dxf>
    <dxf>
      <numFmt numFmtId="1" formatCode="0"/>
    </dxf>
    <dxf>
      <numFmt numFmtId="186" formatCode="#,##0.00\ &quot;€&quot;"/>
    </dxf>
    <dxf>
      <numFmt numFmtId="186" formatCode="#,##0.00\ &quot;€&quot;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[$-F800]dddd\,\ mmmm\ dd\,\ yyyy"/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3.xlsx]Dashboard!Tabella pivot14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Dashboard!$B$3:$B$5</c:f>
              <c:strCache>
                <c:ptCount val="1"/>
                <c:pt idx="0">
                  <c:v>Luca Verdi - Somma di totale numero ore 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Dashboard!$A$6:$A$7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Dashboard!$B$6:$B$7</c:f>
              <c:numCache>
                <c:formatCode>0.00</c:formatCode>
                <c:ptCount val="1"/>
                <c:pt idx="0">
                  <c:v>158.91666666666669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B-314A-BFAA-E3E8AC82A3F5}"/>
            </c:ext>
          </c:extLst>
        </c:ser>
        <c:ser>
          <c:idx val="1"/>
          <c:order val="1"/>
          <c:tx>
            <c:strRef>
              <c:f>Dashboard!$C$3:$C$5</c:f>
              <c:strCache>
                <c:ptCount val="1"/>
                <c:pt idx="0">
                  <c:v>Luca Verdi - Somma di  totale  numero ore extra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Dashboard!$A$6:$A$7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Dashboard!$C$6:$C$7</c:f>
              <c:numCache>
                <c:formatCode>0.00</c:formatCode>
                <c:ptCount val="1"/>
                <c:pt idx="0">
                  <c:v>4.0833333333334192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B-314A-BFAA-E3E8AC82A3F5}"/>
            </c:ext>
          </c:extLst>
        </c:ser>
        <c:ser>
          <c:idx val="2"/>
          <c:order val="2"/>
          <c:tx>
            <c:strRef>
              <c:f>Dashboard!$D$3:$D$5</c:f>
              <c:strCache>
                <c:ptCount val="1"/>
                <c:pt idx="0">
                  <c:v>Mario Rossi - Somma di totale numero ore standard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Dashboard!$A$6:$A$7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Dashboard!$D$6:$D$7</c:f>
              <c:numCache>
                <c:formatCode>0.00</c:formatCode>
                <c:ptCount val="1"/>
                <c:pt idx="0">
                  <c:v>157.83333333333337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991B-314A-BFAA-E3E8AC82A3F5}"/>
            </c:ext>
          </c:extLst>
        </c:ser>
        <c:ser>
          <c:idx val="3"/>
          <c:order val="3"/>
          <c:tx>
            <c:strRef>
              <c:f>Dashboard!$E$3:$E$5</c:f>
              <c:strCache>
                <c:ptCount val="1"/>
                <c:pt idx="0">
                  <c:v>Mario Rossi - Somma di  totale  numero ore extra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Dashboard!$A$6:$A$7</c:f>
              <c:strCache>
                <c:ptCount val="1"/>
                <c:pt idx="0">
                  <c:v>feb</c:v>
                </c:pt>
              </c:strCache>
            </c:strRef>
          </c:cat>
          <c:val>
            <c:numRef>
              <c:f>Dashboard!$E$6:$E$7</c:f>
              <c:numCache>
                <c:formatCode>0.00</c:formatCode>
                <c:ptCount val="1"/>
                <c:pt idx="0">
                  <c:v>4.0833333333334156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991B-314A-BFAA-E3E8AC82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387216"/>
        <c:axId val="1091097376"/>
      </c:barChart>
      <c:catAx>
        <c:axId val="10743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097376"/>
        <c:crosses val="autoZero"/>
        <c:auto val="1"/>
        <c:lblAlgn val="ctr"/>
        <c:lblOffset val="100"/>
        <c:noMultiLvlLbl val="0"/>
      </c:catAx>
      <c:valAx>
        <c:axId val="10910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43872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19</xdr:row>
      <xdr:rowOff>38100</xdr:rowOff>
    </xdr:from>
    <xdr:to>
      <xdr:col>8</xdr:col>
      <xdr:colOff>76200</xdr:colOff>
      <xdr:row>24</xdr:row>
      <xdr:rowOff>38100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470400" y="3657600"/>
          <a:ext cx="33655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2332567</xdr:colOff>
      <xdr:row>30</xdr:row>
      <xdr:rowOff>29633</xdr:rowOff>
    </xdr:from>
    <xdr:to>
      <xdr:col>6</xdr:col>
      <xdr:colOff>2184400</xdr:colOff>
      <xdr:row>58</xdr:row>
      <xdr:rowOff>182033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E89E5F-FEE8-F224-CB5E-7A470D648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2319866</xdr:colOff>
      <xdr:row>59</xdr:row>
      <xdr:rowOff>33869</xdr:rowOff>
    </xdr:from>
    <xdr:to>
      <xdr:col>4</xdr:col>
      <xdr:colOff>1261532</xdr:colOff>
      <xdr:row>63</xdr:row>
      <xdr:rowOff>118535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parto">
              <a:extLst>
                <a:ext uri="{FF2B5EF4-FFF2-40B4-BE49-F238E27FC236}">
                  <a16:creationId xmlns:a16="http://schemas.microsoft.com/office/drawing/2014/main" id="{6478252E-11C4-FAB2-A3E4-1FD74B69E6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par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5999" y="11023602"/>
              <a:ext cx="5816600" cy="829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503767</xdr:colOff>
      <xdr:row>30</xdr:row>
      <xdr:rowOff>12700</xdr:rowOff>
    </xdr:from>
    <xdr:to>
      <xdr:col>1</xdr:col>
      <xdr:colOff>2328334</xdr:colOff>
      <xdr:row>42</xdr:row>
      <xdr:rowOff>155569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ipendente">
              <a:extLst>
                <a:ext uri="{FF2B5EF4-FFF2-40B4-BE49-F238E27FC236}">
                  <a16:creationId xmlns:a16="http://schemas.microsoft.com/office/drawing/2014/main" id="{2327A5C5-3670-AD14-86B6-105C6046BD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pend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9900" y="5600700"/>
              <a:ext cx="1824567" cy="2378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486835</xdr:colOff>
      <xdr:row>43</xdr:row>
      <xdr:rowOff>38099</xdr:rowOff>
    </xdr:from>
    <xdr:to>
      <xdr:col>1</xdr:col>
      <xdr:colOff>2315635</xdr:colOff>
      <xdr:row>59</xdr:row>
      <xdr:rowOff>33866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data">
              <a:extLst>
                <a:ext uri="{FF2B5EF4-FFF2-40B4-BE49-F238E27FC236}">
                  <a16:creationId xmlns:a16="http://schemas.microsoft.com/office/drawing/2014/main" id="{58303977-2C49-E365-BC58-257532410A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2968" y="8047566"/>
              <a:ext cx="1828800" cy="29760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45412141204" createdVersion="8" refreshedVersion="8" minRefreshableVersion="3" recordCount="380" xr:uid="{8E3701A4-EFAB-E946-A89F-FE61F0DDC7FD}">
  <cacheSource type="worksheet">
    <worksheetSource name="Tabella1"/>
  </cacheSource>
  <cacheFields count="15">
    <cacheField name="data" numFmtId="170">
      <sharedItems containsSemiMixedTypes="0" containsNonDate="0" containsDate="1" containsString="0" minDate="2022-01-03T00:00:00" maxDate="2022-04-19T00:00:00" count="76"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</sharedItems>
      <fieldGroup base="0">
        <rangePr groupBy="months" startDate="2022-01-03T00:00:00" endDate="2022-04-19T00:00:00"/>
        <groupItems count="14">
          <s v="&lt;03/01/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9/04/22"/>
        </groupItems>
      </fieldGroup>
    </cacheField>
    <cacheField name="dipendente" numFmtId="0">
      <sharedItems count="5">
        <s v="Mario Rossi"/>
        <s v="Luca Verdi"/>
        <s v="Lucia Bianchi"/>
        <s v="Stefania Neri"/>
        <s v="Andrea Viola"/>
      </sharedItems>
    </cacheField>
    <cacheField name="reparto" numFmtId="0">
      <sharedItems count="2">
        <s v="Commerciale"/>
        <s v="Marketing"/>
      </sharedItems>
    </cacheField>
    <cacheField name="entrata" numFmtId="20">
      <sharedItems containsSemiMixedTypes="0" containsNonDate="0" containsDate="1" containsString="0" minDate="1899-12-30T08:00:00" maxDate="1899-12-30T09:30:00"/>
    </cacheField>
    <cacheField name="uscita" numFmtId="20">
      <sharedItems containsSemiMixedTypes="0" containsNonDate="0" containsDate="1" containsString="0" minDate="1899-12-30T12:00:00" maxDate="1899-12-30T14:00:00"/>
    </cacheField>
    <cacheField name="entrata2" numFmtId="20">
      <sharedItems containsSemiMixedTypes="0" containsNonDate="0" containsDate="1" containsString="0" minDate="1899-12-30T13:45:00" maxDate="1899-12-30T15:00:00"/>
    </cacheField>
    <cacheField name="uscita3" numFmtId="20">
      <sharedItems containsSemiMixedTypes="0" containsNonDate="0" containsDate="1" containsString="0" minDate="1899-12-30T17:50:00" maxDate="1900-01-01T00:00:00"/>
    </cacheField>
    <cacheField name="totale in ore" numFmtId="20">
      <sharedItems containsSemiMixedTypes="0" containsNonDate="0" containsDate="1" containsString="0" minDate="1899-12-30T07:00:00" maxDate="1899-12-30T19:10:00"/>
    </cacheField>
    <cacheField name="totale numero ore" numFmtId="2">
      <sharedItems containsSemiMixedTypes="0" containsString="0" containsNumber="1" minValue="7.0000000000000071" maxValue="19.166666666666593"/>
    </cacheField>
    <cacheField name="totale numero ore standard" numFmtId="2">
      <sharedItems containsSemiMixedTypes="0" containsString="0" containsNumber="1" minValue="7.0000000000000071" maxValue="8.0000000000000036"/>
    </cacheField>
    <cacheField name=" totale  numero ore extra" numFmtId="2">
      <sharedItems containsSemiMixedTypes="0" containsString="0" containsNumber="1" minValue="0" maxValue="11.166666666666593" count="54">
        <n v="0"/>
        <n v="8.3333333333332149E-2"/>
        <n v="0.16666666666666075"/>
        <n v="1.166666666666675"/>
        <n v="0.25000000000000533"/>
        <n v="8.3333333333342807E-2"/>
        <n v="8.3333333333339255E-2"/>
        <n v="8.3333333333333925E-2"/>
        <n v="0.25000000000001066"/>
        <n v="2.083333333333341"/>
        <n v="7.1054273576010019E-15"/>
        <n v="0.1666666666666714"/>
        <n v="1.0000000000000071"/>
        <n v="0.25000000000000888"/>
        <n v="0.33333333333333037"/>
        <n v="0.16666666666667496"/>
        <n v="8.3333333333341031E-2"/>
        <n v="8.8817841970012523E-15"/>
        <n v="0.5833333333333286"/>
        <n v="0.41666666666666785"/>
        <n v="0.33333333333334103"/>
        <n v="0.16666666666666963"/>
        <n v="0.83333333333333748"/>
        <n v="0.41666666666667673"/>
        <n v="1.2500000000000142"/>
        <n v="2.1666666666666643"/>
        <n v="3.0000000000000071"/>
        <n v="4.0000000000000142"/>
        <n v="5"/>
        <n v="6.1666666666666714"/>
        <n v="6.8333333333334192"/>
        <n v="8.1666666666665861"/>
        <n v="9.0833333333333428"/>
        <n v="9.5000000000000853"/>
        <n v="11.166666666666593"/>
        <n v="0.4166666666666714"/>
        <n v="1.1666666666666696"/>
        <n v="1.0833333333333339"/>
        <n v="1.0000000000000018"/>
        <n v="0.50000000000000711"/>
        <n v="2.1666666666666767"/>
        <n v="0.33333333333333925"/>
        <n v="1.083333333333341"/>
        <n v="2.0000000000000089"/>
        <n v="0.83333333333333215"/>
        <n v="8.3333333333344584E-2"/>
        <n v="1.0000000000000036"/>
        <n v="1.0833333333333393"/>
        <n v="1.1666666666666732"/>
        <n v="1.333333333333341"/>
        <n v="0.91666666666667318"/>
        <n v="1.2500000000000107"/>
        <n v="0.25000000000000711"/>
        <n v="1.8333333333333393"/>
      </sharedItems>
    </cacheField>
    <cacheField name="smartworking" numFmtId="0">
      <sharedItems containsSemiMixedTypes="0" containsString="0" containsNumber="1" containsInteger="1" minValue="0" maxValue="1"/>
    </cacheField>
    <cacheField name="ore smartworking" numFmtId="2">
      <sharedItems containsSemiMixedTypes="0" containsString="0" containsNumber="1" minValue="0" maxValue="19.166666666666593" count="63">
        <n v="7.6666666666666643"/>
        <n v="8.0833333333333321"/>
        <n v="8"/>
        <n v="0"/>
        <n v="9.166666666666675"/>
        <n v="7.8333333333333375"/>
        <n v="8.2500000000000053"/>
        <n v="8.0833333333333428"/>
        <n v="8.0833333333333393"/>
        <n v="7.9166666666666732"/>
        <n v="8.2500000000000107"/>
        <n v="10.083333333333341"/>
        <n v="8.0000000000000071"/>
        <n v="8.0833333333333339"/>
        <n v="9.0000000000000071"/>
        <n v="8.2500000000000089"/>
        <n v="8.166666666666675"/>
        <n v="8.083333333333341"/>
        <n v="8.5833333333333286"/>
        <n v="7.8333333333333321"/>
        <n v="7.8333333333333393"/>
        <n v="8.1666666666666714"/>
        <n v="7.6666666666666696"/>
        <n v="8.333333333333341"/>
        <n v="8.0000000000000089"/>
        <n v="7.5000000000000071"/>
        <n v="7.7500000000000053"/>
        <n v="7.5833333333333393"/>
        <n v="7.9166666666666758"/>
        <n v="9.2500000000000142"/>
        <n v="10.166666666666664"/>
        <n v="11.000000000000007"/>
        <n v="14.166666666666671"/>
        <n v="16.166666666666586"/>
        <n v="17.083333333333343"/>
        <n v="17.500000000000085"/>
        <n v="19.166666666666593"/>
        <n v="8.4166666666666767"/>
        <n v="8.0000000000000036"/>
        <n v="8.4166666666666714"/>
        <n v="9.0000000000000018"/>
        <n v="7.6666666666666732"/>
        <n v="9.0833333333333339"/>
        <n v="10.166666666666677"/>
        <n v="7.6666666666666714"/>
        <n v="8.3333333333333393"/>
        <n v="7.666666666666675"/>
        <n v="7.3333333333333375"/>
        <n v="10.000000000000009"/>
        <n v="7.833333333333341"/>
        <n v="8.8333333333333321"/>
        <n v="7.5000000000000036"/>
        <n v="8.0833333333333446"/>
        <n v="8.5000000000000071"/>
        <n v="7.8333333333333401"/>
        <n v="9.1666666666666696"/>
        <n v="9.0000000000000036"/>
        <n v="9.0833333333333393"/>
        <n v="7.7500000000000071"/>
        <n v="9.333333333333341"/>
        <n v="9.1666666666666732"/>
        <n v="9.8333333333333393"/>
        <n v="7.4999999999999982"/>
      </sharedItems>
    </cacheField>
    <cacheField name="Ore Extra / Ore Standard" numFmtId="0" formula="' totale  numero ore extra' /'totale numero ore standard'" databaseField="0"/>
    <cacheField name="%Ore Smart" numFmtId="0" formula="'ore smartworking'/'totale numero ore'" databaseField="0"/>
  </cacheFields>
  <extLst>
    <ext xmlns:x14="http://schemas.microsoft.com/office/spreadsheetml/2009/9/main" uri="{725AE2AE-9491-48be-B2B4-4EB974FC3084}">
      <x14:pivotCacheDefinition pivotCacheId="123490906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454160416666" createdVersion="8" refreshedVersion="8" minRefreshableVersion="3" recordCount="380" xr:uid="{D0942E43-0E76-6B47-8ECF-36DFACEADF20}">
  <cacheSource type="worksheet">
    <worksheetSource ref="A1:L381" sheet="extra"/>
  </cacheSource>
  <cacheFields count="16">
    <cacheField name="data" numFmtId="170">
      <sharedItems containsSemiMixedTypes="0" containsNonDate="0" containsDate="1" containsString="0" minDate="2022-01-03T00:00:00" maxDate="2022-04-19T00:00:00" count="76"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</sharedItems>
      <fieldGroup base="0">
        <rangePr groupBy="days" startDate="2022-01-03T00:00:00" endDate="2022-04-19T00:00:00" groupInterval="7"/>
        <groupItems count="18">
          <s v="&lt;03/01/22"/>
          <s v="03/01/22 - 09/01/22"/>
          <s v="10/01/22 - 16/01/22"/>
          <s v="17/01/22 - 23/01/22"/>
          <s v="24/01/22 - 30/01/22"/>
          <s v="31/01/22 - 06/02/22"/>
          <s v="07/02/22 - 13/02/22"/>
          <s v="14/02/22 - 20/02/22"/>
          <s v="21/02/22 - 27/02/22"/>
          <s v="28/02/22 - 06/03/22"/>
          <s v="07/03/22 - 13/03/22"/>
          <s v="14/03/22 - 20/03/22"/>
          <s v="21/03/22 - 27/03/22"/>
          <s v="28/03/22 - 03/04/22"/>
          <s v="04/04/22 - 10/04/22"/>
          <s v="11/04/22 - 17/04/22"/>
          <s v="18/04/22 - 19/04/22"/>
          <s v="&gt;19/04/22"/>
        </groupItems>
      </fieldGroup>
    </cacheField>
    <cacheField name="dipendente" numFmtId="0">
      <sharedItems count="5">
        <s v="Mario Rossi"/>
        <s v="Luca Verdi"/>
        <s v="Lucia Bianchi"/>
        <s v="Stefania Neri"/>
        <s v="Andrea Viola"/>
      </sharedItems>
    </cacheField>
    <cacheField name="reparto" numFmtId="0">
      <sharedItems/>
    </cacheField>
    <cacheField name="entrata" numFmtId="20">
      <sharedItems containsSemiMixedTypes="0" containsNonDate="0" containsDate="1" containsString="0" minDate="1899-12-30T08:00:00" maxDate="1899-12-30T09:30:00"/>
    </cacheField>
    <cacheField name="uscita" numFmtId="20">
      <sharedItems containsSemiMixedTypes="0" containsNonDate="0" containsDate="1" containsString="0" minDate="1899-12-30T12:00:00" maxDate="1899-12-30T14:00:00"/>
    </cacheField>
    <cacheField name="entrata2" numFmtId="20">
      <sharedItems containsSemiMixedTypes="0" containsNonDate="0" containsDate="1" containsString="0" minDate="1899-12-30T13:45:00" maxDate="1899-12-30T15:00:00"/>
    </cacheField>
    <cacheField name="uscita3" numFmtId="20">
      <sharedItems containsSemiMixedTypes="0" containsNonDate="0" containsDate="1" containsString="0" minDate="1899-12-30T17:50:00" maxDate="1900-01-01T00:00:00"/>
    </cacheField>
    <cacheField name="totale in ore" numFmtId="20">
      <sharedItems containsSemiMixedTypes="0" containsNonDate="0" containsDate="1" containsString="0" minDate="1899-12-30T07:00:00" maxDate="1899-12-30T19:10:00"/>
    </cacheField>
    <cacheField name="totale numero ore" numFmtId="2">
      <sharedItems containsSemiMixedTypes="0" containsString="0" containsNumber="1" minValue="7.0000000000000071" maxValue="19.166666666666593"/>
    </cacheField>
    <cacheField name="totale numero ore standard" numFmtId="2">
      <sharedItems containsSemiMixedTypes="0" containsString="0" containsNumber="1" minValue="7.0000000000000071" maxValue="8.0000000000000036"/>
    </cacheField>
    <cacheField name=" totale  numero ore extra" numFmtId="2">
      <sharedItems containsSemiMixedTypes="0" containsString="0" containsNumber="1" minValue="0" maxValue="11.166666666666593"/>
    </cacheField>
    <cacheField name="smartworking" numFmtId="0">
      <sharedItems containsSemiMixedTypes="0" containsString="0" containsNumber="1" containsInteger="1" minValue="0" maxValue="1"/>
    </cacheField>
    <cacheField name="Campo1" numFmtId="0" formula="'totale numero ore standard'*17.5" databaseField="0"/>
    <cacheField name="retribuzione extra" numFmtId="0" formula="' totale  numero ore extra' *22.5" databaseField="0"/>
    <cacheField name="retribuzione standard" numFmtId="0" formula="'totale numero ore standard'*17.5" databaseField="0"/>
    <cacheField name="Totale Retribuzione" numFmtId="0" formula="'retribuzione extra' +'retribuzione standard'" databaseField="0"/>
  </cacheFields>
  <extLst>
    <ext xmlns:x14="http://schemas.microsoft.com/office/spreadsheetml/2009/9/main" uri="{725AE2AE-9491-48be-B2B4-4EB974FC3084}">
      <x14:pivotCacheDefinition pivotCacheId="811918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  <x v="0"/>
    <x v="0"/>
    <d v="1899-12-30T09:20:00"/>
    <d v="1899-12-30T13:00:00"/>
    <d v="1899-12-30T14:00:00"/>
    <d v="1899-12-30T18:00:00"/>
    <d v="1899-12-30T07:40:00"/>
    <n v="7.6666666666666643"/>
    <n v="7.6666666666666643"/>
    <x v="0"/>
    <n v="1"/>
    <x v="0"/>
  </r>
  <r>
    <x v="0"/>
    <x v="1"/>
    <x v="0"/>
    <d v="1899-12-30T08:00:00"/>
    <d v="1899-12-30T12:00:00"/>
    <d v="1899-12-30T14:00:00"/>
    <d v="1899-12-30T18:05:00"/>
    <d v="1899-12-30T08:05:00"/>
    <n v="8.0833333333333321"/>
    <n v="8"/>
    <x v="1"/>
    <n v="1"/>
    <x v="1"/>
  </r>
  <r>
    <x v="0"/>
    <x v="2"/>
    <x v="1"/>
    <d v="1899-12-30T09:10:00"/>
    <d v="1899-12-30T13:00:00"/>
    <d v="1899-12-30T14:00:00"/>
    <d v="1899-12-30T18:10:00"/>
    <d v="1899-12-30T08:00:00"/>
    <n v="8"/>
    <n v="8"/>
    <x v="0"/>
    <n v="1"/>
    <x v="2"/>
  </r>
  <r>
    <x v="0"/>
    <x v="3"/>
    <x v="1"/>
    <d v="1899-12-30T08:50:00"/>
    <d v="1899-12-30T13:10:00"/>
    <d v="1899-12-30T14:00:00"/>
    <d v="1899-12-30T17:50:00"/>
    <d v="1899-12-30T08:10:00"/>
    <n v="8.1666666666666607"/>
    <n v="8"/>
    <x v="2"/>
    <n v="0"/>
    <x v="3"/>
  </r>
  <r>
    <x v="0"/>
    <x v="4"/>
    <x v="1"/>
    <d v="1899-12-30T09:10:00"/>
    <d v="1899-12-30T13:05:00"/>
    <d v="1899-12-30T14:00:00"/>
    <d v="1899-12-30T18:05:00"/>
    <d v="1899-12-30T08:00:00"/>
    <n v="8"/>
    <n v="8"/>
    <x v="0"/>
    <n v="0"/>
    <x v="3"/>
  </r>
  <r>
    <x v="1"/>
    <x v="0"/>
    <x v="0"/>
    <d v="1899-12-30T09:30:00"/>
    <d v="1899-12-30T13:00:00"/>
    <d v="1899-12-30T14:00:00"/>
    <d v="1899-12-30T18:00:00"/>
    <d v="1899-12-30T07:30:00"/>
    <n v="7.5000000000000071"/>
    <n v="7.5000000000000071"/>
    <x v="0"/>
    <n v="0"/>
    <x v="3"/>
  </r>
  <r>
    <x v="1"/>
    <x v="1"/>
    <x v="0"/>
    <d v="1899-12-30T09:10:00"/>
    <d v="1899-12-30T13:00:00"/>
    <d v="1899-12-30T14:00:00"/>
    <d v="1899-12-30T18:05:00"/>
    <d v="1899-12-30T07:55:00"/>
    <n v="7.9166666666666732"/>
    <n v="7.9166666666666732"/>
    <x v="0"/>
    <n v="0"/>
    <x v="3"/>
  </r>
  <r>
    <x v="1"/>
    <x v="2"/>
    <x v="1"/>
    <d v="1899-12-30T08:00:00"/>
    <d v="1899-12-30T13:00:00"/>
    <d v="1899-12-30T14:00:00"/>
    <d v="1899-12-30T18:10:00"/>
    <d v="1899-12-30T09:10:00"/>
    <n v="9.166666666666675"/>
    <n v="8"/>
    <x v="3"/>
    <n v="1"/>
    <x v="4"/>
  </r>
  <r>
    <x v="1"/>
    <x v="3"/>
    <x v="1"/>
    <d v="1899-12-30T09:00:00"/>
    <d v="1899-12-30T13:00:00"/>
    <d v="1899-12-30T14:00:00"/>
    <d v="1899-12-30T17:50:00"/>
    <d v="1899-12-30T07:50:00"/>
    <n v="7.8333333333333375"/>
    <n v="7.8333333333333375"/>
    <x v="0"/>
    <n v="1"/>
    <x v="5"/>
  </r>
  <r>
    <x v="1"/>
    <x v="4"/>
    <x v="1"/>
    <d v="1899-12-30T09:00:00"/>
    <d v="1899-12-30T13:10:00"/>
    <d v="1899-12-30T14:00:00"/>
    <d v="1899-12-30T18:05:00"/>
    <d v="1899-12-30T08:15:00"/>
    <n v="8.2500000000000053"/>
    <n v="8"/>
    <x v="4"/>
    <n v="1"/>
    <x v="6"/>
  </r>
  <r>
    <x v="2"/>
    <x v="0"/>
    <x v="0"/>
    <d v="1899-12-30T09:00:00"/>
    <d v="1899-12-30T13:05:00"/>
    <d v="1899-12-30T14:00:00"/>
    <d v="1899-12-30T18:00:00"/>
    <d v="1899-12-30T08:05:00"/>
    <n v="8.0833333333333428"/>
    <n v="8"/>
    <x v="5"/>
    <n v="1"/>
    <x v="7"/>
  </r>
  <r>
    <x v="2"/>
    <x v="1"/>
    <x v="0"/>
    <d v="1899-12-30T09:00:00"/>
    <d v="1899-12-30T13:00:00"/>
    <d v="1899-12-30T14:00:00"/>
    <d v="1899-12-30T18:05:00"/>
    <d v="1899-12-30T08:05:00"/>
    <n v="8.0833333333333393"/>
    <n v="8"/>
    <x v="6"/>
    <n v="1"/>
    <x v="8"/>
  </r>
  <r>
    <x v="2"/>
    <x v="2"/>
    <x v="1"/>
    <d v="1899-12-30T09:00:00"/>
    <d v="1899-12-30T13:00:00"/>
    <d v="1899-12-30T14:05:00"/>
    <d v="1899-12-30T18:10:00"/>
    <d v="1899-12-30T08:05:00"/>
    <n v="8.0833333333333339"/>
    <n v="8"/>
    <x v="7"/>
    <n v="0"/>
    <x v="3"/>
  </r>
  <r>
    <x v="2"/>
    <x v="3"/>
    <x v="1"/>
    <d v="1899-12-30T08:00:00"/>
    <d v="1899-12-30T12:00:00"/>
    <d v="1899-12-30T14:00:00"/>
    <d v="1899-12-30T17:50:00"/>
    <d v="1899-12-30T07:50:00"/>
    <n v="7.8333333333333393"/>
    <n v="7.8333333333333393"/>
    <x v="0"/>
    <n v="0"/>
    <x v="3"/>
  </r>
  <r>
    <x v="2"/>
    <x v="4"/>
    <x v="1"/>
    <d v="1899-12-30T09:10:00"/>
    <d v="1899-12-30T13:00:00"/>
    <d v="1899-12-30T14:00:00"/>
    <d v="1899-12-30T18:05:00"/>
    <d v="1899-12-30T07:55:00"/>
    <n v="7.9166666666666732"/>
    <n v="7.9166666666666732"/>
    <x v="0"/>
    <n v="1"/>
    <x v="9"/>
  </r>
  <r>
    <x v="3"/>
    <x v="0"/>
    <x v="0"/>
    <d v="1899-12-30T08:55:00"/>
    <d v="1899-12-30T13:00:00"/>
    <d v="1899-12-30T14:05:00"/>
    <d v="1899-12-30T18:00:00"/>
    <d v="1899-12-30T08:00:00"/>
    <n v="8"/>
    <n v="8"/>
    <x v="0"/>
    <n v="0"/>
    <x v="3"/>
  </r>
  <r>
    <x v="3"/>
    <x v="1"/>
    <x v="0"/>
    <d v="1899-12-30T09:00:00"/>
    <d v="1899-12-30T13:10:00"/>
    <d v="1899-12-30T14:00:00"/>
    <d v="1899-12-30T18:05:00"/>
    <d v="1899-12-30T08:15:00"/>
    <n v="8.2500000000000053"/>
    <n v="8"/>
    <x v="4"/>
    <n v="0"/>
    <x v="3"/>
  </r>
  <r>
    <x v="3"/>
    <x v="2"/>
    <x v="1"/>
    <d v="1899-12-30T09:00:00"/>
    <d v="1899-12-30T13:05:00"/>
    <d v="1899-12-30T14:00:00"/>
    <d v="1899-12-30T18:10:00"/>
    <d v="1899-12-30T08:15:00"/>
    <n v="8.2500000000000107"/>
    <n v="8"/>
    <x v="8"/>
    <n v="1"/>
    <x v="10"/>
  </r>
  <r>
    <x v="3"/>
    <x v="3"/>
    <x v="1"/>
    <d v="1899-12-30T09:00:00"/>
    <d v="1899-12-30T13:00:00"/>
    <d v="1899-12-30T14:00:00"/>
    <d v="1899-12-30T17:50:00"/>
    <d v="1899-12-30T07:50:00"/>
    <n v="7.8333333333333375"/>
    <n v="7.8333333333333375"/>
    <x v="0"/>
    <n v="1"/>
    <x v="5"/>
  </r>
  <r>
    <x v="3"/>
    <x v="4"/>
    <x v="1"/>
    <d v="1899-12-30T08:00:00"/>
    <d v="1899-12-30T14:00:00"/>
    <d v="1899-12-30T14:00:00"/>
    <d v="1899-12-30T18:05:00"/>
    <d v="1899-12-30T10:05:00"/>
    <n v="10.083333333333341"/>
    <n v="8"/>
    <x v="9"/>
    <n v="1"/>
    <x v="11"/>
  </r>
  <r>
    <x v="4"/>
    <x v="0"/>
    <x v="0"/>
    <d v="1899-12-30T09:00:00"/>
    <d v="1899-12-30T13:00:00"/>
    <d v="1899-12-30T14:00:00"/>
    <d v="1899-12-30T18:00:00"/>
    <d v="1899-12-30T08:00:00"/>
    <n v="8.0000000000000071"/>
    <n v="8"/>
    <x v="10"/>
    <n v="1"/>
    <x v="12"/>
  </r>
  <r>
    <x v="4"/>
    <x v="1"/>
    <x v="0"/>
    <d v="1899-12-30T08:50:00"/>
    <d v="1899-12-30T13:00:00"/>
    <d v="1899-12-30T14:00:00"/>
    <d v="1899-12-30T18:05:00"/>
    <d v="1899-12-30T08:15:00"/>
    <n v="8.2500000000000053"/>
    <n v="8"/>
    <x v="4"/>
    <n v="1"/>
    <x v="6"/>
  </r>
  <r>
    <x v="4"/>
    <x v="2"/>
    <x v="1"/>
    <d v="1899-12-30T09:00:00"/>
    <d v="1899-12-30T13:00:00"/>
    <d v="1899-12-30T14:05:00"/>
    <d v="1899-12-30T18:10:00"/>
    <d v="1899-12-30T08:05:00"/>
    <n v="8.0833333333333339"/>
    <n v="8"/>
    <x v="7"/>
    <n v="1"/>
    <x v="13"/>
  </r>
  <r>
    <x v="4"/>
    <x v="3"/>
    <x v="1"/>
    <d v="1899-12-30T09:00:00"/>
    <d v="1899-12-30T13:10:00"/>
    <d v="1899-12-30T14:00:00"/>
    <d v="1899-12-30T18:00:00"/>
    <d v="1899-12-30T08:10:00"/>
    <n v="8.1666666666666714"/>
    <n v="8"/>
    <x v="11"/>
    <n v="0"/>
    <x v="3"/>
  </r>
  <r>
    <x v="4"/>
    <x v="4"/>
    <x v="1"/>
    <d v="1899-12-30T09:20:00"/>
    <d v="1899-12-30T13:05:00"/>
    <d v="1899-12-30T14:00:00"/>
    <d v="1899-12-30T18:05:00"/>
    <d v="1899-12-30T07:50:00"/>
    <n v="7.833333333333341"/>
    <n v="7.833333333333341"/>
    <x v="0"/>
    <n v="0"/>
    <x v="3"/>
  </r>
  <r>
    <x v="5"/>
    <x v="0"/>
    <x v="0"/>
    <d v="1899-12-30T08:00:00"/>
    <d v="1899-12-30T13:00:00"/>
    <d v="1899-12-30T14:00:00"/>
    <d v="1899-12-30T18:00:00"/>
    <d v="1899-12-30T09:00:00"/>
    <n v="9.0000000000000071"/>
    <n v="8"/>
    <x v="12"/>
    <n v="1"/>
    <x v="14"/>
  </r>
  <r>
    <x v="5"/>
    <x v="1"/>
    <x v="0"/>
    <d v="1899-12-30T09:00:00"/>
    <d v="1899-12-30T13:00:00"/>
    <d v="1899-12-30T14:00:00"/>
    <d v="1899-12-30T18:05:00"/>
    <d v="1899-12-30T08:05:00"/>
    <n v="8.0833333333333393"/>
    <n v="8"/>
    <x v="6"/>
    <n v="0"/>
    <x v="3"/>
  </r>
  <r>
    <x v="5"/>
    <x v="2"/>
    <x v="1"/>
    <d v="1899-12-30T08:55:00"/>
    <d v="1899-12-30T13:00:00"/>
    <d v="1899-12-30T14:00:00"/>
    <d v="1899-12-30T18:10:00"/>
    <d v="1899-12-30T08:15:00"/>
    <n v="8.2500000000000089"/>
    <n v="8"/>
    <x v="13"/>
    <n v="1"/>
    <x v="15"/>
  </r>
  <r>
    <x v="5"/>
    <x v="3"/>
    <x v="1"/>
    <d v="1899-12-30T09:00:00"/>
    <d v="1899-12-30T13:10:00"/>
    <d v="1899-12-30T13:50:00"/>
    <d v="1899-12-30T18:00:00"/>
    <d v="1899-12-30T08:20:00"/>
    <n v="8.3333333333333304"/>
    <n v="8"/>
    <x v="14"/>
    <n v="0"/>
    <x v="3"/>
  </r>
  <r>
    <x v="5"/>
    <x v="4"/>
    <x v="1"/>
    <d v="1899-12-30T09:00:00"/>
    <d v="1899-12-30T13:05:00"/>
    <d v="1899-12-30T14:00:00"/>
    <d v="1899-12-30T18:05:00"/>
    <d v="1899-12-30T08:10:00"/>
    <n v="8.166666666666675"/>
    <n v="8"/>
    <x v="15"/>
    <n v="1"/>
    <x v="16"/>
  </r>
  <r>
    <x v="6"/>
    <x v="0"/>
    <x v="0"/>
    <d v="1899-12-30T09:00:00"/>
    <d v="1899-12-30T13:00:00"/>
    <d v="1899-12-30T14:00:00"/>
    <d v="1899-12-30T18:00:00"/>
    <d v="1899-12-30T08:00:00"/>
    <n v="8.0000000000000071"/>
    <n v="8"/>
    <x v="10"/>
    <n v="1"/>
    <x v="12"/>
  </r>
  <r>
    <x v="6"/>
    <x v="1"/>
    <x v="0"/>
    <d v="1899-12-30T08:00:00"/>
    <d v="1899-12-30T12:00:00"/>
    <d v="1899-12-30T14:00:00"/>
    <d v="1899-12-30T18:05:00"/>
    <d v="1899-12-30T08:05:00"/>
    <n v="8.083333333333341"/>
    <n v="8"/>
    <x v="16"/>
    <n v="1"/>
    <x v="17"/>
  </r>
  <r>
    <x v="6"/>
    <x v="2"/>
    <x v="1"/>
    <d v="1899-12-30T09:10:00"/>
    <d v="1899-12-30T13:00:00"/>
    <d v="1899-12-30T14:00:00"/>
    <d v="1899-12-30T18:10:00"/>
    <d v="1899-12-30T08:00:00"/>
    <n v="8.0000000000000089"/>
    <n v="8"/>
    <x v="17"/>
    <n v="0"/>
    <x v="3"/>
  </r>
  <r>
    <x v="6"/>
    <x v="3"/>
    <x v="1"/>
    <d v="1899-12-30T08:50:00"/>
    <d v="1899-12-30T13:10:00"/>
    <d v="1899-12-30T13:50:00"/>
    <d v="1899-12-30T18:05:00"/>
    <d v="1899-12-30T08:35:00"/>
    <n v="8.5833333333333286"/>
    <n v="8"/>
    <x v="18"/>
    <n v="1"/>
    <x v="18"/>
  </r>
  <r>
    <x v="6"/>
    <x v="4"/>
    <x v="1"/>
    <d v="1899-12-30T09:10:00"/>
    <d v="1899-12-30T13:05:00"/>
    <d v="1899-12-30T14:00:00"/>
    <d v="1899-12-30T18:00:00"/>
    <d v="1899-12-30T07:55:00"/>
    <n v="7.9166666666666758"/>
    <n v="7.9166666666666758"/>
    <x v="0"/>
    <n v="0"/>
    <x v="3"/>
  </r>
  <r>
    <x v="7"/>
    <x v="0"/>
    <x v="0"/>
    <d v="1899-12-30T09:00:00"/>
    <d v="1899-12-30T13:00:00"/>
    <d v="1899-12-30T14:00:00"/>
    <d v="1899-12-30T18:05:00"/>
    <d v="1899-12-30T08:05:00"/>
    <n v="8.0833333333333393"/>
    <n v="8"/>
    <x v="6"/>
    <n v="0"/>
    <x v="3"/>
  </r>
  <r>
    <x v="7"/>
    <x v="1"/>
    <x v="0"/>
    <d v="1899-12-30T09:00:00"/>
    <d v="1899-12-30T13:00:00"/>
    <d v="1899-12-30T14:00:00"/>
    <d v="1899-12-30T18:10:00"/>
    <d v="1899-12-30T08:10:00"/>
    <n v="8.166666666666675"/>
    <n v="8"/>
    <x v="15"/>
    <n v="1"/>
    <x v="16"/>
  </r>
  <r>
    <x v="7"/>
    <x v="2"/>
    <x v="1"/>
    <d v="1899-12-30T09:00:00"/>
    <d v="1899-12-30T12:00:00"/>
    <d v="1899-12-30T14:00:00"/>
    <d v="1899-12-30T18:00:00"/>
    <d v="1899-12-30T07:00:00"/>
    <n v="7.0000000000000071"/>
    <n v="7.0000000000000071"/>
    <x v="0"/>
    <n v="0"/>
    <x v="3"/>
  </r>
  <r>
    <x v="7"/>
    <x v="3"/>
    <x v="1"/>
    <d v="1899-12-30T09:10:00"/>
    <d v="1899-12-30T13:00:00"/>
    <d v="1899-12-30T14:05:00"/>
    <d v="1899-12-30T18:05:00"/>
    <d v="1899-12-30T07:50:00"/>
    <n v="7.8333333333333321"/>
    <n v="7.8333333333333321"/>
    <x v="0"/>
    <n v="1"/>
    <x v="19"/>
  </r>
  <r>
    <x v="7"/>
    <x v="4"/>
    <x v="1"/>
    <d v="1899-12-30T09:00:00"/>
    <d v="1899-12-30T13:10:00"/>
    <d v="1899-12-30T14:00:00"/>
    <d v="1899-12-30T18:00:00"/>
    <d v="1899-12-30T08:10:00"/>
    <n v="8.1666666666666714"/>
    <n v="8"/>
    <x v="11"/>
    <n v="0"/>
    <x v="3"/>
  </r>
  <r>
    <x v="8"/>
    <x v="0"/>
    <x v="0"/>
    <d v="1899-12-30T09:00:00"/>
    <d v="1899-12-30T13:05:00"/>
    <d v="1899-12-30T14:00:00"/>
    <d v="1899-12-30T18:05:00"/>
    <d v="1899-12-30T08:10:00"/>
    <n v="8.166666666666675"/>
    <n v="8"/>
    <x v="15"/>
    <n v="1"/>
    <x v="16"/>
  </r>
  <r>
    <x v="8"/>
    <x v="1"/>
    <x v="0"/>
    <d v="1899-12-30T09:00:00"/>
    <d v="1899-12-30T13:00:00"/>
    <d v="1899-12-30T14:00:00"/>
    <d v="1899-12-30T18:10:00"/>
    <d v="1899-12-30T08:10:00"/>
    <n v="8.166666666666675"/>
    <n v="8"/>
    <x v="15"/>
    <n v="1"/>
    <x v="16"/>
  </r>
  <r>
    <x v="8"/>
    <x v="2"/>
    <x v="1"/>
    <d v="1899-12-30T09:20:00"/>
    <d v="1899-12-30T13:00:00"/>
    <d v="1899-12-30T13:50:00"/>
    <d v="1899-12-30T18:10:00"/>
    <d v="1899-12-30T08:00:00"/>
    <n v="8"/>
    <n v="8"/>
    <x v="0"/>
    <n v="0"/>
    <x v="3"/>
  </r>
  <r>
    <x v="8"/>
    <x v="3"/>
    <x v="1"/>
    <d v="1899-12-30T08:00:00"/>
    <d v="1899-12-30T12:00:00"/>
    <d v="1899-12-30T14:00:00"/>
    <d v="1899-12-30T17:50:00"/>
    <d v="1899-12-30T07:50:00"/>
    <n v="7.8333333333333393"/>
    <n v="7.8333333333333393"/>
    <x v="0"/>
    <n v="0"/>
    <x v="3"/>
  </r>
  <r>
    <x v="8"/>
    <x v="4"/>
    <x v="1"/>
    <d v="1899-12-30T09:15:00"/>
    <d v="1899-12-30T13:00:00"/>
    <d v="1899-12-30T14:00:00"/>
    <d v="1899-12-30T18:05:00"/>
    <d v="1899-12-30T07:50:00"/>
    <n v="7.8333333333333393"/>
    <n v="7.8333333333333393"/>
    <x v="0"/>
    <n v="1"/>
    <x v="20"/>
  </r>
  <r>
    <x v="9"/>
    <x v="0"/>
    <x v="0"/>
    <d v="1899-12-30T09:00:00"/>
    <d v="1899-12-30T13:10:00"/>
    <d v="1899-12-30T14:00:00"/>
    <d v="1899-12-30T18:00:00"/>
    <d v="1899-12-30T08:10:00"/>
    <n v="8.1666666666666714"/>
    <n v="8"/>
    <x v="11"/>
    <n v="1"/>
    <x v="21"/>
  </r>
  <r>
    <x v="9"/>
    <x v="1"/>
    <x v="0"/>
    <d v="1899-12-30T09:00:00"/>
    <d v="1899-12-30T13:05:00"/>
    <d v="1899-12-30T13:45:00"/>
    <d v="1899-12-30T18:05:00"/>
    <d v="1899-12-30T08:25:00"/>
    <n v="8.4166666666666679"/>
    <n v="8"/>
    <x v="19"/>
    <n v="0"/>
    <x v="3"/>
  </r>
  <r>
    <x v="9"/>
    <x v="2"/>
    <x v="1"/>
    <d v="1899-12-30T09:00:00"/>
    <d v="1899-12-30T13:00:00"/>
    <d v="1899-12-30T14:00:00"/>
    <d v="1899-12-30T18:10:00"/>
    <d v="1899-12-30T08:10:00"/>
    <n v="8.166666666666675"/>
    <n v="8"/>
    <x v="15"/>
    <n v="0"/>
    <x v="3"/>
  </r>
  <r>
    <x v="9"/>
    <x v="3"/>
    <x v="1"/>
    <d v="1899-12-30T09:20:00"/>
    <d v="1899-12-30T13:10:00"/>
    <d v="1899-12-30T14:00:00"/>
    <d v="1899-12-30T17:50:00"/>
    <d v="1899-12-30T07:40:00"/>
    <n v="7.6666666666666696"/>
    <n v="7.6666666666666696"/>
    <x v="0"/>
    <n v="1"/>
    <x v="22"/>
  </r>
  <r>
    <x v="9"/>
    <x v="4"/>
    <x v="1"/>
    <d v="1899-12-30T08:00:00"/>
    <d v="1899-12-30T13:05:00"/>
    <d v="1899-12-30T14:00:00"/>
    <d v="1899-12-30T18:05:00"/>
    <d v="1899-12-30T09:10:00"/>
    <n v="9.166666666666675"/>
    <n v="8"/>
    <x v="3"/>
    <n v="1"/>
    <x v="4"/>
  </r>
  <r>
    <x v="10"/>
    <x v="0"/>
    <x v="0"/>
    <d v="1899-12-30T09:00:00"/>
    <d v="1899-12-30T13:00:00"/>
    <d v="1899-12-30T14:00:00"/>
    <d v="1899-12-30T18:00:00"/>
    <d v="1899-12-30T08:00:00"/>
    <n v="8.0000000000000071"/>
    <n v="8"/>
    <x v="10"/>
    <n v="1"/>
    <x v="12"/>
  </r>
  <r>
    <x v="10"/>
    <x v="1"/>
    <x v="0"/>
    <d v="1899-12-30T09:00:00"/>
    <d v="1899-12-30T13:00:00"/>
    <d v="1899-12-30T14:00:00"/>
    <d v="1899-12-30T18:05:00"/>
    <d v="1899-12-30T08:05:00"/>
    <n v="8.0833333333333393"/>
    <n v="8"/>
    <x v="6"/>
    <n v="1"/>
    <x v="8"/>
  </r>
  <r>
    <x v="10"/>
    <x v="2"/>
    <x v="1"/>
    <d v="1899-12-30T09:00:00"/>
    <d v="1899-12-30T13:05:00"/>
    <d v="1899-12-30T14:00:00"/>
    <d v="1899-12-30T18:10:00"/>
    <d v="1899-12-30T08:15:00"/>
    <n v="8.2500000000000107"/>
    <n v="8"/>
    <x v="8"/>
    <n v="1"/>
    <x v="10"/>
  </r>
  <r>
    <x v="10"/>
    <x v="3"/>
    <x v="1"/>
    <d v="1899-12-30T09:00:00"/>
    <d v="1899-12-30T13:00:00"/>
    <d v="1899-12-30T14:00:00"/>
    <d v="1899-12-30T18:05:00"/>
    <d v="1899-12-30T08:05:00"/>
    <n v="8.0833333333333393"/>
    <n v="8"/>
    <x v="6"/>
    <n v="0"/>
    <x v="3"/>
  </r>
  <r>
    <x v="10"/>
    <x v="4"/>
    <x v="1"/>
    <d v="1899-12-30T09:00:00"/>
    <d v="1899-12-30T13:00:00"/>
    <d v="1899-12-30T14:00:00"/>
    <d v="1899-12-30T18:00:00"/>
    <d v="1899-12-30T08:00:00"/>
    <n v="8.0000000000000071"/>
    <n v="8"/>
    <x v="10"/>
    <n v="0"/>
    <x v="3"/>
  </r>
  <r>
    <x v="11"/>
    <x v="0"/>
    <x v="0"/>
    <d v="1899-12-30T09:00:00"/>
    <d v="1899-12-30T13:00:00"/>
    <d v="1899-12-30T14:00:00"/>
    <d v="1899-12-30T18:05:00"/>
    <d v="1899-12-30T08:05:00"/>
    <n v="8.0833333333333393"/>
    <n v="8"/>
    <x v="6"/>
    <n v="1"/>
    <x v="8"/>
  </r>
  <r>
    <x v="11"/>
    <x v="1"/>
    <x v="0"/>
    <d v="1899-12-30T09:00:00"/>
    <d v="1899-12-30T13:10:00"/>
    <d v="1899-12-30T14:00:00"/>
    <d v="1899-12-30T18:10:00"/>
    <d v="1899-12-30T08:20:00"/>
    <n v="8.333333333333341"/>
    <n v="8"/>
    <x v="20"/>
    <n v="1"/>
    <x v="23"/>
  </r>
  <r>
    <x v="11"/>
    <x v="2"/>
    <x v="1"/>
    <d v="1899-12-30T09:00:00"/>
    <d v="1899-12-30T13:05:00"/>
    <d v="1899-12-30T14:00:00"/>
    <d v="1899-12-30T18:00:00"/>
    <d v="1899-12-30T08:05:00"/>
    <n v="8.0833333333333428"/>
    <n v="8"/>
    <x v="5"/>
    <n v="1"/>
    <x v="7"/>
  </r>
  <r>
    <x v="11"/>
    <x v="3"/>
    <x v="1"/>
    <d v="1899-12-30T09:00:00"/>
    <d v="1899-12-30T13:00:00"/>
    <d v="1899-12-30T14:00:00"/>
    <d v="1899-12-30T18:05:00"/>
    <d v="1899-12-30T08:05:00"/>
    <n v="8.0833333333333393"/>
    <n v="8"/>
    <x v="6"/>
    <n v="1"/>
    <x v="8"/>
  </r>
  <r>
    <x v="11"/>
    <x v="4"/>
    <x v="1"/>
    <d v="1899-12-30T09:00:00"/>
    <d v="1899-12-30T13:00:00"/>
    <d v="1899-12-30T14:00:00"/>
    <d v="1899-12-30T18:00:00"/>
    <d v="1899-12-30T08:00:00"/>
    <n v="8.0000000000000071"/>
    <n v="8"/>
    <x v="10"/>
    <n v="1"/>
    <x v="12"/>
  </r>
  <r>
    <x v="12"/>
    <x v="0"/>
    <x v="0"/>
    <d v="1899-12-30T09:00:00"/>
    <d v="1899-12-30T13:00:00"/>
    <d v="1899-12-30T14:00:00"/>
    <d v="1899-12-30T18:05:00"/>
    <d v="1899-12-30T08:05:00"/>
    <n v="8.0833333333333393"/>
    <n v="8"/>
    <x v="6"/>
    <n v="0"/>
    <x v="3"/>
  </r>
  <r>
    <x v="12"/>
    <x v="1"/>
    <x v="0"/>
    <d v="1899-12-30T09:00:00"/>
    <d v="1899-12-30T13:10:00"/>
    <d v="1899-12-30T14:00:00"/>
    <d v="1899-12-30T18:10:00"/>
    <d v="1899-12-30T08:20:00"/>
    <n v="8.333333333333341"/>
    <n v="8"/>
    <x v="20"/>
    <n v="0"/>
    <x v="3"/>
  </r>
  <r>
    <x v="12"/>
    <x v="2"/>
    <x v="1"/>
    <d v="1899-12-30T09:10:00"/>
    <d v="1899-12-30T13:00:00"/>
    <d v="1899-12-30T14:00:00"/>
    <d v="1899-12-30T18:10:00"/>
    <d v="1899-12-30T08:00:00"/>
    <n v="8.0000000000000089"/>
    <n v="8"/>
    <x v="17"/>
    <n v="0"/>
    <x v="3"/>
  </r>
  <r>
    <x v="12"/>
    <x v="3"/>
    <x v="1"/>
    <d v="1899-12-30T08:50:00"/>
    <d v="1899-12-30T13:10:00"/>
    <d v="1899-12-30T14:00:00"/>
    <d v="1899-12-30T17:50:00"/>
    <d v="1899-12-30T08:10:00"/>
    <n v="8.1666666666666696"/>
    <n v="8"/>
    <x v="21"/>
    <n v="0"/>
    <x v="3"/>
  </r>
  <r>
    <x v="12"/>
    <x v="4"/>
    <x v="1"/>
    <d v="1899-12-30T09:10:00"/>
    <d v="1899-12-30T13:05:00"/>
    <d v="1899-12-30T14:00:00"/>
    <d v="1899-12-30T18:05:00"/>
    <d v="1899-12-30T08:00:00"/>
    <n v="8.0000000000000089"/>
    <n v="8"/>
    <x v="17"/>
    <n v="1"/>
    <x v="24"/>
  </r>
  <r>
    <x v="13"/>
    <x v="0"/>
    <x v="0"/>
    <d v="1899-12-30T09:30:00"/>
    <d v="1899-12-30T13:00:00"/>
    <d v="1899-12-30T14:00:00"/>
    <d v="1899-12-30T18:00:00"/>
    <d v="1899-12-30T07:30:00"/>
    <n v="7.5000000000000071"/>
    <n v="7.5000000000000071"/>
    <x v="0"/>
    <n v="1"/>
    <x v="25"/>
  </r>
  <r>
    <x v="13"/>
    <x v="1"/>
    <x v="0"/>
    <d v="1899-12-30T09:20:00"/>
    <d v="1899-12-30T13:00:00"/>
    <d v="1899-12-30T14:00:00"/>
    <d v="1899-12-30T18:05:00"/>
    <d v="1899-12-30T07:45:00"/>
    <n v="7.7500000000000053"/>
    <n v="7.7500000000000053"/>
    <x v="0"/>
    <n v="1"/>
    <x v="26"/>
  </r>
  <r>
    <x v="13"/>
    <x v="2"/>
    <x v="1"/>
    <d v="1899-12-30T08:00:00"/>
    <d v="1899-12-30T13:00:00"/>
    <d v="1899-12-30T14:00:00"/>
    <d v="1899-12-30T18:10:00"/>
    <d v="1899-12-30T09:10:00"/>
    <n v="9.166666666666675"/>
    <n v="8"/>
    <x v="3"/>
    <n v="0"/>
    <x v="3"/>
  </r>
  <r>
    <x v="13"/>
    <x v="3"/>
    <x v="1"/>
    <d v="1899-12-30T09:00:00"/>
    <d v="1899-12-30T13:10:00"/>
    <d v="1899-12-30T14:00:00"/>
    <d v="1899-12-30T17:50:00"/>
    <d v="1899-12-30T08:00:00"/>
    <n v="8.0000000000000036"/>
    <n v="8.0000000000000036"/>
    <x v="0"/>
    <n v="0"/>
    <x v="3"/>
  </r>
  <r>
    <x v="13"/>
    <x v="4"/>
    <x v="1"/>
    <d v="1899-12-30T09:00:00"/>
    <d v="1899-12-30T13:00:00"/>
    <d v="1899-12-30T14:00:00"/>
    <d v="1899-12-30T18:05:00"/>
    <d v="1899-12-30T08:05:00"/>
    <n v="8.0833333333333393"/>
    <n v="8"/>
    <x v="6"/>
    <n v="1"/>
    <x v="8"/>
  </r>
  <r>
    <x v="14"/>
    <x v="0"/>
    <x v="0"/>
    <d v="1899-12-30T09:00:00"/>
    <d v="1899-12-30T13:05:00"/>
    <d v="1899-12-30T14:00:00"/>
    <d v="1899-12-30T18:00:00"/>
    <d v="1899-12-30T08:05:00"/>
    <n v="8.0833333333333428"/>
    <n v="8"/>
    <x v="5"/>
    <n v="1"/>
    <x v="7"/>
  </r>
  <r>
    <x v="14"/>
    <x v="1"/>
    <x v="0"/>
    <d v="1899-12-30T09:30:00"/>
    <d v="1899-12-30T13:00:00"/>
    <d v="1899-12-30T14:00:00"/>
    <d v="1899-12-30T18:05:00"/>
    <d v="1899-12-30T07:35:00"/>
    <n v="7.5833333333333393"/>
    <n v="7.5833333333333393"/>
    <x v="0"/>
    <n v="1"/>
    <x v="27"/>
  </r>
  <r>
    <x v="14"/>
    <x v="2"/>
    <x v="1"/>
    <d v="1899-12-30T09:20:00"/>
    <d v="1899-12-30T13:00:00"/>
    <d v="1899-12-30T14:00:00"/>
    <d v="1899-12-30T18:10:00"/>
    <d v="1899-12-30T07:50:00"/>
    <n v="7.833333333333341"/>
    <n v="7.833333333333341"/>
    <x v="0"/>
    <n v="0"/>
    <x v="3"/>
  </r>
  <r>
    <x v="14"/>
    <x v="3"/>
    <x v="1"/>
    <d v="1899-12-30T08:00:00"/>
    <d v="1899-12-30T13:00:00"/>
    <d v="1899-12-30T14:00:00"/>
    <d v="1899-12-30T17:50:00"/>
    <d v="1899-12-30T08:50:00"/>
    <n v="8.8333333333333375"/>
    <n v="8"/>
    <x v="22"/>
    <n v="0"/>
    <x v="3"/>
  </r>
  <r>
    <x v="14"/>
    <x v="4"/>
    <x v="1"/>
    <d v="1899-12-30T09:10:00"/>
    <d v="1899-12-30T13:00:00"/>
    <d v="1899-12-30T14:00:00"/>
    <d v="1899-12-30T18:05:00"/>
    <d v="1899-12-30T07:55:00"/>
    <n v="7.9166666666666732"/>
    <n v="7.9166666666666732"/>
    <x v="0"/>
    <n v="0"/>
    <x v="3"/>
  </r>
  <r>
    <x v="15"/>
    <x v="0"/>
    <x v="0"/>
    <d v="1899-12-30T09:00:00"/>
    <d v="1899-12-30T13:00:00"/>
    <d v="1899-12-30T14:00:00"/>
    <d v="1899-12-30T18:00:00"/>
    <d v="1899-12-30T08:00:00"/>
    <n v="8.0000000000000071"/>
    <n v="8"/>
    <x v="10"/>
    <n v="1"/>
    <x v="12"/>
  </r>
  <r>
    <x v="15"/>
    <x v="1"/>
    <x v="0"/>
    <d v="1899-12-30T09:00:00"/>
    <d v="1899-12-30T13:10:00"/>
    <d v="1899-12-30T14:00:00"/>
    <d v="1899-12-30T18:05:00"/>
    <d v="1899-12-30T08:15:00"/>
    <n v="8.2500000000000053"/>
    <n v="8"/>
    <x v="4"/>
    <n v="0"/>
    <x v="3"/>
  </r>
  <r>
    <x v="15"/>
    <x v="2"/>
    <x v="1"/>
    <d v="1899-12-30T09:00:00"/>
    <d v="1899-12-30T13:00:00"/>
    <d v="1899-12-30T14:00:00"/>
    <d v="1899-12-30T18:00:00"/>
    <d v="1899-12-30T08:00:00"/>
    <n v="8.0000000000000071"/>
    <n v="8"/>
    <x v="10"/>
    <n v="1"/>
    <x v="12"/>
  </r>
  <r>
    <x v="15"/>
    <x v="3"/>
    <x v="1"/>
    <d v="1899-12-30T09:20:00"/>
    <d v="1899-12-30T13:00:00"/>
    <d v="1899-12-30T14:00:00"/>
    <d v="1899-12-30T18:05:00"/>
    <d v="1899-12-30T07:45:00"/>
    <n v="7.7500000000000053"/>
    <n v="7.7500000000000053"/>
    <x v="0"/>
    <n v="0"/>
    <x v="3"/>
  </r>
  <r>
    <x v="15"/>
    <x v="4"/>
    <x v="1"/>
    <d v="1899-12-30T09:00:00"/>
    <d v="1899-12-30T13:15:00"/>
    <d v="1899-12-30T14:00:00"/>
    <d v="1899-12-30T18:10:00"/>
    <d v="1899-12-30T08:25:00"/>
    <n v="8.4166666666666767"/>
    <n v="8"/>
    <x v="23"/>
    <n v="0"/>
    <x v="3"/>
  </r>
  <r>
    <x v="16"/>
    <x v="0"/>
    <x v="0"/>
    <d v="1899-12-30T09:00:00"/>
    <d v="1899-12-30T13:00:00"/>
    <d v="1899-12-30T14:00:00"/>
    <d v="1899-12-30T18:00:00"/>
    <d v="1899-12-30T08:00:00"/>
    <n v="8.0000000000000071"/>
    <n v="8"/>
    <x v="10"/>
    <n v="0"/>
    <x v="3"/>
  </r>
  <r>
    <x v="16"/>
    <x v="1"/>
    <x v="0"/>
    <d v="1899-12-30T09:00:00"/>
    <d v="1899-12-30T13:10:00"/>
    <d v="1899-12-30T14:00:00"/>
    <d v="1899-12-30T18:05:00"/>
    <d v="1899-12-30T08:15:00"/>
    <n v="8.2500000000000053"/>
    <n v="8"/>
    <x v="4"/>
    <n v="1"/>
    <x v="6"/>
  </r>
  <r>
    <x v="16"/>
    <x v="2"/>
    <x v="1"/>
    <d v="1899-12-30T09:10:00"/>
    <d v="1899-12-30T13:05:00"/>
    <d v="1899-12-30T14:00:00"/>
    <d v="1899-12-30T18:00:00"/>
    <d v="1899-12-30T07:55:00"/>
    <n v="7.9166666666666758"/>
    <n v="7.9166666666666758"/>
    <x v="0"/>
    <n v="1"/>
    <x v="28"/>
  </r>
  <r>
    <x v="16"/>
    <x v="3"/>
    <x v="1"/>
    <d v="1899-12-30T09:30:00"/>
    <d v="1899-12-30T13:10:00"/>
    <d v="1899-12-30T14:00:00"/>
    <d v="1899-12-30T18:05:00"/>
    <d v="1899-12-30T07:45:00"/>
    <n v="7.7500000000000053"/>
    <n v="7.7500000000000053"/>
    <x v="0"/>
    <n v="1"/>
    <x v="26"/>
  </r>
  <r>
    <x v="16"/>
    <x v="4"/>
    <x v="1"/>
    <d v="1899-12-30T09:00:00"/>
    <d v="1899-12-30T13:00:00"/>
    <d v="1899-12-30T14:00:00"/>
    <d v="1899-12-30T18:10:00"/>
    <d v="1899-12-30T08:10:00"/>
    <n v="8.166666666666675"/>
    <n v="8"/>
    <x v="15"/>
    <n v="0"/>
    <x v="3"/>
  </r>
  <r>
    <x v="17"/>
    <x v="0"/>
    <x v="0"/>
    <d v="1899-12-30T09:00:00"/>
    <d v="1899-12-30T13:00:00"/>
    <d v="1899-12-30T14:00:00"/>
    <d v="1899-12-30T18:00:00"/>
    <d v="1899-12-30T08:00:00"/>
    <n v="8.0000000000000071"/>
    <n v="8"/>
    <x v="10"/>
    <n v="0"/>
    <x v="3"/>
  </r>
  <r>
    <x v="17"/>
    <x v="1"/>
    <x v="0"/>
    <d v="1899-12-30T09:00:00"/>
    <d v="1899-12-30T13:15:00"/>
    <d v="1899-12-30T14:00:00"/>
    <d v="1899-12-30T19:00:00"/>
    <d v="1899-12-30T09:15:00"/>
    <n v="9.2500000000000142"/>
    <n v="8"/>
    <x v="24"/>
    <n v="1"/>
    <x v="29"/>
  </r>
  <r>
    <x v="17"/>
    <x v="2"/>
    <x v="1"/>
    <d v="1899-12-30T08:50:00"/>
    <d v="1899-12-30T13:00:00"/>
    <d v="1899-12-30T14:00:00"/>
    <d v="1899-12-30T20:00:00"/>
    <d v="1899-12-30T10:10:00"/>
    <n v="10.166666666666664"/>
    <n v="8"/>
    <x v="25"/>
    <n v="1"/>
    <x v="30"/>
  </r>
  <r>
    <x v="17"/>
    <x v="3"/>
    <x v="1"/>
    <d v="1899-12-30T09:10:00"/>
    <d v="1899-12-30T13:10:00"/>
    <d v="1899-12-30T14:00:00"/>
    <d v="1899-12-30T21:00:00"/>
    <d v="1899-12-30T11:00:00"/>
    <n v="11.000000000000007"/>
    <n v="8"/>
    <x v="26"/>
    <n v="1"/>
    <x v="31"/>
  </r>
  <r>
    <x v="17"/>
    <x v="4"/>
    <x v="1"/>
    <d v="1899-12-30T09:00:00"/>
    <d v="1899-12-30T13:00:00"/>
    <d v="1899-12-30T14:00:00"/>
    <d v="1899-12-30T22:00:00"/>
    <d v="1899-12-30T12:00:00"/>
    <n v="12.000000000000014"/>
    <n v="8"/>
    <x v="27"/>
    <n v="0"/>
    <x v="3"/>
  </r>
  <r>
    <x v="18"/>
    <x v="0"/>
    <x v="0"/>
    <d v="1899-12-30T09:00:00"/>
    <d v="1899-12-30T13:00:00"/>
    <d v="1899-12-30T14:00:00"/>
    <d v="1899-12-30T23:00:00"/>
    <d v="1899-12-30T13:00:00"/>
    <n v="13"/>
    <n v="8"/>
    <x v="28"/>
    <n v="0"/>
    <x v="3"/>
  </r>
  <r>
    <x v="18"/>
    <x v="1"/>
    <x v="0"/>
    <d v="1899-12-30T09:00:00"/>
    <d v="1899-12-30T13:10:00"/>
    <d v="1899-12-30T14:00:00"/>
    <d v="1899-12-31T00:00:00"/>
    <d v="1899-12-30T14:10:00"/>
    <n v="14.166666666666671"/>
    <n v="8"/>
    <x v="29"/>
    <n v="1"/>
    <x v="32"/>
  </r>
  <r>
    <x v="18"/>
    <x v="2"/>
    <x v="1"/>
    <d v="1899-12-30T09:10:00"/>
    <d v="1899-12-30T13:00:00"/>
    <d v="1899-12-30T14:00:00"/>
    <d v="1899-12-31T01:00:00"/>
    <d v="1899-12-30T14:50:00"/>
    <n v="14.833333333333419"/>
    <n v="8"/>
    <x v="30"/>
    <n v="0"/>
    <x v="3"/>
  </r>
  <r>
    <x v="18"/>
    <x v="3"/>
    <x v="1"/>
    <d v="1899-12-30T08:50:00"/>
    <d v="1899-12-30T13:00:00"/>
    <d v="1899-12-30T14:00:00"/>
    <d v="1899-12-31T02:00:00"/>
    <d v="1899-12-30T16:10:00"/>
    <n v="16.166666666666586"/>
    <n v="8"/>
    <x v="31"/>
    <n v="1"/>
    <x v="33"/>
  </r>
  <r>
    <x v="18"/>
    <x v="4"/>
    <x v="1"/>
    <d v="1899-12-30T09:10:00"/>
    <d v="1899-12-30T13:15:00"/>
    <d v="1899-12-30T14:00:00"/>
    <d v="1899-12-31T03:00:00"/>
    <d v="1899-12-30T17:05:00"/>
    <n v="17.083333333333343"/>
    <n v="8"/>
    <x v="32"/>
    <n v="1"/>
    <x v="34"/>
  </r>
  <r>
    <x v="19"/>
    <x v="0"/>
    <x v="0"/>
    <d v="1899-12-30T09:30:00"/>
    <d v="1899-12-30T13:00:00"/>
    <d v="1899-12-30T14:00:00"/>
    <d v="1899-12-31T04:00:00"/>
    <d v="1899-12-30T17:30:00"/>
    <n v="17.500000000000085"/>
    <n v="8"/>
    <x v="33"/>
    <n v="1"/>
    <x v="35"/>
  </r>
  <r>
    <x v="19"/>
    <x v="1"/>
    <x v="0"/>
    <d v="1899-12-30T09:00:00"/>
    <d v="1899-12-30T13:10:00"/>
    <d v="1899-12-30T14:00:00"/>
    <d v="1899-12-31T05:00:00"/>
    <d v="1899-12-30T19:10:00"/>
    <n v="19.166666666666593"/>
    <n v="8"/>
    <x v="34"/>
    <n v="1"/>
    <x v="36"/>
  </r>
  <r>
    <x v="19"/>
    <x v="2"/>
    <x v="1"/>
    <d v="1899-12-30T09:00:00"/>
    <d v="1899-12-30T14:00:00"/>
    <d v="1899-12-30T15:00:00"/>
    <d v="1899-12-30T18:00:00"/>
    <d v="1899-12-30T08:00:00"/>
    <n v="8"/>
    <n v="8"/>
    <x v="0"/>
    <n v="1"/>
    <x v="2"/>
  </r>
  <r>
    <x v="19"/>
    <x v="3"/>
    <x v="1"/>
    <d v="1899-12-30T09:00:00"/>
    <d v="1899-12-30T13:00:00"/>
    <d v="1899-12-30T14:00:00"/>
    <d v="1899-12-30T17:50:00"/>
    <d v="1899-12-30T07:50:00"/>
    <n v="7.8333333333333375"/>
    <n v="7.8333333333333375"/>
    <x v="0"/>
    <n v="0"/>
    <x v="3"/>
  </r>
  <r>
    <x v="19"/>
    <x v="4"/>
    <x v="1"/>
    <d v="1899-12-30T08:50:00"/>
    <d v="1899-12-30T13:10:00"/>
    <d v="1899-12-30T14:00:00"/>
    <d v="1899-12-30T18:05:00"/>
    <d v="1899-12-30T08:25:00"/>
    <n v="8.4166666666666714"/>
    <n v="8"/>
    <x v="35"/>
    <n v="0"/>
    <x v="3"/>
  </r>
  <r>
    <x v="20"/>
    <x v="0"/>
    <x v="0"/>
    <d v="1899-12-30T09:10:00"/>
    <d v="1899-12-30T13:00:00"/>
    <d v="1899-12-30T14:00:00"/>
    <d v="1899-12-30T18:00:00"/>
    <d v="1899-12-30T07:50:00"/>
    <n v="7.8333333333333401"/>
    <n v="7.8333333333333401"/>
    <x v="0"/>
    <n v="0"/>
    <x v="3"/>
  </r>
  <r>
    <x v="20"/>
    <x v="1"/>
    <x v="0"/>
    <d v="1899-12-30T09:30:00"/>
    <d v="1899-12-30T13:00:00"/>
    <d v="1899-12-30T14:00:00"/>
    <d v="1899-12-30T18:05:00"/>
    <d v="1899-12-30T07:35:00"/>
    <n v="7.5833333333333393"/>
    <n v="7.5833333333333393"/>
    <x v="0"/>
    <n v="0"/>
    <x v="3"/>
  </r>
  <r>
    <x v="20"/>
    <x v="2"/>
    <x v="1"/>
    <d v="1899-12-30T09:00:00"/>
    <d v="1899-12-30T13:15:00"/>
    <d v="1899-12-30T14:00:00"/>
    <d v="1899-12-30T18:10:00"/>
    <d v="1899-12-30T08:25:00"/>
    <n v="8.4166666666666767"/>
    <n v="8"/>
    <x v="23"/>
    <n v="1"/>
    <x v="37"/>
  </r>
  <r>
    <x v="20"/>
    <x v="3"/>
    <x v="1"/>
    <d v="1899-12-30T09:00:00"/>
    <d v="1899-12-30T13:00:00"/>
    <d v="1899-12-30T14:00:00"/>
    <d v="1899-12-30T17:50:00"/>
    <d v="1899-12-30T07:50:00"/>
    <n v="7.8333333333333375"/>
    <n v="7.8333333333333375"/>
    <x v="0"/>
    <n v="1"/>
    <x v="5"/>
  </r>
  <r>
    <x v="20"/>
    <x v="4"/>
    <x v="1"/>
    <d v="1899-12-30T09:00:00"/>
    <d v="1899-12-30T13:10:00"/>
    <d v="1899-12-30T14:00:00"/>
    <d v="1899-12-30T18:05:00"/>
    <d v="1899-12-30T08:15:00"/>
    <n v="8.2500000000000053"/>
    <n v="8"/>
    <x v="4"/>
    <n v="1"/>
    <x v="6"/>
  </r>
  <r>
    <x v="21"/>
    <x v="0"/>
    <x v="0"/>
    <d v="1899-12-30T08:50:00"/>
    <d v="1899-12-30T13:00:00"/>
    <d v="1899-12-30T14:00:00"/>
    <d v="1899-12-30T18:05:00"/>
    <d v="1899-12-30T08:15:00"/>
    <n v="8.2500000000000053"/>
    <n v="8"/>
    <x v="4"/>
    <n v="1"/>
    <x v="6"/>
  </r>
  <r>
    <x v="21"/>
    <x v="1"/>
    <x v="0"/>
    <d v="1899-12-30T09:10:00"/>
    <d v="1899-12-30T13:05:00"/>
    <d v="1899-12-30T14:00:00"/>
    <d v="1899-12-30T18:05:00"/>
    <d v="1899-12-30T08:00:00"/>
    <n v="8.0000000000000089"/>
    <n v="8"/>
    <x v="17"/>
    <n v="1"/>
    <x v="24"/>
  </r>
  <r>
    <x v="21"/>
    <x v="2"/>
    <x v="1"/>
    <d v="1899-12-30T09:30:00"/>
    <d v="1899-12-30T13:00:00"/>
    <d v="1899-12-30T14:00:00"/>
    <d v="1899-12-30T18:10:00"/>
    <d v="1899-12-30T07:40:00"/>
    <n v="7.666666666666675"/>
    <n v="7.666666666666675"/>
    <x v="0"/>
    <n v="0"/>
    <x v="3"/>
  </r>
  <r>
    <x v="21"/>
    <x v="3"/>
    <x v="1"/>
    <d v="1899-12-30T09:00:00"/>
    <d v="1899-12-30T13:00:00"/>
    <d v="1899-12-30T14:00:00"/>
    <d v="1899-12-30T17:50:00"/>
    <d v="1899-12-30T07:50:00"/>
    <n v="7.8333333333333375"/>
    <n v="7.8333333333333375"/>
    <x v="0"/>
    <n v="0"/>
    <x v="3"/>
  </r>
  <r>
    <x v="21"/>
    <x v="4"/>
    <x v="1"/>
    <d v="1899-12-30T09:00:00"/>
    <d v="1899-12-30T13:00:00"/>
    <d v="1899-12-30T14:00:00"/>
    <d v="1899-12-30T18:05:00"/>
    <d v="1899-12-30T08:05:00"/>
    <n v="8.0833333333333393"/>
    <n v="8"/>
    <x v="6"/>
    <n v="1"/>
    <x v="8"/>
  </r>
  <r>
    <x v="22"/>
    <x v="0"/>
    <x v="0"/>
    <d v="1899-12-30T09:00:00"/>
    <d v="1899-12-30T13:00:00"/>
    <d v="1899-12-30T14:00:00"/>
    <d v="1899-12-30T18:00:00"/>
    <d v="1899-12-30T08:00:00"/>
    <n v="8.0000000000000071"/>
    <n v="8"/>
    <x v="10"/>
    <n v="0"/>
    <x v="3"/>
  </r>
  <r>
    <x v="22"/>
    <x v="1"/>
    <x v="0"/>
    <d v="1899-12-30T08:50:00"/>
    <d v="1899-12-30T13:10:00"/>
    <d v="1899-12-30T14:00:00"/>
    <d v="1899-12-30T18:05:00"/>
    <d v="1899-12-30T08:25:00"/>
    <n v="8.4166666666666714"/>
    <n v="8"/>
    <x v="35"/>
    <n v="0"/>
    <x v="3"/>
  </r>
  <r>
    <x v="22"/>
    <x v="2"/>
    <x v="1"/>
    <d v="1899-12-30T09:00:00"/>
    <d v="1899-12-30T13:05:00"/>
    <d v="1899-12-30T14:00:00"/>
    <d v="1899-12-30T18:10:00"/>
    <d v="1899-12-30T08:15:00"/>
    <n v="8.2500000000000107"/>
    <n v="8"/>
    <x v="8"/>
    <n v="1"/>
    <x v="10"/>
  </r>
  <r>
    <x v="22"/>
    <x v="3"/>
    <x v="1"/>
    <d v="1899-12-30T09:00:00"/>
    <d v="1899-12-30T13:00:00"/>
    <d v="1899-12-30T14:00:00"/>
    <d v="1899-12-30T17:50:00"/>
    <d v="1899-12-30T07:50:00"/>
    <n v="7.8333333333333375"/>
    <n v="7.8333333333333375"/>
    <x v="0"/>
    <n v="1"/>
    <x v="5"/>
  </r>
  <r>
    <x v="22"/>
    <x v="4"/>
    <x v="1"/>
    <d v="1899-12-30T09:00:00"/>
    <d v="1899-12-30T13:00:00"/>
    <d v="1899-12-30T14:00:00"/>
    <d v="1899-12-30T18:05:00"/>
    <d v="1899-12-30T08:05:00"/>
    <n v="8.0833333333333393"/>
    <n v="8"/>
    <x v="6"/>
    <n v="1"/>
    <x v="8"/>
  </r>
  <r>
    <x v="23"/>
    <x v="0"/>
    <x v="0"/>
    <d v="1899-12-30T09:00:00"/>
    <d v="1899-12-30T13:05:00"/>
    <d v="1899-12-30T14:00:00"/>
    <d v="1899-12-30T18:00:00"/>
    <d v="1899-12-30T08:05:00"/>
    <n v="8.0833333333333428"/>
    <n v="8"/>
    <x v="5"/>
    <n v="1"/>
    <x v="7"/>
  </r>
  <r>
    <x v="23"/>
    <x v="1"/>
    <x v="0"/>
    <d v="1899-12-30T09:00:00"/>
    <d v="1899-12-30T13:00:00"/>
    <d v="1899-12-30T14:00:00"/>
    <d v="1899-12-30T18:05:00"/>
    <d v="1899-12-30T08:05:00"/>
    <n v="8.0833333333333393"/>
    <n v="8"/>
    <x v="6"/>
    <n v="1"/>
    <x v="8"/>
  </r>
  <r>
    <x v="23"/>
    <x v="2"/>
    <x v="1"/>
    <d v="1899-12-30T09:00:00"/>
    <d v="1899-12-30T13:00:00"/>
    <d v="1899-12-30T14:00:00"/>
    <d v="1899-12-30T18:10:00"/>
    <d v="1899-12-30T08:10:00"/>
    <n v="8.166666666666675"/>
    <n v="8"/>
    <x v="15"/>
    <n v="1"/>
    <x v="16"/>
  </r>
  <r>
    <x v="23"/>
    <x v="3"/>
    <x v="1"/>
    <d v="1899-12-30T09:00:00"/>
    <d v="1899-12-30T13:00:00"/>
    <d v="1899-12-30T14:00:00"/>
    <d v="1899-12-30T17:50:00"/>
    <d v="1899-12-30T07:50:00"/>
    <n v="7.8333333333333375"/>
    <n v="7.8333333333333375"/>
    <x v="0"/>
    <n v="0"/>
    <x v="3"/>
  </r>
  <r>
    <x v="23"/>
    <x v="4"/>
    <x v="1"/>
    <d v="1899-12-30T09:00:00"/>
    <d v="1899-12-30T13:00:00"/>
    <d v="1899-12-30T14:00:00"/>
    <d v="1899-12-30T18:05:00"/>
    <d v="1899-12-30T08:05:00"/>
    <n v="8.0833333333333393"/>
    <n v="8"/>
    <x v="6"/>
    <n v="0"/>
    <x v="3"/>
  </r>
  <r>
    <x v="24"/>
    <x v="0"/>
    <x v="0"/>
    <d v="1899-12-30T09:00:00"/>
    <d v="1899-12-30T13:00:00"/>
    <d v="1899-12-30T14:00:00"/>
    <d v="1899-12-30T18:00:00"/>
    <d v="1899-12-30T08:00:00"/>
    <n v="8.0000000000000071"/>
    <n v="8"/>
    <x v="10"/>
    <n v="1"/>
    <x v="12"/>
  </r>
  <r>
    <x v="24"/>
    <x v="1"/>
    <x v="0"/>
    <d v="1899-12-30T09:00:00"/>
    <d v="1899-12-30T13:05:00"/>
    <d v="1899-12-30T14:00:00"/>
    <d v="1899-12-30T18:05:00"/>
    <d v="1899-12-30T08:10:00"/>
    <n v="8.166666666666675"/>
    <n v="8"/>
    <x v="15"/>
    <n v="1"/>
    <x v="16"/>
  </r>
  <r>
    <x v="24"/>
    <x v="2"/>
    <x v="1"/>
    <d v="1899-12-30T09:10:00"/>
    <d v="1899-12-30T13:00:00"/>
    <d v="1899-12-30T14:00:00"/>
    <d v="1899-12-30T18:10:00"/>
    <d v="1899-12-30T08:00:00"/>
    <n v="8.0000000000000089"/>
    <n v="8"/>
    <x v="17"/>
    <n v="1"/>
    <x v="24"/>
  </r>
  <r>
    <x v="24"/>
    <x v="3"/>
    <x v="1"/>
    <d v="1899-12-30T08:50:00"/>
    <d v="1899-12-30T13:00:00"/>
    <d v="1899-12-30T14:00:00"/>
    <d v="1899-12-30T17:50:00"/>
    <d v="1899-12-30T08:00:00"/>
    <n v="8.0000000000000036"/>
    <n v="8.0000000000000036"/>
    <x v="0"/>
    <n v="1"/>
    <x v="38"/>
  </r>
  <r>
    <x v="24"/>
    <x v="4"/>
    <x v="1"/>
    <d v="1899-12-30T09:10:00"/>
    <d v="1899-12-30T13:00:00"/>
    <d v="1899-12-30T14:00:00"/>
    <d v="1899-12-30T18:05:00"/>
    <d v="1899-12-30T07:55:00"/>
    <n v="7.9166666666666732"/>
    <n v="7.9166666666666732"/>
    <x v="0"/>
    <n v="1"/>
    <x v="9"/>
  </r>
  <r>
    <x v="25"/>
    <x v="0"/>
    <x v="0"/>
    <d v="1899-12-30T09:30:00"/>
    <d v="1899-12-30T13:00:00"/>
    <d v="1899-12-30T14:00:00"/>
    <d v="1899-12-30T18:00:00"/>
    <d v="1899-12-30T07:30:00"/>
    <n v="7.5000000000000071"/>
    <n v="7.5000000000000071"/>
    <x v="0"/>
    <n v="0"/>
    <x v="3"/>
  </r>
  <r>
    <x v="25"/>
    <x v="1"/>
    <x v="0"/>
    <d v="1899-12-30T09:20:00"/>
    <d v="1899-12-30T13:00:00"/>
    <d v="1899-12-30T14:00:00"/>
    <d v="1899-12-30T18:05:00"/>
    <d v="1899-12-30T07:45:00"/>
    <n v="7.7500000000000053"/>
    <n v="7.7500000000000053"/>
    <x v="0"/>
    <n v="0"/>
    <x v="3"/>
  </r>
  <r>
    <x v="25"/>
    <x v="2"/>
    <x v="1"/>
    <d v="1899-12-30T08:00:00"/>
    <d v="1899-12-30T14:00:00"/>
    <d v="1899-12-30T15:00:00"/>
    <d v="1899-12-30T18:10:00"/>
    <d v="1899-12-30T09:10:00"/>
    <n v="9.1666666666666696"/>
    <n v="8"/>
    <x v="36"/>
    <n v="0"/>
    <x v="3"/>
  </r>
  <r>
    <x v="25"/>
    <x v="3"/>
    <x v="1"/>
    <d v="1899-12-30T09:10:00"/>
    <d v="1899-12-30T13:00:00"/>
    <d v="1899-12-30T14:00:00"/>
    <d v="1899-12-30T17:50:00"/>
    <d v="1899-12-30T07:40:00"/>
    <n v="7.6666666666666714"/>
    <n v="7.6666666666666714"/>
    <x v="0"/>
    <n v="0"/>
    <x v="3"/>
  </r>
  <r>
    <x v="25"/>
    <x v="4"/>
    <x v="1"/>
    <d v="1899-12-30T08:50:00"/>
    <d v="1899-12-30T13:10:00"/>
    <d v="1899-12-30T14:00:00"/>
    <d v="1899-12-30T18:05:00"/>
    <d v="1899-12-30T08:25:00"/>
    <n v="8.4166666666666714"/>
    <n v="8"/>
    <x v="35"/>
    <n v="1"/>
    <x v="39"/>
  </r>
  <r>
    <x v="26"/>
    <x v="0"/>
    <x v="0"/>
    <d v="1899-12-30T09:10:00"/>
    <d v="1899-12-30T13:05:00"/>
    <d v="1899-12-30T14:00:00"/>
    <d v="1899-12-30T18:00:00"/>
    <d v="1899-12-30T07:55:00"/>
    <n v="7.9166666666666758"/>
    <n v="7.9166666666666758"/>
    <x v="0"/>
    <n v="1"/>
    <x v="28"/>
  </r>
  <r>
    <x v="26"/>
    <x v="1"/>
    <x v="0"/>
    <d v="1899-12-30T09:00:00"/>
    <d v="1899-12-30T13:00:00"/>
    <d v="1899-12-30T14:00:00"/>
    <d v="1899-12-30T18:05:00"/>
    <d v="1899-12-30T08:05:00"/>
    <n v="8.0833333333333393"/>
    <n v="8"/>
    <x v="6"/>
    <n v="1"/>
    <x v="8"/>
  </r>
  <r>
    <x v="26"/>
    <x v="2"/>
    <x v="1"/>
    <d v="1899-12-30T09:00:00"/>
    <d v="1899-12-30T13:00:00"/>
    <d v="1899-12-30T14:00:00"/>
    <d v="1899-12-30T18:10:00"/>
    <d v="1899-12-30T08:10:00"/>
    <n v="8.166666666666675"/>
    <n v="8"/>
    <x v="15"/>
    <n v="0"/>
    <x v="3"/>
  </r>
  <r>
    <x v="26"/>
    <x v="3"/>
    <x v="1"/>
    <d v="1899-12-30T09:00:00"/>
    <d v="1899-12-30T13:05:00"/>
    <d v="1899-12-30T14:00:00"/>
    <d v="1899-12-30T17:50:00"/>
    <d v="1899-12-30T07:55:00"/>
    <n v="7.9166666666666732"/>
    <n v="7.9166666666666732"/>
    <x v="0"/>
    <n v="0"/>
    <x v="3"/>
  </r>
  <r>
    <x v="26"/>
    <x v="4"/>
    <x v="1"/>
    <d v="1899-12-30T09:00:00"/>
    <d v="1899-12-30T13:00:00"/>
    <d v="1899-12-30T14:00:00"/>
    <d v="1899-12-30T18:05:00"/>
    <d v="1899-12-30T08:05:00"/>
    <n v="8.0833333333333393"/>
    <n v="8"/>
    <x v="6"/>
    <n v="0"/>
    <x v="3"/>
  </r>
  <r>
    <x v="27"/>
    <x v="0"/>
    <x v="0"/>
    <d v="1899-12-30T09:00:00"/>
    <d v="1899-12-30T13:00:00"/>
    <d v="1899-12-30T14:00:00"/>
    <d v="1899-12-30T18:00:00"/>
    <d v="1899-12-30T08:00:00"/>
    <n v="8.0000000000000071"/>
    <n v="8"/>
    <x v="10"/>
    <n v="1"/>
    <x v="12"/>
  </r>
  <r>
    <x v="27"/>
    <x v="1"/>
    <x v="0"/>
    <d v="1899-12-30T09:00:00"/>
    <d v="1899-12-30T13:00:00"/>
    <d v="1899-12-30T14:00:00"/>
    <d v="1899-12-30T18:05:00"/>
    <d v="1899-12-30T08:05:00"/>
    <n v="8.0833333333333393"/>
    <n v="8"/>
    <x v="6"/>
    <n v="1"/>
    <x v="8"/>
  </r>
  <r>
    <x v="27"/>
    <x v="2"/>
    <x v="1"/>
    <d v="1899-12-30T09:00:00"/>
    <d v="1899-12-30T13:00:00"/>
    <d v="1899-12-30T14:00:00"/>
    <d v="1899-12-30T18:10:00"/>
    <d v="1899-12-30T08:10:00"/>
    <n v="8.166666666666675"/>
    <n v="8"/>
    <x v="15"/>
    <n v="0"/>
    <x v="3"/>
  </r>
  <r>
    <x v="27"/>
    <x v="3"/>
    <x v="1"/>
    <d v="1899-12-30T09:00:00"/>
    <d v="1899-12-30T13:00:00"/>
    <d v="1899-12-30T14:00:00"/>
    <d v="1899-12-30T17:50:00"/>
    <d v="1899-12-30T07:50:00"/>
    <n v="7.8333333333333375"/>
    <n v="7.8333333333333375"/>
    <x v="0"/>
    <n v="0"/>
    <x v="3"/>
  </r>
  <r>
    <x v="27"/>
    <x v="4"/>
    <x v="1"/>
    <d v="1899-12-30T08:00:00"/>
    <d v="1899-12-30T14:00:00"/>
    <d v="1899-12-30T15:00:00"/>
    <d v="1899-12-30T18:05:00"/>
    <d v="1899-12-30T09:05:00"/>
    <n v="9.0833333333333339"/>
    <n v="8"/>
    <x v="37"/>
    <n v="0"/>
    <x v="3"/>
  </r>
  <r>
    <x v="28"/>
    <x v="0"/>
    <x v="0"/>
    <d v="1899-12-30T09:10:00"/>
    <d v="1899-12-30T13:00:00"/>
    <d v="1899-12-30T14:00:00"/>
    <d v="1899-12-30T18:00:00"/>
    <d v="1899-12-30T07:50:00"/>
    <n v="7.8333333333333401"/>
    <n v="7.8333333333333401"/>
    <x v="0"/>
    <n v="0"/>
    <x v="3"/>
  </r>
  <r>
    <x v="28"/>
    <x v="1"/>
    <x v="0"/>
    <d v="1899-12-30T09:00:00"/>
    <d v="1899-12-30T13:10:00"/>
    <d v="1899-12-30T14:00:00"/>
    <d v="1899-12-30T18:05:00"/>
    <d v="1899-12-30T08:15:00"/>
    <n v="8.2500000000000053"/>
    <n v="8"/>
    <x v="4"/>
    <n v="0"/>
    <x v="3"/>
  </r>
  <r>
    <x v="28"/>
    <x v="2"/>
    <x v="1"/>
    <d v="1899-12-30T09:00:00"/>
    <d v="1899-12-30T13:05:00"/>
    <d v="1899-12-30T14:00:00"/>
    <d v="1899-12-30T18:10:00"/>
    <d v="1899-12-30T08:15:00"/>
    <n v="8.2500000000000107"/>
    <n v="8"/>
    <x v="8"/>
    <n v="1"/>
    <x v="10"/>
  </r>
  <r>
    <x v="28"/>
    <x v="3"/>
    <x v="1"/>
    <d v="1899-12-30T09:00:00"/>
    <d v="1899-12-30T13:00:00"/>
    <d v="1899-12-30T14:00:00"/>
    <d v="1899-12-30T17:50:00"/>
    <d v="1899-12-30T07:50:00"/>
    <n v="7.8333333333333375"/>
    <n v="7.8333333333333375"/>
    <x v="0"/>
    <n v="1"/>
    <x v="5"/>
  </r>
  <r>
    <x v="28"/>
    <x v="4"/>
    <x v="1"/>
    <d v="1899-12-30T09:00:00"/>
    <d v="1899-12-30T13:00:00"/>
    <d v="1899-12-30T14:00:00"/>
    <d v="1899-12-30T18:05:00"/>
    <d v="1899-12-30T08:05:00"/>
    <n v="8.0833333333333393"/>
    <n v="8"/>
    <x v="6"/>
    <n v="0"/>
    <x v="3"/>
  </r>
  <r>
    <x v="29"/>
    <x v="0"/>
    <x v="0"/>
    <d v="1899-12-30T08:00:00"/>
    <d v="1899-12-30T14:00:00"/>
    <d v="1899-12-30T15:00:00"/>
    <d v="1899-12-30T18:00:00"/>
    <d v="1899-12-30T09:00:00"/>
    <n v="9.0000000000000018"/>
    <n v="8"/>
    <x v="38"/>
    <n v="1"/>
    <x v="40"/>
  </r>
  <r>
    <x v="29"/>
    <x v="1"/>
    <x v="0"/>
    <d v="1899-12-30T09:10:00"/>
    <d v="1899-12-30T13:00:00"/>
    <d v="1899-12-30T14:00:00"/>
    <d v="1899-12-30T18:05:00"/>
    <d v="1899-12-30T07:55:00"/>
    <n v="7.9166666666666732"/>
    <n v="7.9166666666666732"/>
    <x v="0"/>
    <n v="1"/>
    <x v="9"/>
  </r>
  <r>
    <x v="29"/>
    <x v="2"/>
    <x v="1"/>
    <d v="1899-12-30T08:50:00"/>
    <d v="1899-12-30T13:10:00"/>
    <d v="1899-12-30T14:00:00"/>
    <d v="1899-12-30T18:10:00"/>
    <d v="1899-12-30T08:30:00"/>
    <n v="8.5000000000000071"/>
    <n v="8"/>
    <x v="39"/>
    <n v="0"/>
    <x v="3"/>
  </r>
  <r>
    <x v="29"/>
    <x v="3"/>
    <x v="1"/>
    <d v="1899-12-30T09:10:00"/>
    <d v="1899-12-30T13:05:00"/>
    <d v="1899-12-30T14:00:00"/>
    <d v="1899-12-30T17:50:00"/>
    <d v="1899-12-30T07:45:00"/>
    <n v="7.7500000000000071"/>
    <n v="7.7500000000000071"/>
    <x v="0"/>
    <n v="0"/>
    <x v="3"/>
  </r>
  <r>
    <x v="29"/>
    <x v="4"/>
    <x v="1"/>
    <d v="1899-12-30T09:30:00"/>
    <d v="1899-12-30T13:00:00"/>
    <d v="1899-12-30T14:00:00"/>
    <d v="1899-12-30T18:05:00"/>
    <d v="1899-12-30T07:35:00"/>
    <n v="7.5833333333333393"/>
    <n v="7.5833333333333393"/>
    <x v="0"/>
    <n v="1"/>
    <x v="27"/>
  </r>
  <r>
    <x v="30"/>
    <x v="0"/>
    <x v="0"/>
    <d v="1899-12-30T09:20:00"/>
    <d v="1899-12-30T13:00:00"/>
    <d v="1899-12-30T14:00:00"/>
    <d v="1899-12-30T18:00:00"/>
    <d v="1899-12-30T07:40:00"/>
    <n v="7.6666666666666732"/>
    <n v="7.6666666666666732"/>
    <x v="0"/>
    <n v="1"/>
    <x v="41"/>
  </r>
  <r>
    <x v="30"/>
    <x v="1"/>
    <x v="0"/>
    <d v="1899-12-30T08:00:00"/>
    <d v="1899-12-30T14:00:00"/>
    <d v="1899-12-30T15:00:00"/>
    <d v="1899-12-30T18:05:00"/>
    <d v="1899-12-30T09:05:00"/>
    <n v="9.0833333333333339"/>
    <n v="8"/>
    <x v="37"/>
    <n v="1"/>
    <x v="42"/>
  </r>
  <r>
    <x v="30"/>
    <x v="2"/>
    <x v="1"/>
    <d v="1899-12-30T09:10:00"/>
    <d v="1899-12-30T13:00:00"/>
    <d v="1899-12-30T14:00:00"/>
    <d v="1899-12-30T18:10:00"/>
    <d v="1899-12-30T08:00:00"/>
    <n v="8.0000000000000089"/>
    <n v="8"/>
    <x v="17"/>
    <n v="0"/>
    <x v="3"/>
  </r>
  <r>
    <x v="30"/>
    <x v="3"/>
    <x v="1"/>
    <d v="1899-12-30T08:50:00"/>
    <d v="1899-12-30T13:10:00"/>
    <d v="1899-12-30T14:00:00"/>
    <d v="1899-12-30T17:50:00"/>
    <d v="1899-12-30T08:10:00"/>
    <n v="8.1666666666666696"/>
    <n v="8"/>
    <x v="21"/>
    <n v="0"/>
    <x v="3"/>
  </r>
  <r>
    <x v="30"/>
    <x v="4"/>
    <x v="1"/>
    <d v="1899-12-30T09:00:00"/>
    <d v="1899-12-30T13:05:00"/>
    <d v="1899-12-30T14:00:00"/>
    <d v="1899-12-30T18:05:00"/>
    <d v="1899-12-30T08:10:00"/>
    <n v="8.166666666666675"/>
    <n v="8"/>
    <x v="15"/>
    <n v="1"/>
    <x v="16"/>
  </r>
  <r>
    <x v="31"/>
    <x v="0"/>
    <x v="0"/>
    <d v="1899-12-30T09:00:00"/>
    <d v="1899-12-30T13:00:00"/>
    <d v="1899-12-30T14:00:00"/>
    <d v="1899-12-30T18:00:00"/>
    <d v="1899-12-30T08:00:00"/>
    <n v="8.0000000000000071"/>
    <n v="8"/>
    <x v="10"/>
    <n v="0"/>
    <x v="3"/>
  </r>
  <r>
    <x v="31"/>
    <x v="1"/>
    <x v="0"/>
    <d v="1899-12-30T09:00:00"/>
    <d v="1899-12-30T13:00:00"/>
    <d v="1899-12-30T14:00:00"/>
    <d v="1899-12-30T18:05:00"/>
    <d v="1899-12-30T08:05:00"/>
    <n v="8.0833333333333393"/>
    <n v="8"/>
    <x v="6"/>
    <n v="0"/>
    <x v="3"/>
  </r>
  <r>
    <x v="31"/>
    <x v="2"/>
    <x v="1"/>
    <d v="1899-12-30T08:00:00"/>
    <d v="1899-12-30T14:00:00"/>
    <d v="1899-12-30T14:00:00"/>
    <d v="1899-12-30T18:10:00"/>
    <d v="1899-12-30T10:10:00"/>
    <n v="10.166666666666677"/>
    <n v="8"/>
    <x v="40"/>
    <n v="1"/>
    <x v="43"/>
  </r>
  <r>
    <x v="31"/>
    <x v="3"/>
    <x v="1"/>
    <d v="1899-12-30T09:10:00"/>
    <d v="1899-12-30T13:00:00"/>
    <d v="1899-12-30T14:00:00"/>
    <d v="1899-12-30T17:50:00"/>
    <d v="1899-12-30T07:40:00"/>
    <n v="7.6666666666666714"/>
    <n v="7.6666666666666714"/>
    <x v="0"/>
    <n v="1"/>
    <x v="44"/>
  </r>
  <r>
    <x v="31"/>
    <x v="4"/>
    <x v="1"/>
    <d v="1899-12-30T09:00:00"/>
    <d v="1899-12-30T13:10:00"/>
    <d v="1899-12-30T14:00:00"/>
    <d v="1899-12-30T18:05:00"/>
    <d v="1899-12-30T08:15:00"/>
    <n v="8.2500000000000053"/>
    <n v="8"/>
    <x v="4"/>
    <n v="1"/>
    <x v="6"/>
  </r>
  <r>
    <x v="32"/>
    <x v="0"/>
    <x v="0"/>
    <d v="1899-12-30T09:00:00"/>
    <d v="1899-12-30T13:05:00"/>
    <d v="1899-12-30T14:00:00"/>
    <d v="1899-12-30T18:00:00"/>
    <d v="1899-12-30T08:05:00"/>
    <n v="8.0833333333333428"/>
    <n v="8"/>
    <x v="5"/>
    <n v="1"/>
    <x v="7"/>
  </r>
  <r>
    <x v="32"/>
    <x v="1"/>
    <x v="0"/>
    <d v="1899-12-30T09:00:00"/>
    <d v="1899-12-30T13:00:00"/>
    <d v="1899-12-30T14:00:00"/>
    <d v="1899-12-30T18:05:00"/>
    <d v="1899-12-30T08:05:00"/>
    <n v="8.0833333333333393"/>
    <n v="8"/>
    <x v="6"/>
    <n v="1"/>
    <x v="8"/>
  </r>
  <r>
    <x v="32"/>
    <x v="2"/>
    <x v="1"/>
    <d v="1899-12-30T09:00:00"/>
    <d v="1899-12-30T13:00:00"/>
    <d v="1899-12-30T14:00:00"/>
    <d v="1899-12-30T18:10:00"/>
    <d v="1899-12-30T08:10:00"/>
    <n v="8.166666666666675"/>
    <n v="8"/>
    <x v="15"/>
    <n v="1"/>
    <x v="16"/>
  </r>
  <r>
    <x v="32"/>
    <x v="3"/>
    <x v="1"/>
    <d v="1899-12-30T09:00:00"/>
    <d v="1899-12-30T14:00:00"/>
    <d v="1899-12-30T15:00:00"/>
    <d v="1899-12-30T17:50:00"/>
    <d v="1899-12-30T07:50:00"/>
    <n v="7.8333333333333321"/>
    <n v="7.8333333333333321"/>
    <x v="0"/>
    <n v="0"/>
    <x v="3"/>
  </r>
  <r>
    <x v="32"/>
    <x v="4"/>
    <x v="1"/>
    <d v="1899-12-30T09:00:00"/>
    <d v="1899-12-30T13:00:00"/>
    <d v="1899-12-30T14:00:00"/>
    <d v="1899-12-30T18:05:00"/>
    <d v="1899-12-30T08:05:00"/>
    <n v="8.0833333333333393"/>
    <n v="8"/>
    <x v="6"/>
    <n v="0"/>
    <x v="3"/>
  </r>
  <r>
    <x v="33"/>
    <x v="0"/>
    <x v="0"/>
    <d v="1899-12-30T08:50:00"/>
    <d v="1899-12-30T13:10:00"/>
    <d v="1899-12-30T14:00:00"/>
    <d v="1899-12-30T18:00:00"/>
    <d v="1899-12-30T08:20:00"/>
    <n v="8.3333333333333393"/>
    <n v="8"/>
    <x v="41"/>
    <n v="1"/>
    <x v="45"/>
  </r>
  <r>
    <x v="33"/>
    <x v="1"/>
    <x v="0"/>
    <d v="1899-12-30T09:10:00"/>
    <d v="1899-12-30T13:05:00"/>
    <d v="1899-12-30T14:00:00"/>
    <d v="1899-12-30T18:05:00"/>
    <d v="1899-12-30T08:00:00"/>
    <n v="8.0000000000000089"/>
    <n v="8"/>
    <x v="17"/>
    <n v="1"/>
    <x v="24"/>
  </r>
  <r>
    <x v="33"/>
    <x v="2"/>
    <x v="1"/>
    <d v="1899-12-30T09:30:00"/>
    <d v="1899-12-30T13:00:00"/>
    <d v="1899-12-30T14:00:00"/>
    <d v="1899-12-30T18:10:00"/>
    <d v="1899-12-30T07:40:00"/>
    <n v="7.666666666666675"/>
    <n v="7.666666666666675"/>
    <x v="0"/>
    <n v="1"/>
    <x v="46"/>
  </r>
  <r>
    <x v="33"/>
    <x v="3"/>
    <x v="1"/>
    <d v="1899-12-30T09:20:00"/>
    <d v="1899-12-30T13:00:00"/>
    <d v="1899-12-30T14:00:00"/>
    <d v="1899-12-30T17:50:00"/>
    <d v="1899-12-30T07:30:00"/>
    <n v="7.5000000000000036"/>
    <n v="7.5000000000000036"/>
    <x v="0"/>
    <n v="0"/>
    <x v="3"/>
  </r>
  <r>
    <x v="33"/>
    <x v="4"/>
    <x v="1"/>
    <d v="1899-12-30T09:00:00"/>
    <d v="1899-12-30T14:00:00"/>
    <d v="1899-12-30T14:00:00"/>
    <d v="1899-12-30T18:05:00"/>
    <d v="1899-12-30T09:05:00"/>
    <n v="9.083333333333341"/>
    <n v="8"/>
    <x v="42"/>
    <n v="0"/>
    <x v="3"/>
  </r>
  <r>
    <x v="34"/>
    <x v="0"/>
    <x v="0"/>
    <d v="1899-12-30T09:00:00"/>
    <d v="1899-12-30T13:00:00"/>
    <d v="1899-12-30T14:00:00"/>
    <d v="1899-12-30T18:00:00"/>
    <d v="1899-12-30T08:00:00"/>
    <n v="8.0000000000000071"/>
    <n v="8"/>
    <x v="10"/>
    <n v="1"/>
    <x v="12"/>
  </r>
  <r>
    <x v="34"/>
    <x v="1"/>
    <x v="0"/>
    <d v="1899-12-30T09:00:00"/>
    <d v="1899-12-30T13:10:00"/>
    <d v="1899-12-30T14:00:00"/>
    <d v="1899-12-30T18:05:00"/>
    <d v="1899-12-30T08:15:00"/>
    <n v="8.2500000000000053"/>
    <n v="8"/>
    <x v="4"/>
    <n v="0"/>
    <x v="3"/>
  </r>
  <r>
    <x v="34"/>
    <x v="2"/>
    <x v="1"/>
    <d v="1899-12-30T09:00:00"/>
    <d v="1899-12-30T13:05:00"/>
    <d v="1899-12-30T14:00:00"/>
    <d v="1899-12-30T18:10:00"/>
    <d v="1899-12-30T08:15:00"/>
    <n v="8.2500000000000107"/>
    <n v="8"/>
    <x v="8"/>
    <n v="1"/>
    <x v="10"/>
  </r>
  <r>
    <x v="34"/>
    <x v="3"/>
    <x v="1"/>
    <d v="1899-12-30T09:30:00"/>
    <d v="1899-12-30T13:00:00"/>
    <d v="1899-12-30T14:00:00"/>
    <d v="1899-12-30T17:50:00"/>
    <d v="1899-12-30T07:20:00"/>
    <n v="7.3333333333333375"/>
    <n v="7.3333333333333375"/>
    <x v="0"/>
    <n v="1"/>
    <x v="47"/>
  </r>
  <r>
    <x v="34"/>
    <x v="4"/>
    <x v="1"/>
    <d v="1899-12-30T09:20:00"/>
    <d v="1899-12-30T13:00:00"/>
    <d v="1899-12-30T14:00:00"/>
    <d v="1899-12-30T18:05:00"/>
    <d v="1899-12-30T07:45:00"/>
    <n v="7.7500000000000053"/>
    <n v="7.7500000000000053"/>
    <x v="0"/>
    <n v="1"/>
    <x v="26"/>
  </r>
  <r>
    <x v="35"/>
    <x v="0"/>
    <x v="0"/>
    <d v="1899-12-30T08:00:00"/>
    <d v="1899-12-30T14:00:00"/>
    <d v="1899-12-30T14:00:00"/>
    <d v="1899-12-30T18:00:00"/>
    <d v="1899-12-30T10:00:00"/>
    <n v="10.000000000000009"/>
    <n v="8"/>
    <x v="43"/>
    <n v="1"/>
    <x v="48"/>
  </r>
  <r>
    <x v="35"/>
    <x v="1"/>
    <x v="0"/>
    <d v="1899-12-30T09:10:00"/>
    <d v="1899-12-30T13:00:00"/>
    <d v="1899-12-30T14:00:00"/>
    <d v="1899-12-30T18:05:00"/>
    <d v="1899-12-30T07:55:00"/>
    <n v="7.9166666666666732"/>
    <n v="7.9166666666666732"/>
    <x v="0"/>
    <n v="1"/>
    <x v="9"/>
  </r>
  <r>
    <x v="35"/>
    <x v="2"/>
    <x v="1"/>
    <d v="1899-12-30T08:50:00"/>
    <d v="1899-12-30T13:10:00"/>
    <d v="1899-12-30T14:00:00"/>
    <d v="1899-12-30T18:10:00"/>
    <d v="1899-12-30T08:30:00"/>
    <n v="8.5000000000000071"/>
    <n v="8"/>
    <x v="39"/>
    <n v="0"/>
    <x v="3"/>
  </r>
  <r>
    <x v="35"/>
    <x v="3"/>
    <x v="1"/>
    <d v="1899-12-30T09:10:00"/>
    <d v="1899-12-30T13:05:00"/>
    <d v="1899-12-30T14:00:00"/>
    <d v="1899-12-30T17:50:00"/>
    <d v="1899-12-30T07:45:00"/>
    <n v="7.7500000000000071"/>
    <n v="7.7500000000000071"/>
    <x v="0"/>
    <n v="0"/>
    <x v="3"/>
  </r>
  <r>
    <x v="35"/>
    <x v="4"/>
    <x v="1"/>
    <d v="1899-12-30T09:30:00"/>
    <d v="1899-12-30T13:00:00"/>
    <d v="1899-12-30T14:00:00"/>
    <d v="1899-12-30T18:05:00"/>
    <d v="1899-12-30T07:35:00"/>
    <n v="7.5833333333333393"/>
    <n v="7.5833333333333393"/>
    <x v="0"/>
    <n v="1"/>
    <x v="27"/>
  </r>
  <r>
    <x v="36"/>
    <x v="0"/>
    <x v="0"/>
    <d v="1899-12-30T09:20:00"/>
    <d v="1899-12-30T13:00:00"/>
    <d v="1899-12-30T14:00:00"/>
    <d v="1899-12-30T18:00:00"/>
    <d v="1899-12-30T07:40:00"/>
    <n v="7.6666666666666732"/>
    <n v="7.6666666666666732"/>
    <x v="0"/>
    <n v="1"/>
    <x v="41"/>
  </r>
  <r>
    <x v="36"/>
    <x v="1"/>
    <x v="0"/>
    <d v="1899-12-30T08:00:00"/>
    <d v="1899-12-30T14:00:00"/>
    <d v="1899-12-30T15:00:00"/>
    <d v="1899-12-30T18:05:00"/>
    <d v="1899-12-30T09:05:00"/>
    <n v="9.0833333333333339"/>
    <n v="8"/>
    <x v="37"/>
    <n v="1"/>
    <x v="42"/>
  </r>
  <r>
    <x v="36"/>
    <x v="2"/>
    <x v="1"/>
    <d v="1899-12-30T09:10:00"/>
    <d v="1899-12-30T13:00:00"/>
    <d v="1899-12-30T14:00:00"/>
    <d v="1899-12-30T18:10:00"/>
    <d v="1899-12-30T08:00:00"/>
    <n v="8.0000000000000089"/>
    <n v="8"/>
    <x v="17"/>
    <n v="1"/>
    <x v="24"/>
  </r>
  <r>
    <x v="36"/>
    <x v="3"/>
    <x v="1"/>
    <d v="1899-12-30T08:50:00"/>
    <d v="1899-12-30T13:10:00"/>
    <d v="1899-12-30T14:00:00"/>
    <d v="1899-12-30T17:50:00"/>
    <d v="1899-12-30T08:10:00"/>
    <n v="8.1666666666666696"/>
    <n v="8"/>
    <x v="21"/>
    <n v="0"/>
    <x v="3"/>
  </r>
  <r>
    <x v="36"/>
    <x v="4"/>
    <x v="1"/>
    <d v="1899-12-30T09:10:00"/>
    <d v="1899-12-30T13:05:00"/>
    <d v="1899-12-30T14:00:00"/>
    <d v="1899-12-30T18:05:00"/>
    <d v="1899-12-30T08:00:00"/>
    <n v="8.0000000000000089"/>
    <n v="8"/>
    <x v="17"/>
    <n v="0"/>
    <x v="3"/>
  </r>
  <r>
    <x v="37"/>
    <x v="0"/>
    <x v="0"/>
    <d v="1899-12-30T09:30:00"/>
    <d v="1899-12-30T13:00:00"/>
    <d v="1899-12-30T14:00:00"/>
    <d v="1899-12-30T18:00:00"/>
    <d v="1899-12-30T07:30:00"/>
    <n v="7.5000000000000071"/>
    <n v="7.5000000000000071"/>
    <x v="0"/>
    <n v="0"/>
    <x v="3"/>
  </r>
  <r>
    <x v="37"/>
    <x v="1"/>
    <x v="0"/>
    <d v="1899-12-30T09:20:00"/>
    <d v="1899-12-30T13:00:00"/>
    <d v="1899-12-30T14:00:00"/>
    <d v="1899-12-30T18:05:00"/>
    <d v="1899-12-30T07:45:00"/>
    <n v="7.7500000000000053"/>
    <n v="7.7500000000000053"/>
    <x v="0"/>
    <n v="1"/>
    <x v="26"/>
  </r>
  <r>
    <x v="37"/>
    <x v="2"/>
    <x v="1"/>
    <d v="1899-12-30T08:00:00"/>
    <d v="1899-12-30T14:00:00"/>
    <d v="1899-12-30T15:00:00"/>
    <d v="1899-12-30T18:10:00"/>
    <d v="1899-12-30T09:10:00"/>
    <n v="9.1666666666666696"/>
    <n v="8"/>
    <x v="36"/>
    <n v="0"/>
    <x v="3"/>
  </r>
  <r>
    <x v="37"/>
    <x v="3"/>
    <x v="1"/>
    <d v="1899-12-30T09:10:00"/>
    <d v="1899-12-30T13:00:00"/>
    <d v="1899-12-30T14:00:00"/>
    <d v="1899-12-30T17:50:00"/>
    <d v="1899-12-30T07:40:00"/>
    <n v="7.6666666666666714"/>
    <n v="7.6666666666666714"/>
    <x v="0"/>
    <n v="1"/>
    <x v="44"/>
  </r>
  <r>
    <x v="37"/>
    <x v="4"/>
    <x v="1"/>
    <d v="1899-12-30T08:50:00"/>
    <d v="1899-12-30T13:10:00"/>
    <d v="1899-12-30T14:00:00"/>
    <d v="1899-12-30T18:05:00"/>
    <d v="1899-12-30T08:25:00"/>
    <n v="8.4166666666666714"/>
    <n v="8"/>
    <x v="35"/>
    <n v="1"/>
    <x v="39"/>
  </r>
  <r>
    <x v="38"/>
    <x v="0"/>
    <x v="0"/>
    <d v="1899-12-30T09:10:00"/>
    <d v="1899-12-30T13:05:00"/>
    <d v="1899-12-30T14:00:00"/>
    <d v="1899-12-30T18:00:00"/>
    <d v="1899-12-30T07:55:00"/>
    <n v="7.9166666666666758"/>
    <n v="7.9166666666666758"/>
    <x v="0"/>
    <n v="1"/>
    <x v="28"/>
  </r>
  <r>
    <x v="38"/>
    <x v="1"/>
    <x v="0"/>
    <d v="1899-12-30T09:30:00"/>
    <d v="1899-12-30T13:00:00"/>
    <d v="1899-12-30T14:00:00"/>
    <d v="1899-12-30T18:05:00"/>
    <d v="1899-12-30T07:35:00"/>
    <n v="7.5833333333333393"/>
    <n v="7.5833333333333393"/>
    <x v="0"/>
    <n v="0"/>
    <x v="3"/>
  </r>
  <r>
    <x v="38"/>
    <x v="2"/>
    <x v="1"/>
    <d v="1899-12-30T09:20:00"/>
    <d v="1899-12-30T13:00:00"/>
    <d v="1899-12-30T14:00:00"/>
    <d v="1899-12-30T18:10:00"/>
    <d v="1899-12-30T07:50:00"/>
    <n v="7.833333333333341"/>
    <n v="7.833333333333341"/>
    <x v="0"/>
    <n v="1"/>
    <x v="49"/>
  </r>
  <r>
    <x v="38"/>
    <x v="3"/>
    <x v="1"/>
    <d v="1899-12-30T08:00:00"/>
    <d v="1899-12-30T14:00:00"/>
    <d v="1899-12-30T15:00:00"/>
    <d v="1899-12-30T17:50:00"/>
    <d v="1899-12-30T08:50:00"/>
    <n v="8.8333333333333321"/>
    <n v="8"/>
    <x v="44"/>
    <n v="1"/>
    <x v="50"/>
  </r>
  <r>
    <x v="38"/>
    <x v="4"/>
    <x v="1"/>
    <d v="1899-12-30T09:10:00"/>
    <d v="1899-12-30T13:00:00"/>
    <d v="1899-12-30T14:00:00"/>
    <d v="1899-12-30T18:05:00"/>
    <d v="1899-12-30T07:55:00"/>
    <n v="7.9166666666666732"/>
    <n v="7.9166666666666732"/>
    <x v="0"/>
    <n v="1"/>
    <x v="9"/>
  </r>
  <r>
    <x v="39"/>
    <x v="0"/>
    <x v="0"/>
    <d v="1899-12-30T08:50:00"/>
    <d v="1899-12-30T13:10:00"/>
    <d v="1899-12-30T14:00:00"/>
    <d v="1899-12-30T18:00:00"/>
    <d v="1899-12-30T08:20:00"/>
    <n v="8.3333333333333393"/>
    <n v="8"/>
    <x v="41"/>
    <n v="0"/>
    <x v="3"/>
  </r>
  <r>
    <x v="39"/>
    <x v="1"/>
    <x v="0"/>
    <d v="1899-12-30T09:10:00"/>
    <d v="1899-12-30T13:05:00"/>
    <d v="1899-12-30T14:00:00"/>
    <d v="1899-12-30T18:05:00"/>
    <d v="1899-12-30T08:00:00"/>
    <n v="8.0000000000000089"/>
    <n v="8"/>
    <x v="17"/>
    <n v="1"/>
    <x v="24"/>
  </r>
  <r>
    <x v="39"/>
    <x v="2"/>
    <x v="1"/>
    <d v="1899-12-30T09:30:00"/>
    <d v="1899-12-30T13:00:00"/>
    <d v="1899-12-30T14:00:00"/>
    <d v="1899-12-30T18:10:00"/>
    <d v="1899-12-30T07:40:00"/>
    <n v="7.666666666666675"/>
    <n v="7.666666666666675"/>
    <x v="0"/>
    <n v="0"/>
    <x v="3"/>
  </r>
  <r>
    <x v="39"/>
    <x v="3"/>
    <x v="1"/>
    <d v="1899-12-30T09:20:00"/>
    <d v="1899-12-30T13:00:00"/>
    <d v="1899-12-30T14:00:00"/>
    <d v="1899-12-30T17:50:00"/>
    <d v="1899-12-30T07:30:00"/>
    <n v="7.5000000000000036"/>
    <n v="7.5000000000000036"/>
    <x v="0"/>
    <n v="1"/>
    <x v="51"/>
  </r>
  <r>
    <x v="39"/>
    <x v="4"/>
    <x v="1"/>
    <d v="1899-12-30T08:00:00"/>
    <d v="1899-12-30T14:00:00"/>
    <d v="1899-12-30T15:00:00"/>
    <d v="1899-12-30T18:05:00"/>
    <d v="1899-12-30T09:05:00"/>
    <n v="9.0833333333333339"/>
    <n v="8"/>
    <x v="37"/>
    <n v="1"/>
    <x v="42"/>
  </r>
  <r>
    <x v="40"/>
    <x v="0"/>
    <x v="0"/>
    <d v="1899-12-30T09:10:00"/>
    <d v="1899-12-30T13:00:00"/>
    <d v="1899-12-30T14:00:00"/>
    <d v="1899-12-30T18:00:00"/>
    <d v="1899-12-30T07:50:00"/>
    <n v="7.8333333333333401"/>
    <n v="7.8333333333333401"/>
    <x v="0"/>
    <n v="0"/>
    <x v="3"/>
  </r>
  <r>
    <x v="40"/>
    <x v="1"/>
    <x v="0"/>
    <d v="1899-12-30T08:50:00"/>
    <d v="1899-12-30T13:10:00"/>
    <d v="1899-12-30T14:00:00"/>
    <d v="1899-12-30T18:05:00"/>
    <d v="1899-12-30T08:25:00"/>
    <n v="8.4166666666666714"/>
    <n v="8"/>
    <x v="35"/>
    <n v="0"/>
    <x v="3"/>
  </r>
  <r>
    <x v="40"/>
    <x v="2"/>
    <x v="1"/>
    <d v="1899-12-30T09:10:00"/>
    <d v="1899-12-30T13:05:00"/>
    <d v="1899-12-30T14:00:00"/>
    <d v="1899-12-30T18:10:00"/>
    <d v="1899-12-30T08:05:00"/>
    <n v="8.0833333333333446"/>
    <n v="8"/>
    <x v="45"/>
    <n v="1"/>
    <x v="52"/>
  </r>
  <r>
    <x v="40"/>
    <x v="3"/>
    <x v="1"/>
    <d v="1899-12-30T09:30:00"/>
    <d v="1899-12-30T13:00:00"/>
    <d v="1899-12-30T14:00:00"/>
    <d v="1899-12-30T17:50:00"/>
    <d v="1899-12-30T07:20:00"/>
    <n v="7.3333333333333375"/>
    <n v="7.3333333333333375"/>
    <x v="0"/>
    <n v="1"/>
    <x v="47"/>
  </r>
  <r>
    <x v="40"/>
    <x v="4"/>
    <x v="1"/>
    <d v="1899-12-30T09:20:00"/>
    <d v="1899-12-30T13:00:00"/>
    <d v="1899-12-30T14:00:00"/>
    <d v="1899-12-30T18:05:00"/>
    <d v="1899-12-30T07:45:00"/>
    <n v="7.7500000000000053"/>
    <n v="7.7500000000000053"/>
    <x v="0"/>
    <n v="1"/>
    <x v="26"/>
  </r>
  <r>
    <x v="41"/>
    <x v="0"/>
    <x v="0"/>
    <d v="1899-12-30T08:00:00"/>
    <d v="1899-12-30T14:00:00"/>
    <d v="1899-12-30T15:00:00"/>
    <d v="1899-12-30T18:00:00"/>
    <d v="1899-12-30T09:00:00"/>
    <n v="9.0000000000000018"/>
    <n v="8"/>
    <x v="38"/>
    <n v="1"/>
    <x v="40"/>
  </r>
  <r>
    <x v="41"/>
    <x v="1"/>
    <x v="0"/>
    <d v="1899-12-30T09:10:00"/>
    <d v="1899-12-30T13:00:00"/>
    <d v="1899-12-30T14:00:00"/>
    <d v="1899-12-30T18:05:00"/>
    <d v="1899-12-30T07:55:00"/>
    <n v="7.9166666666666732"/>
    <n v="7.9166666666666732"/>
    <x v="0"/>
    <n v="1"/>
    <x v="9"/>
  </r>
  <r>
    <x v="41"/>
    <x v="2"/>
    <x v="1"/>
    <d v="1899-12-30T08:50:00"/>
    <d v="1899-12-30T13:10:00"/>
    <d v="1899-12-30T14:00:00"/>
    <d v="1899-12-30T18:10:00"/>
    <d v="1899-12-30T08:30:00"/>
    <n v="8.5000000000000071"/>
    <n v="8"/>
    <x v="39"/>
    <n v="1"/>
    <x v="53"/>
  </r>
  <r>
    <x v="41"/>
    <x v="3"/>
    <x v="1"/>
    <d v="1899-12-30T09:10:00"/>
    <d v="1899-12-30T13:05:00"/>
    <d v="1899-12-30T14:00:00"/>
    <d v="1899-12-30T17:50:00"/>
    <d v="1899-12-30T07:45:00"/>
    <n v="7.7500000000000071"/>
    <n v="7.7500000000000071"/>
    <x v="0"/>
    <n v="0"/>
    <x v="3"/>
  </r>
  <r>
    <x v="41"/>
    <x v="4"/>
    <x v="1"/>
    <d v="1899-12-30T09:30:00"/>
    <d v="1899-12-30T13:00:00"/>
    <d v="1899-12-30T14:00:00"/>
    <d v="1899-12-30T18:05:00"/>
    <d v="1899-12-30T07:35:00"/>
    <n v="7.5833333333333393"/>
    <n v="7.5833333333333393"/>
    <x v="0"/>
    <n v="0"/>
    <x v="3"/>
  </r>
  <r>
    <x v="42"/>
    <x v="0"/>
    <x v="0"/>
    <d v="1899-12-30T09:20:00"/>
    <d v="1899-12-30T13:00:00"/>
    <d v="1899-12-30T14:00:00"/>
    <d v="1899-12-30T18:00:00"/>
    <d v="1899-12-30T07:40:00"/>
    <n v="7.6666666666666732"/>
    <n v="7.6666666666666732"/>
    <x v="0"/>
    <n v="1"/>
    <x v="41"/>
  </r>
  <r>
    <x v="42"/>
    <x v="1"/>
    <x v="0"/>
    <d v="1899-12-30T08:00:00"/>
    <d v="1899-12-30T14:00:00"/>
    <d v="1899-12-30T15:00:00"/>
    <d v="1899-12-30T18:05:00"/>
    <d v="1899-12-30T09:05:00"/>
    <n v="9.0833333333333339"/>
    <n v="8"/>
    <x v="37"/>
    <n v="0"/>
    <x v="3"/>
  </r>
  <r>
    <x v="42"/>
    <x v="2"/>
    <x v="1"/>
    <d v="1899-12-30T09:10:00"/>
    <d v="1899-12-30T13:00:00"/>
    <d v="1899-12-30T14:00:00"/>
    <d v="1899-12-30T18:00:00"/>
    <d v="1899-12-30T07:50:00"/>
    <n v="7.8333333333333401"/>
    <n v="7.8333333333333401"/>
    <x v="0"/>
    <n v="1"/>
    <x v="54"/>
  </r>
  <r>
    <x v="42"/>
    <x v="3"/>
    <x v="1"/>
    <d v="1899-12-30T08:50:00"/>
    <d v="1899-12-30T13:10:00"/>
    <d v="1899-12-30T14:00:00"/>
    <d v="1899-12-30T18:05:00"/>
    <d v="1899-12-30T08:25:00"/>
    <n v="8.4166666666666714"/>
    <n v="8"/>
    <x v="35"/>
    <n v="0"/>
    <x v="3"/>
  </r>
  <r>
    <x v="42"/>
    <x v="4"/>
    <x v="1"/>
    <d v="1899-12-30T09:10:00"/>
    <d v="1899-12-30T13:05:00"/>
    <d v="1899-12-30T14:00:00"/>
    <d v="1899-12-30T18:10:00"/>
    <d v="1899-12-30T08:05:00"/>
    <n v="8.0833333333333446"/>
    <n v="8"/>
    <x v="45"/>
    <n v="1"/>
    <x v="52"/>
  </r>
  <r>
    <x v="43"/>
    <x v="0"/>
    <x v="0"/>
    <d v="1899-12-30T09:30:00"/>
    <d v="1899-12-30T13:00:00"/>
    <d v="1899-12-30T14:00:00"/>
    <d v="1899-12-30T18:00:00"/>
    <d v="1899-12-30T07:30:00"/>
    <n v="7.5000000000000071"/>
    <n v="7.5000000000000071"/>
    <x v="0"/>
    <n v="1"/>
    <x v="25"/>
  </r>
  <r>
    <x v="43"/>
    <x v="1"/>
    <x v="0"/>
    <d v="1899-12-30T09:20:00"/>
    <d v="1899-12-30T13:00:00"/>
    <d v="1899-12-30T14:00:00"/>
    <d v="1899-12-30T18:05:00"/>
    <d v="1899-12-30T07:45:00"/>
    <n v="7.7500000000000053"/>
    <n v="7.7500000000000053"/>
    <x v="0"/>
    <n v="1"/>
    <x v="26"/>
  </r>
  <r>
    <x v="43"/>
    <x v="2"/>
    <x v="1"/>
    <d v="1899-12-30T08:00:00"/>
    <d v="1899-12-30T14:00:00"/>
    <d v="1899-12-30T15:00:00"/>
    <d v="1899-12-30T18:10:00"/>
    <d v="1899-12-30T09:10:00"/>
    <n v="9.1666666666666696"/>
    <n v="8"/>
    <x v="36"/>
    <n v="0"/>
    <x v="3"/>
  </r>
  <r>
    <x v="43"/>
    <x v="3"/>
    <x v="1"/>
    <d v="1899-12-30T09:10:00"/>
    <d v="1899-12-30T13:00:00"/>
    <d v="1899-12-30T14:00:00"/>
    <d v="1899-12-30T17:50:00"/>
    <d v="1899-12-30T07:40:00"/>
    <n v="7.6666666666666714"/>
    <n v="7.6666666666666714"/>
    <x v="0"/>
    <n v="1"/>
    <x v="44"/>
  </r>
  <r>
    <x v="43"/>
    <x v="4"/>
    <x v="1"/>
    <d v="1899-12-30T08:50:00"/>
    <d v="1899-12-30T13:10:00"/>
    <d v="1899-12-30T14:00:00"/>
    <d v="1899-12-30T18:05:00"/>
    <d v="1899-12-30T08:25:00"/>
    <n v="8.4166666666666714"/>
    <n v="8"/>
    <x v="35"/>
    <n v="0"/>
    <x v="3"/>
  </r>
  <r>
    <x v="44"/>
    <x v="0"/>
    <x v="0"/>
    <d v="1899-12-30T09:10:00"/>
    <d v="1899-12-30T13:05:00"/>
    <d v="1899-12-30T14:00:00"/>
    <d v="1899-12-30T18:00:00"/>
    <d v="1899-12-30T07:55:00"/>
    <n v="7.9166666666666758"/>
    <n v="7.9166666666666758"/>
    <x v="0"/>
    <n v="1"/>
    <x v="28"/>
  </r>
  <r>
    <x v="44"/>
    <x v="1"/>
    <x v="0"/>
    <d v="1899-12-30T09:30:00"/>
    <d v="1899-12-30T13:00:00"/>
    <d v="1899-12-30T14:00:00"/>
    <d v="1899-12-30T18:05:00"/>
    <d v="1899-12-30T07:35:00"/>
    <n v="7.5833333333333393"/>
    <n v="7.5833333333333393"/>
    <x v="0"/>
    <n v="1"/>
    <x v="27"/>
  </r>
  <r>
    <x v="44"/>
    <x v="2"/>
    <x v="1"/>
    <d v="1899-12-30T09:20:00"/>
    <d v="1899-12-30T13:00:00"/>
    <d v="1899-12-30T14:00:00"/>
    <d v="1899-12-30T18:10:00"/>
    <d v="1899-12-30T07:50:00"/>
    <n v="7.833333333333341"/>
    <n v="7.833333333333341"/>
    <x v="0"/>
    <n v="1"/>
    <x v="49"/>
  </r>
  <r>
    <x v="44"/>
    <x v="3"/>
    <x v="1"/>
    <d v="1899-12-30T08:00:00"/>
    <d v="1899-12-30T14:00:00"/>
    <d v="1899-12-30T15:00:00"/>
    <d v="1899-12-30T17:50:00"/>
    <d v="1899-12-30T08:50:00"/>
    <n v="8.8333333333333321"/>
    <n v="8"/>
    <x v="44"/>
    <n v="0"/>
    <x v="3"/>
  </r>
  <r>
    <x v="44"/>
    <x v="4"/>
    <x v="1"/>
    <d v="1899-12-30T09:10:00"/>
    <d v="1899-12-30T13:00:00"/>
    <d v="1899-12-30T14:00:00"/>
    <d v="1899-12-30T18:05:00"/>
    <d v="1899-12-30T07:55:00"/>
    <n v="7.9166666666666732"/>
    <n v="7.9166666666666732"/>
    <x v="0"/>
    <n v="0"/>
    <x v="3"/>
  </r>
  <r>
    <x v="45"/>
    <x v="0"/>
    <x v="0"/>
    <d v="1899-12-30T08:50:00"/>
    <d v="1899-12-30T13:10:00"/>
    <d v="1899-12-30T14:00:00"/>
    <d v="1899-12-30T18:00:00"/>
    <d v="1899-12-30T08:20:00"/>
    <n v="8.3333333333333393"/>
    <n v="8"/>
    <x v="41"/>
    <n v="0"/>
    <x v="3"/>
  </r>
  <r>
    <x v="45"/>
    <x v="1"/>
    <x v="0"/>
    <d v="1899-12-30T09:10:00"/>
    <d v="1899-12-30T13:05:00"/>
    <d v="1899-12-30T14:00:00"/>
    <d v="1899-12-30T18:05:00"/>
    <d v="1899-12-30T08:00:00"/>
    <n v="8.0000000000000089"/>
    <n v="8"/>
    <x v="17"/>
    <n v="0"/>
    <x v="3"/>
  </r>
  <r>
    <x v="45"/>
    <x v="2"/>
    <x v="1"/>
    <d v="1899-12-30T09:30:00"/>
    <d v="1899-12-30T13:00:00"/>
    <d v="1899-12-30T14:00:00"/>
    <d v="1899-12-30T18:00:00"/>
    <d v="1899-12-30T07:30:00"/>
    <n v="7.5000000000000071"/>
    <n v="7.5000000000000071"/>
    <x v="0"/>
    <n v="1"/>
    <x v="25"/>
  </r>
  <r>
    <x v="45"/>
    <x v="3"/>
    <x v="1"/>
    <d v="1899-12-30T09:20:00"/>
    <d v="1899-12-30T13:00:00"/>
    <d v="1899-12-30T14:00:00"/>
    <d v="1899-12-30T18:05:00"/>
    <d v="1899-12-30T07:45:00"/>
    <n v="7.7500000000000053"/>
    <n v="7.7500000000000053"/>
    <x v="0"/>
    <n v="1"/>
    <x v="26"/>
  </r>
  <r>
    <x v="45"/>
    <x v="4"/>
    <x v="1"/>
    <d v="1899-12-30T08:00:00"/>
    <d v="1899-12-30T14:00:00"/>
    <d v="1899-12-30T15:00:00"/>
    <d v="1899-12-30T18:10:00"/>
    <d v="1899-12-30T09:10:00"/>
    <n v="9.1666666666666696"/>
    <n v="8"/>
    <x v="36"/>
    <n v="1"/>
    <x v="55"/>
  </r>
  <r>
    <x v="46"/>
    <x v="0"/>
    <x v="0"/>
    <d v="1899-12-30T09:10:00"/>
    <d v="1899-12-30T13:00:00"/>
    <d v="1899-12-30T14:00:00"/>
    <d v="1899-12-30T18:00:00"/>
    <d v="1899-12-30T07:50:00"/>
    <n v="7.8333333333333401"/>
    <n v="7.8333333333333401"/>
    <x v="0"/>
    <n v="1"/>
    <x v="54"/>
  </r>
  <r>
    <x v="46"/>
    <x v="1"/>
    <x v="0"/>
    <d v="1899-12-30T08:50:00"/>
    <d v="1899-12-30T13:10:00"/>
    <d v="1899-12-30T14:00:00"/>
    <d v="1899-12-30T18:05:00"/>
    <d v="1899-12-30T08:25:00"/>
    <n v="8.4166666666666714"/>
    <n v="8"/>
    <x v="35"/>
    <n v="1"/>
    <x v="39"/>
  </r>
  <r>
    <x v="46"/>
    <x v="2"/>
    <x v="1"/>
    <d v="1899-12-30T09:10:00"/>
    <d v="1899-12-30T13:05:00"/>
    <d v="1899-12-30T14:00:00"/>
    <d v="1899-12-30T18:10:00"/>
    <d v="1899-12-30T08:05:00"/>
    <n v="8.0833333333333446"/>
    <n v="8"/>
    <x v="45"/>
    <n v="0"/>
    <x v="3"/>
  </r>
  <r>
    <x v="46"/>
    <x v="3"/>
    <x v="1"/>
    <d v="1899-12-30T09:30:00"/>
    <d v="1899-12-30T13:00:00"/>
    <d v="1899-12-30T14:00:00"/>
    <d v="1899-12-30T17:50:00"/>
    <d v="1899-12-30T07:20:00"/>
    <n v="7.3333333333333375"/>
    <n v="7.3333333333333375"/>
    <x v="0"/>
    <n v="0"/>
    <x v="3"/>
  </r>
  <r>
    <x v="46"/>
    <x v="4"/>
    <x v="1"/>
    <d v="1899-12-30T09:20:00"/>
    <d v="1899-12-30T13:00:00"/>
    <d v="1899-12-30T14:00:00"/>
    <d v="1899-12-30T18:05:00"/>
    <d v="1899-12-30T07:45:00"/>
    <n v="7.7500000000000053"/>
    <n v="7.7500000000000053"/>
    <x v="0"/>
    <n v="1"/>
    <x v="26"/>
  </r>
  <r>
    <x v="47"/>
    <x v="0"/>
    <x v="0"/>
    <d v="1899-12-30T08:00:00"/>
    <d v="1899-12-30T14:00:00"/>
    <d v="1899-12-30T15:00:00"/>
    <d v="1899-12-30T18:00:00"/>
    <d v="1899-12-30T09:00:00"/>
    <n v="9.0000000000000018"/>
    <n v="8"/>
    <x v="38"/>
    <n v="0"/>
    <x v="3"/>
  </r>
  <r>
    <x v="47"/>
    <x v="1"/>
    <x v="0"/>
    <d v="1899-12-30T09:10:00"/>
    <d v="1899-12-30T13:00:00"/>
    <d v="1899-12-30T14:00:00"/>
    <d v="1899-12-30T18:05:00"/>
    <d v="1899-12-30T07:55:00"/>
    <n v="7.9166666666666732"/>
    <n v="7.9166666666666732"/>
    <x v="0"/>
    <n v="0"/>
    <x v="3"/>
  </r>
  <r>
    <x v="47"/>
    <x v="2"/>
    <x v="1"/>
    <d v="1899-12-30T08:50:00"/>
    <d v="1899-12-30T13:10:00"/>
    <d v="1899-12-30T14:00:00"/>
    <d v="1899-12-30T18:10:00"/>
    <d v="1899-12-30T08:30:00"/>
    <n v="8.5000000000000071"/>
    <n v="8"/>
    <x v="39"/>
    <n v="1"/>
    <x v="53"/>
  </r>
  <r>
    <x v="47"/>
    <x v="3"/>
    <x v="1"/>
    <d v="1899-12-30T09:10:00"/>
    <d v="1899-12-30T13:05:00"/>
    <d v="1899-12-30T14:00:00"/>
    <d v="1899-12-30T18:00:00"/>
    <d v="1899-12-30T07:55:00"/>
    <n v="7.9166666666666758"/>
    <n v="7.9166666666666758"/>
    <x v="0"/>
    <n v="1"/>
    <x v="28"/>
  </r>
  <r>
    <x v="47"/>
    <x v="4"/>
    <x v="1"/>
    <d v="1899-12-30T09:30:00"/>
    <d v="1899-12-30T13:00:00"/>
    <d v="1899-12-30T14:00:00"/>
    <d v="1899-12-30T18:05:00"/>
    <d v="1899-12-30T07:35:00"/>
    <n v="7.5833333333333393"/>
    <n v="7.5833333333333393"/>
    <x v="0"/>
    <n v="1"/>
    <x v="27"/>
  </r>
  <r>
    <x v="48"/>
    <x v="0"/>
    <x v="0"/>
    <d v="1899-12-30T09:20:00"/>
    <d v="1899-12-30T13:00:00"/>
    <d v="1899-12-30T14:00:00"/>
    <d v="1899-12-30T18:00:00"/>
    <d v="1899-12-30T07:40:00"/>
    <n v="7.6666666666666732"/>
    <n v="7.6666666666666732"/>
    <x v="0"/>
    <n v="1"/>
    <x v="41"/>
  </r>
  <r>
    <x v="48"/>
    <x v="1"/>
    <x v="0"/>
    <d v="1899-12-30T08:00:00"/>
    <d v="1899-12-30T14:00:00"/>
    <d v="1899-12-30T15:00:00"/>
    <d v="1899-12-30T18:05:00"/>
    <d v="1899-12-30T09:05:00"/>
    <n v="9.0833333333333339"/>
    <n v="8"/>
    <x v="37"/>
    <n v="1"/>
    <x v="42"/>
  </r>
  <r>
    <x v="48"/>
    <x v="2"/>
    <x v="1"/>
    <d v="1899-12-30T09:10:00"/>
    <d v="1899-12-30T13:00:00"/>
    <d v="1899-12-30T14:00:00"/>
    <d v="1899-12-30T18:10:00"/>
    <d v="1899-12-30T08:00:00"/>
    <n v="8.0000000000000089"/>
    <n v="8"/>
    <x v="17"/>
    <n v="0"/>
    <x v="3"/>
  </r>
  <r>
    <x v="48"/>
    <x v="3"/>
    <x v="1"/>
    <d v="1899-12-30T08:50:00"/>
    <d v="1899-12-30T13:10:00"/>
    <d v="1899-12-30T14:00:00"/>
    <d v="1899-12-30T17:50:00"/>
    <d v="1899-12-30T08:10:00"/>
    <n v="8.1666666666666696"/>
    <n v="8"/>
    <x v="21"/>
    <n v="0"/>
    <x v="3"/>
  </r>
  <r>
    <x v="48"/>
    <x v="4"/>
    <x v="1"/>
    <d v="1899-12-30T09:10:00"/>
    <d v="1899-12-30T13:05:00"/>
    <d v="1899-12-30T14:00:00"/>
    <d v="1899-12-30T18:05:00"/>
    <d v="1899-12-30T08:00:00"/>
    <n v="8.0000000000000089"/>
    <n v="8"/>
    <x v="17"/>
    <n v="1"/>
    <x v="24"/>
  </r>
  <r>
    <x v="49"/>
    <x v="0"/>
    <x v="0"/>
    <d v="1899-12-30T09:30:00"/>
    <d v="1899-12-30T13:00:00"/>
    <d v="1899-12-30T14:00:00"/>
    <d v="1899-12-30T18:00:00"/>
    <d v="1899-12-30T07:30:00"/>
    <n v="7.5000000000000071"/>
    <n v="7.5000000000000071"/>
    <x v="0"/>
    <n v="1"/>
    <x v="25"/>
  </r>
  <r>
    <x v="49"/>
    <x v="1"/>
    <x v="0"/>
    <d v="1899-12-30T09:20:00"/>
    <d v="1899-12-30T13:00:00"/>
    <d v="1899-12-30T14:00:00"/>
    <d v="1899-12-30T18:05:00"/>
    <d v="1899-12-30T07:45:00"/>
    <n v="7.7500000000000053"/>
    <n v="7.7500000000000053"/>
    <x v="0"/>
    <n v="0"/>
    <x v="3"/>
  </r>
  <r>
    <x v="49"/>
    <x v="2"/>
    <x v="1"/>
    <d v="1899-12-30T08:00:00"/>
    <d v="1899-12-30T13:00:00"/>
    <d v="1899-12-30T14:00:00"/>
    <d v="1899-12-30T18:10:00"/>
    <d v="1899-12-30T09:10:00"/>
    <n v="9.166666666666675"/>
    <n v="8"/>
    <x v="3"/>
    <n v="1"/>
    <x v="4"/>
  </r>
  <r>
    <x v="49"/>
    <x v="3"/>
    <x v="1"/>
    <d v="1899-12-30T09:10:00"/>
    <d v="1899-12-30T13:10:00"/>
    <d v="1899-12-30T14:00:00"/>
    <d v="1899-12-30T17:50:00"/>
    <d v="1899-12-30T07:50:00"/>
    <n v="7.8333333333333375"/>
    <n v="7.8333333333333375"/>
    <x v="0"/>
    <n v="0"/>
    <x v="3"/>
  </r>
  <r>
    <x v="49"/>
    <x v="4"/>
    <x v="1"/>
    <d v="1899-12-30T08:50:00"/>
    <d v="1899-12-30T13:00:00"/>
    <d v="1899-12-30T14:00:00"/>
    <d v="1899-12-30T18:05:00"/>
    <d v="1899-12-30T08:15:00"/>
    <n v="8.2500000000000053"/>
    <n v="8"/>
    <x v="4"/>
    <n v="1"/>
    <x v="6"/>
  </r>
  <r>
    <x v="50"/>
    <x v="0"/>
    <x v="0"/>
    <d v="1899-12-30T09:10:00"/>
    <d v="1899-12-30T13:00:00"/>
    <d v="1899-12-30T14:00:00"/>
    <d v="1899-12-30T18:00:00"/>
    <d v="1899-12-30T07:50:00"/>
    <n v="7.8333333333333401"/>
    <n v="7.8333333333333401"/>
    <x v="0"/>
    <n v="0"/>
    <x v="3"/>
  </r>
  <r>
    <x v="50"/>
    <x v="1"/>
    <x v="0"/>
    <d v="1899-12-30T09:30:00"/>
    <d v="1899-12-30T13:15:00"/>
    <d v="1899-12-30T14:00:00"/>
    <d v="1899-12-30T18:05:00"/>
    <d v="1899-12-30T07:50:00"/>
    <n v="7.833333333333341"/>
    <n v="7.833333333333341"/>
    <x v="0"/>
    <n v="0"/>
    <x v="3"/>
  </r>
  <r>
    <x v="50"/>
    <x v="2"/>
    <x v="1"/>
    <d v="1899-12-30T09:20:00"/>
    <d v="1899-12-30T13:00:00"/>
    <d v="1899-12-30T14:00:00"/>
    <d v="1899-12-30T18:10:00"/>
    <d v="1899-12-30T07:50:00"/>
    <n v="7.833333333333341"/>
    <n v="7.833333333333341"/>
    <x v="0"/>
    <n v="1"/>
    <x v="49"/>
  </r>
  <r>
    <x v="50"/>
    <x v="3"/>
    <x v="1"/>
    <d v="1899-12-30T08:00:00"/>
    <d v="1899-12-30T13:10:00"/>
    <d v="1899-12-30T14:00:00"/>
    <d v="1899-12-30T17:50:00"/>
    <d v="1899-12-30T09:00:00"/>
    <n v="9.0000000000000036"/>
    <n v="8"/>
    <x v="46"/>
    <n v="1"/>
    <x v="56"/>
  </r>
  <r>
    <x v="50"/>
    <x v="4"/>
    <x v="1"/>
    <d v="1899-12-30T09:10:00"/>
    <d v="1899-12-30T13:00:00"/>
    <d v="1899-12-30T14:00:00"/>
    <d v="1899-12-30T18:05:00"/>
    <d v="1899-12-30T07:55:00"/>
    <n v="7.9166666666666732"/>
    <n v="7.9166666666666732"/>
    <x v="0"/>
    <n v="1"/>
    <x v="9"/>
  </r>
  <r>
    <x v="51"/>
    <x v="0"/>
    <x v="0"/>
    <d v="1899-12-30T08:50:00"/>
    <d v="1899-12-30T13:10:00"/>
    <d v="1899-12-30T14:00:00"/>
    <d v="1899-12-30T18:00:00"/>
    <d v="1899-12-30T08:20:00"/>
    <n v="8.3333333333333393"/>
    <n v="8"/>
    <x v="41"/>
    <n v="1"/>
    <x v="45"/>
  </r>
  <r>
    <x v="51"/>
    <x v="1"/>
    <x v="0"/>
    <d v="1899-12-30T09:10:00"/>
    <d v="1899-12-30T13:05:00"/>
    <d v="1899-12-30T14:00:00"/>
    <d v="1899-12-30T18:05:00"/>
    <d v="1899-12-30T08:00:00"/>
    <n v="8.0000000000000089"/>
    <n v="8"/>
    <x v="17"/>
    <n v="0"/>
    <x v="3"/>
  </r>
  <r>
    <x v="51"/>
    <x v="2"/>
    <x v="1"/>
    <d v="1899-12-30T09:30:00"/>
    <d v="1899-12-30T13:00:00"/>
    <d v="1899-12-30T14:00:00"/>
    <d v="1899-12-30T18:10:00"/>
    <d v="1899-12-30T07:40:00"/>
    <n v="7.666666666666675"/>
    <n v="7.666666666666675"/>
    <x v="0"/>
    <n v="1"/>
    <x v="46"/>
  </r>
  <r>
    <x v="51"/>
    <x v="3"/>
    <x v="1"/>
    <d v="1899-12-30T09:20:00"/>
    <d v="1899-12-30T13:00:00"/>
    <d v="1899-12-30T14:00:00"/>
    <d v="1899-12-30T17:50:00"/>
    <d v="1899-12-30T07:30:00"/>
    <n v="7.5000000000000036"/>
    <n v="7.5000000000000036"/>
    <x v="0"/>
    <n v="0"/>
    <x v="3"/>
  </r>
  <r>
    <x v="51"/>
    <x v="4"/>
    <x v="1"/>
    <d v="1899-12-30T08:00:00"/>
    <d v="1899-12-30T13:00:00"/>
    <d v="1899-12-30T14:00:00"/>
    <d v="1899-12-30T18:05:00"/>
    <d v="1899-12-30T09:05:00"/>
    <n v="9.0833333333333393"/>
    <n v="8"/>
    <x v="47"/>
    <n v="1"/>
    <x v="57"/>
  </r>
  <r>
    <x v="52"/>
    <x v="0"/>
    <x v="0"/>
    <d v="1899-12-30T09:10:00"/>
    <d v="1899-12-30T13:10:00"/>
    <d v="1899-12-30T14:00:00"/>
    <d v="1899-12-30T18:00:00"/>
    <d v="1899-12-30T08:00:00"/>
    <n v="8.0000000000000071"/>
    <n v="8"/>
    <x v="10"/>
    <n v="0"/>
    <x v="3"/>
  </r>
  <r>
    <x v="52"/>
    <x v="1"/>
    <x v="0"/>
    <d v="1899-12-30T08:50:00"/>
    <d v="1899-12-30T13:00:00"/>
    <d v="1899-12-30T14:00:00"/>
    <d v="1899-12-30T18:05:00"/>
    <d v="1899-12-30T08:15:00"/>
    <n v="8.2500000000000053"/>
    <n v="8"/>
    <x v="4"/>
    <n v="0"/>
    <x v="3"/>
  </r>
  <r>
    <x v="52"/>
    <x v="2"/>
    <x v="1"/>
    <d v="1899-12-30T09:10:00"/>
    <d v="1899-12-30T13:00:00"/>
    <d v="1899-12-30T14:00:00"/>
    <d v="1899-12-30T18:10:00"/>
    <d v="1899-12-30T08:00:00"/>
    <n v="8.0000000000000089"/>
    <n v="8"/>
    <x v="17"/>
    <n v="1"/>
    <x v="24"/>
  </r>
  <r>
    <x v="52"/>
    <x v="3"/>
    <x v="1"/>
    <d v="1899-12-30T09:30:00"/>
    <d v="1899-12-30T13:15:00"/>
    <d v="1899-12-30T14:00:00"/>
    <d v="1899-12-30T17:50:00"/>
    <d v="1899-12-30T07:35:00"/>
    <n v="7.5833333333333393"/>
    <n v="7.5833333333333393"/>
    <x v="0"/>
    <n v="1"/>
    <x v="27"/>
  </r>
  <r>
    <x v="52"/>
    <x v="4"/>
    <x v="1"/>
    <d v="1899-12-30T09:20:00"/>
    <d v="1899-12-30T13:00:00"/>
    <d v="1899-12-30T14:00:00"/>
    <d v="1899-12-30T18:05:00"/>
    <d v="1899-12-30T07:45:00"/>
    <n v="7.7500000000000053"/>
    <n v="7.7500000000000053"/>
    <x v="0"/>
    <n v="1"/>
    <x v="26"/>
  </r>
  <r>
    <x v="53"/>
    <x v="0"/>
    <x v="0"/>
    <d v="1899-12-30T08:00:00"/>
    <d v="1899-12-30T13:10:00"/>
    <d v="1899-12-30T14:00:00"/>
    <d v="1899-12-30T18:00:00"/>
    <d v="1899-12-30T09:10:00"/>
    <n v="9.1666666666666732"/>
    <n v="8"/>
    <x v="48"/>
    <n v="0"/>
    <x v="3"/>
  </r>
  <r>
    <x v="53"/>
    <x v="1"/>
    <x v="0"/>
    <d v="1899-12-30T09:10:00"/>
    <d v="1899-12-30T13:00:00"/>
    <d v="1899-12-30T14:00:00"/>
    <d v="1899-12-30T18:05:00"/>
    <d v="1899-12-30T07:55:00"/>
    <n v="7.9166666666666732"/>
    <n v="7.9166666666666732"/>
    <x v="0"/>
    <n v="1"/>
    <x v="9"/>
  </r>
  <r>
    <x v="53"/>
    <x v="2"/>
    <x v="1"/>
    <d v="1899-12-30T08:50:00"/>
    <d v="1899-12-30T13:10:00"/>
    <d v="1899-12-30T14:00:00"/>
    <d v="1899-12-30T18:10:00"/>
    <d v="1899-12-30T08:30:00"/>
    <n v="8.5000000000000071"/>
    <n v="8"/>
    <x v="39"/>
    <n v="1"/>
    <x v="53"/>
  </r>
  <r>
    <x v="53"/>
    <x v="3"/>
    <x v="1"/>
    <d v="1899-12-30T09:10:00"/>
    <d v="1899-12-30T13:05:00"/>
    <d v="1899-12-30T14:00:00"/>
    <d v="1899-12-30T17:50:00"/>
    <d v="1899-12-30T07:45:00"/>
    <n v="7.7500000000000071"/>
    <n v="7.7500000000000071"/>
    <x v="0"/>
    <n v="1"/>
    <x v="58"/>
  </r>
  <r>
    <x v="53"/>
    <x v="4"/>
    <x v="1"/>
    <d v="1899-12-30T09:30:00"/>
    <d v="1899-12-30T13:00:00"/>
    <d v="1899-12-30T14:00:00"/>
    <d v="1899-12-30T18:05:00"/>
    <d v="1899-12-30T07:35:00"/>
    <n v="7.5833333333333393"/>
    <n v="7.5833333333333393"/>
    <x v="0"/>
    <n v="1"/>
    <x v="27"/>
  </r>
  <r>
    <x v="54"/>
    <x v="0"/>
    <x v="0"/>
    <d v="1899-12-30T09:20:00"/>
    <d v="1899-12-30T13:00:00"/>
    <d v="1899-12-30T14:00:00"/>
    <d v="1899-12-30T18:00:00"/>
    <d v="1899-12-30T07:40:00"/>
    <n v="7.6666666666666732"/>
    <n v="7.6666666666666732"/>
    <x v="0"/>
    <n v="1"/>
    <x v="41"/>
  </r>
  <r>
    <x v="54"/>
    <x v="1"/>
    <x v="0"/>
    <d v="1899-12-30T08:00:00"/>
    <d v="1899-12-30T13:00:00"/>
    <d v="1899-12-30T14:00:00"/>
    <d v="1899-12-30T18:05:00"/>
    <d v="1899-12-30T09:05:00"/>
    <n v="9.0833333333333393"/>
    <n v="8"/>
    <x v="47"/>
    <n v="0"/>
    <x v="3"/>
  </r>
  <r>
    <x v="54"/>
    <x v="2"/>
    <x v="1"/>
    <d v="1899-12-30T09:10:00"/>
    <d v="1899-12-30T13:10:00"/>
    <d v="1899-12-30T14:00:00"/>
    <d v="1899-12-30T18:10:00"/>
    <d v="1899-12-30T08:10:00"/>
    <n v="8.166666666666675"/>
    <n v="8"/>
    <x v="15"/>
    <n v="1"/>
    <x v="16"/>
  </r>
  <r>
    <x v="54"/>
    <x v="3"/>
    <x v="1"/>
    <d v="1899-12-30T08:50:00"/>
    <d v="1899-12-30T13:00:00"/>
    <d v="1899-12-30T14:00:00"/>
    <d v="1899-12-30T17:50:00"/>
    <d v="1899-12-30T08:00:00"/>
    <n v="8.0000000000000036"/>
    <n v="8.0000000000000036"/>
    <x v="0"/>
    <n v="0"/>
    <x v="3"/>
  </r>
  <r>
    <x v="54"/>
    <x v="4"/>
    <x v="1"/>
    <d v="1899-12-30T09:10:00"/>
    <d v="1899-12-30T13:00:00"/>
    <d v="1899-12-30T14:00:00"/>
    <d v="1899-12-30T18:05:00"/>
    <d v="1899-12-30T07:55:00"/>
    <n v="7.9166666666666732"/>
    <n v="7.9166666666666732"/>
    <x v="0"/>
    <n v="1"/>
    <x v="9"/>
  </r>
  <r>
    <x v="55"/>
    <x v="0"/>
    <x v="0"/>
    <d v="1899-12-30T09:30:00"/>
    <d v="1899-12-30T13:15:00"/>
    <d v="1899-12-30T14:00:00"/>
    <d v="1899-12-30T18:00:00"/>
    <d v="1899-12-30T07:45:00"/>
    <n v="7.7500000000000089"/>
    <n v="7.7500000000000089"/>
    <x v="0"/>
    <n v="0"/>
    <x v="3"/>
  </r>
  <r>
    <x v="55"/>
    <x v="1"/>
    <x v="0"/>
    <d v="1899-12-30T09:20:00"/>
    <d v="1899-12-30T13:00:00"/>
    <d v="1899-12-30T14:00:00"/>
    <d v="1899-12-30T18:05:00"/>
    <d v="1899-12-30T07:45:00"/>
    <n v="7.7500000000000053"/>
    <n v="7.7500000000000053"/>
    <x v="0"/>
    <n v="0"/>
    <x v="3"/>
  </r>
  <r>
    <x v="55"/>
    <x v="2"/>
    <x v="1"/>
    <d v="1899-12-30T08:00:00"/>
    <d v="1899-12-30T13:10:00"/>
    <d v="1899-12-30T14:00:00"/>
    <d v="1899-12-30T18:10:00"/>
    <d v="1899-12-30T09:20:00"/>
    <n v="9.333333333333341"/>
    <n v="8"/>
    <x v="49"/>
    <n v="1"/>
    <x v="59"/>
  </r>
  <r>
    <x v="55"/>
    <x v="3"/>
    <x v="1"/>
    <d v="1899-12-30T09:10:00"/>
    <d v="1899-12-30T13:00:00"/>
    <d v="1899-12-30T14:00:00"/>
    <d v="1899-12-30T18:00:00"/>
    <d v="1899-12-30T07:50:00"/>
    <n v="7.8333333333333401"/>
    <n v="7.8333333333333401"/>
    <x v="0"/>
    <n v="1"/>
    <x v="54"/>
  </r>
  <r>
    <x v="55"/>
    <x v="4"/>
    <x v="1"/>
    <d v="1899-12-30T08:50:00"/>
    <d v="1899-12-30T13:10:00"/>
    <d v="1899-12-30T14:00:00"/>
    <d v="1899-12-30T18:05:00"/>
    <d v="1899-12-30T08:25:00"/>
    <n v="8.4166666666666714"/>
    <n v="8"/>
    <x v="35"/>
    <n v="1"/>
    <x v="39"/>
  </r>
  <r>
    <x v="56"/>
    <x v="0"/>
    <x v="0"/>
    <d v="1899-12-30T09:10:00"/>
    <d v="1899-12-30T13:05:00"/>
    <d v="1899-12-30T14:00:00"/>
    <d v="1899-12-30T18:00:00"/>
    <d v="1899-12-30T07:55:00"/>
    <n v="7.9166666666666758"/>
    <n v="7.9166666666666758"/>
    <x v="0"/>
    <n v="1"/>
    <x v="28"/>
  </r>
  <r>
    <x v="56"/>
    <x v="1"/>
    <x v="0"/>
    <d v="1899-12-30T09:30:00"/>
    <d v="1899-12-30T13:00:00"/>
    <d v="1899-12-30T14:00:00"/>
    <d v="1899-12-30T18:05:00"/>
    <d v="1899-12-30T07:35:00"/>
    <n v="7.5833333333333393"/>
    <n v="7.5833333333333393"/>
    <x v="0"/>
    <n v="0"/>
    <x v="3"/>
  </r>
  <r>
    <x v="56"/>
    <x v="2"/>
    <x v="1"/>
    <d v="1899-12-30T09:20:00"/>
    <d v="1899-12-30T13:00:00"/>
    <d v="1899-12-30T14:00:00"/>
    <d v="1899-12-30T18:10:00"/>
    <d v="1899-12-30T07:50:00"/>
    <n v="7.833333333333341"/>
    <n v="7.833333333333341"/>
    <x v="0"/>
    <n v="1"/>
    <x v="49"/>
  </r>
  <r>
    <x v="56"/>
    <x v="3"/>
    <x v="1"/>
    <d v="1899-12-30T08:00:00"/>
    <d v="1899-12-30T13:05:00"/>
    <d v="1899-12-30T14:00:00"/>
    <d v="1899-12-30T17:50:00"/>
    <d v="1899-12-30T08:55:00"/>
    <n v="8.9166666666666732"/>
    <n v="8"/>
    <x v="50"/>
    <n v="0"/>
    <x v="3"/>
  </r>
  <r>
    <x v="56"/>
    <x v="4"/>
    <x v="1"/>
    <d v="1899-12-30T09:10:00"/>
    <d v="1899-12-30T13:00:00"/>
    <d v="1899-12-30T14:00:00"/>
    <d v="1899-12-30T18:05:00"/>
    <d v="1899-12-30T07:55:00"/>
    <n v="7.9166666666666732"/>
    <n v="7.9166666666666732"/>
    <x v="0"/>
    <n v="1"/>
    <x v="9"/>
  </r>
  <r>
    <x v="57"/>
    <x v="0"/>
    <x v="0"/>
    <d v="1899-12-30T08:50:00"/>
    <d v="1899-12-30T13:00:00"/>
    <d v="1899-12-30T14:00:00"/>
    <d v="1899-12-30T18:00:00"/>
    <d v="1899-12-30T08:10:00"/>
    <n v="8.1666666666666714"/>
    <n v="8"/>
    <x v="11"/>
    <n v="0"/>
    <x v="3"/>
  </r>
  <r>
    <x v="57"/>
    <x v="1"/>
    <x v="0"/>
    <d v="1899-12-30T09:10:00"/>
    <d v="1899-12-30T13:00:00"/>
    <d v="1899-12-30T14:00:00"/>
    <d v="1899-12-30T17:50:00"/>
    <d v="1899-12-30T07:40:00"/>
    <n v="7.6666666666666714"/>
    <n v="7.6666666666666714"/>
    <x v="0"/>
    <n v="0"/>
    <x v="3"/>
  </r>
  <r>
    <x v="57"/>
    <x v="2"/>
    <x v="1"/>
    <d v="1899-12-30T09:30:00"/>
    <d v="1899-12-30T13:10:00"/>
    <d v="1899-12-30T14:00:00"/>
    <d v="1899-12-30T18:05:00"/>
    <d v="1899-12-30T07:45:00"/>
    <n v="7.7500000000000053"/>
    <n v="7.7500000000000053"/>
    <x v="0"/>
    <n v="1"/>
    <x v="26"/>
  </r>
  <r>
    <x v="57"/>
    <x v="3"/>
    <x v="1"/>
    <d v="1899-12-30T09:20:00"/>
    <d v="1899-12-30T13:00:00"/>
    <d v="1899-12-30T14:00:00"/>
    <d v="1899-12-30T18:00:00"/>
    <d v="1899-12-30T07:40:00"/>
    <n v="7.6666666666666732"/>
    <n v="7.6666666666666732"/>
    <x v="0"/>
    <n v="1"/>
    <x v="41"/>
  </r>
  <r>
    <x v="57"/>
    <x v="4"/>
    <x v="1"/>
    <d v="1899-12-30T08:00:00"/>
    <d v="1899-12-30T14:00:00"/>
    <d v="1899-12-30T15:00:00"/>
    <d v="1899-12-30T18:05:00"/>
    <d v="1899-12-30T09:05:00"/>
    <n v="9.0833333333333339"/>
    <n v="8"/>
    <x v="37"/>
    <n v="1"/>
    <x v="42"/>
  </r>
  <r>
    <x v="58"/>
    <x v="0"/>
    <x v="0"/>
    <d v="1899-12-30T09:10:00"/>
    <d v="1899-12-30T13:00:00"/>
    <d v="1899-12-30T14:00:00"/>
    <d v="1899-12-30T18:10:00"/>
    <d v="1899-12-30T08:00:00"/>
    <n v="8.0000000000000089"/>
    <n v="8"/>
    <x v="17"/>
    <n v="0"/>
    <x v="3"/>
  </r>
  <r>
    <x v="58"/>
    <x v="1"/>
    <x v="0"/>
    <d v="1899-12-30T08:50:00"/>
    <d v="1899-12-30T13:10:00"/>
    <d v="1899-12-30T14:00:00"/>
    <d v="1899-12-30T18:00:00"/>
    <d v="1899-12-30T08:20:00"/>
    <n v="8.3333333333333393"/>
    <n v="8"/>
    <x v="41"/>
    <n v="1"/>
    <x v="45"/>
  </r>
  <r>
    <x v="58"/>
    <x v="2"/>
    <x v="1"/>
    <d v="1899-12-30T09:10:00"/>
    <d v="1899-12-30T13:05:00"/>
    <d v="1899-12-30T14:00:00"/>
    <d v="1899-12-30T18:05:00"/>
    <d v="1899-12-30T08:00:00"/>
    <n v="8.0000000000000089"/>
    <n v="8"/>
    <x v="17"/>
    <n v="1"/>
    <x v="24"/>
  </r>
  <r>
    <x v="58"/>
    <x v="3"/>
    <x v="1"/>
    <d v="1899-12-30T09:30:00"/>
    <d v="1899-12-30T13:00:00"/>
    <d v="1899-12-30T14:00:00"/>
    <d v="1899-12-30T18:00:00"/>
    <d v="1899-12-30T07:30:00"/>
    <n v="7.5000000000000071"/>
    <n v="7.5000000000000071"/>
    <x v="0"/>
    <n v="1"/>
    <x v="25"/>
  </r>
  <r>
    <x v="58"/>
    <x v="4"/>
    <x v="1"/>
    <d v="1899-12-30T09:20:00"/>
    <d v="1899-12-30T13:00:00"/>
    <d v="1899-12-30T14:00:00"/>
    <d v="1899-12-30T18:05:00"/>
    <d v="1899-12-30T07:45:00"/>
    <n v="7.7500000000000053"/>
    <n v="7.7500000000000053"/>
    <x v="0"/>
    <n v="1"/>
    <x v="26"/>
  </r>
  <r>
    <x v="59"/>
    <x v="0"/>
    <x v="0"/>
    <d v="1899-12-30T08:00:00"/>
    <d v="1899-12-30T13:05:00"/>
    <d v="1899-12-30T14:00:00"/>
    <d v="1899-12-30T18:10:00"/>
    <d v="1899-12-30T09:15:00"/>
    <n v="9.2500000000000107"/>
    <n v="8"/>
    <x v="51"/>
    <n v="0"/>
    <x v="3"/>
  </r>
  <r>
    <x v="59"/>
    <x v="1"/>
    <x v="0"/>
    <d v="1899-12-30T09:10:00"/>
    <d v="1899-12-30T13:00:00"/>
    <d v="1899-12-30T14:00:00"/>
    <d v="1899-12-30T18:05:00"/>
    <d v="1899-12-30T07:55:00"/>
    <n v="7.9166666666666732"/>
    <n v="7.9166666666666732"/>
    <x v="0"/>
    <n v="0"/>
    <x v="3"/>
  </r>
  <r>
    <x v="59"/>
    <x v="2"/>
    <x v="1"/>
    <d v="1899-12-30T08:50:00"/>
    <d v="1899-12-30T13:00:00"/>
    <d v="1899-12-30T14:00:00"/>
    <d v="1899-12-30T18:10:00"/>
    <d v="1899-12-30T08:20:00"/>
    <n v="8.333333333333341"/>
    <n v="8"/>
    <x v="20"/>
    <n v="1"/>
    <x v="23"/>
  </r>
  <r>
    <x v="59"/>
    <x v="3"/>
    <x v="1"/>
    <d v="1899-12-30T09:10:00"/>
    <d v="1899-12-30T13:00:00"/>
    <d v="1899-12-30T14:00:00"/>
    <d v="1899-12-30T17:50:00"/>
    <d v="1899-12-30T07:40:00"/>
    <n v="7.6666666666666714"/>
    <n v="7.6666666666666714"/>
    <x v="0"/>
    <n v="1"/>
    <x v="44"/>
  </r>
  <r>
    <x v="59"/>
    <x v="4"/>
    <x v="1"/>
    <d v="1899-12-30T09:30:00"/>
    <d v="1899-12-30T13:10:00"/>
    <d v="1899-12-30T14:00:00"/>
    <d v="1899-12-30T18:05:00"/>
    <d v="1899-12-30T07:45:00"/>
    <n v="7.7500000000000053"/>
    <n v="7.7500000000000053"/>
    <x v="0"/>
    <n v="1"/>
    <x v="26"/>
  </r>
  <r>
    <x v="60"/>
    <x v="0"/>
    <x v="0"/>
    <d v="1899-12-30T09:20:00"/>
    <d v="1899-12-30T13:00:00"/>
    <d v="1899-12-30T14:00:00"/>
    <d v="1899-12-30T18:00:00"/>
    <d v="1899-12-30T07:40:00"/>
    <n v="7.6666666666666732"/>
    <n v="7.6666666666666732"/>
    <x v="0"/>
    <n v="1"/>
    <x v="41"/>
  </r>
  <r>
    <x v="60"/>
    <x v="1"/>
    <x v="0"/>
    <d v="1899-12-30T08:00:00"/>
    <d v="1899-12-30T14:00:00"/>
    <d v="1899-12-30T15:00:00"/>
    <d v="1899-12-30T18:05:00"/>
    <d v="1899-12-30T09:05:00"/>
    <n v="9.0833333333333339"/>
    <n v="8"/>
    <x v="37"/>
    <n v="1"/>
    <x v="42"/>
  </r>
  <r>
    <x v="60"/>
    <x v="2"/>
    <x v="1"/>
    <d v="1899-12-30T09:10:00"/>
    <d v="1899-12-30T13:00:00"/>
    <d v="1899-12-30T14:00:00"/>
    <d v="1899-12-30T18:10:00"/>
    <d v="1899-12-30T08:00:00"/>
    <n v="8.0000000000000089"/>
    <n v="8"/>
    <x v="17"/>
    <n v="1"/>
    <x v="24"/>
  </r>
  <r>
    <x v="60"/>
    <x v="3"/>
    <x v="1"/>
    <d v="1899-12-30T08:50:00"/>
    <d v="1899-12-30T13:10:00"/>
    <d v="1899-12-30T14:00:00"/>
    <d v="1899-12-30T18:00:00"/>
    <d v="1899-12-30T08:20:00"/>
    <n v="8.3333333333333393"/>
    <n v="8"/>
    <x v="41"/>
    <n v="0"/>
    <x v="3"/>
  </r>
  <r>
    <x v="60"/>
    <x v="4"/>
    <x v="1"/>
    <d v="1899-12-30T09:10:00"/>
    <d v="1899-12-30T13:00:00"/>
    <d v="1899-12-30T14:00:00"/>
    <d v="1899-12-30T18:05:00"/>
    <d v="1899-12-30T07:55:00"/>
    <n v="7.9166666666666732"/>
    <n v="7.9166666666666732"/>
    <x v="0"/>
    <n v="0"/>
    <x v="3"/>
  </r>
  <r>
    <x v="61"/>
    <x v="0"/>
    <x v="0"/>
    <d v="1899-12-30T09:30:00"/>
    <d v="1899-12-30T13:00:00"/>
    <d v="1899-12-30T14:00:00"/>
    <d v="1899-12-30T18:00:00"/>
    <d v="1899-12-30T07:30:00"/>
    <n v="7.5000000000000071"/>
    <n v="7.5000000000000071"/>
    <x v="0"/>
    <n v="1"/>
    <x v="25"/>
  </r>
  <r>
    <x v="61"/>
    <x v="1"/>
    <x v="0"/>
    <d v="1899-12-30T09:20:00"/>
    <d v="1899-12-30T13:00:00"/>
    <d v="1899-12-30T14:00:00"/>
    <d v="1899-12-30T18:05:00"/>
    <d v="1899-12-30T07:45:00"/>
    <n v="7.7500000000000053"/>
    <n v="7.7500000000000053"/>
    <x v="0"/>
    <n v="1"/>
    <x v="26"/>
  </r>
  <r>
    <x v="61"/>
    <x v="2"/>
    <x v="1"/>
    <d v="1899-12-30T08:00:00"/>
    <d v="1899-12-30T14:00:00"/>
    <d v="1899-12-30T15:00:00"/>
    <d v="1899-12-30T18:10:00"/>
    <d v="1899-12-30T09:10:00"/>
    <n v="9.1666666666666696"/>
    <n v="8"/>
    <x v="36"/>
    <n v="1"/>
    <x v="55"/>
  </r>
  <r>
    <x v="61"/>
    <x v="3"/>
    <x v="1"/>
    <d v="1899-12-30T09:10:00"/>
    <d v="1899-12-30T13:00:00"/>
    <d v="1899-12-30T14:00:00"/>
    <d v="1899-12-30T17:50:00"/>
    <d v="1899-12-30T07:40:00"/>
    <n v="7.6666666666666714"/>
    <n v="7.6666666666666714"/>
    <x v="0"/>
    <n v="1"/>
    <x v="44"/>
  </r>
  <r>
    <x v="61"/>
    <x v="4"/>
    <x v="1"/>
    <d v="1899-12-30T08:50:00"/>
    <d v="1899-12-30T13:10:00"/>
    <d v="1899-12-30T14:00:00"/>
    <d v="1899-12-30T18:05:00"/>
    <d v="1899-12-30T08:25:00"/>
    <n v="8.4166666666666714"/>
    <n v="8"/>
    <x v="35"/>
    <n v="1"/>
    <x v="39"/>
  </r>
  <r>
    <x v="62"/>
    <x v="0"/>
    <x v="0"/>
    <d v="1899-12-30T09:10:00"/>
    <d v="1899-12-30T13:05:00"/>
    <d v="1899-12-30T14:00:00"/>
    <d v="1899-12-30T18:00:00"/>
    <d v="1899-12-30T07:55:00"/>
    <n v="7.9166666666666758"/>
    <n v="7.9166666666666758"/>
    <x v="0"/>
    <n v="0"/>
    <x v="3"/>
  </r>
  <r>
    <x v="62"/>
    <x v="1"/>
    <x v="0"/>
    <d v="1899-12-30T09:30:00"/>
    <d v="1899-12-30T13:00:00"/>
    <d v="1899-12-30T14:00:00"/>
    <d v="1899-12-30T18:05:00"/>
    <d v="1899-12-30T07:35:00"/>
    <n v="7.5833333333333393"/>
    <n v="7.5833333333333393"/>
    <x v="0"/>
    <n v="0"/>
    <x v="3"/>
  </r>
  <r>
    <x v="62"/>
    <x v="2"/>
    <x v="1"/>
    <d v="1899-12-30T09:20:00"/>
    <d v="1899-12-30T13:00:00"/>
    <d v="1899-12-30T14:00:00"/>
    <d v="1899-12-30T18:10:00"/>
    <d v="1899-12-30T07:50:00"/>
    <n v="7.833333333333341"/>
    <n v="7.833333333333341"/>
    <x v="0"/>
    <n v="0"/>
    <x v="3"/>
  </r>
  <r>
    <x v="62"/>
    <x v="3"/>
    <x v="1"/>
    <d v="1899-12-30T08:00:00"/>
    <d v="1899-12-30T13:00:00"/>
    <d v="1899-12-30T14:00:00"/>
    <d v="1899-12-30T17:50:00"/>
    <d v="1899-12-30T08:50:00"/>
    <n v="8.8333333333333375"/>
    <n v="8"/>
    <x v="22"/>
    <n v="0"/>
    <x v="3"/>
  </r>
  <r>
    <x v="62"/>
    <x v="4"/>
    <x v="1"/>
    <d v="1899-12-30T09:10:00"/>
    <d v="1899-12-30T13:10:00"/>
    <d v="1899-12-30T14:00:00"/>
    <d v="1899-12-30T18:05:00"/>
    <d v="1899-12-30T08:05:00"/>
    <n v="8.0833333333333393"/>
    <n v="8"/>
    <x v="6"/>
    <n v="1"/>
    <x v="8"/>
  </r>
  <r>
    <x v="63"/>
    <x v="0"/>
    <x v="0"/>
    <d v="1899-12-30T08:50:00"/>
    <d v="1899-12-30T13:00:00"/>
    <d v="1899-12-30T14:00:00"/>
    <d v="1899-12-30T18:05:00"/>
    <d v="1899-12-30T08:15:00"/>
    <n v="8.2500000000000053"/>
    <n v="8"/>
    <x v="4"/>
    <n v="1"/>
    <x v="6"/>
  </r>
  <r>
    <x v="63"/>
    <x v="1"/>
    <x v="0"/>
    <d v="1899-12-30T09:10:00"/>
    <d v="1899-12-30T13:00:00"/>
    <d v="1899-12-30T14:00:00"/>
    <d v="1899-12-30T18:00:00"/>
    <d v="1899-12-30T07:50:00"/>
    <n v="7.8333333333333401"/>
    <n v="7.8333333333333401"/>
    <x v="0"/>
    <n v="1"/>
    <x v="54"/>
  </r>
  <r>
    <x v="63"/>
    <x v="2"/>
    <x v="1"/>
    <d v="1899-12-30T09:30:00"/>
    <d v="1899-12-30T13:00:00"/>
    <d v="1899-12-30T14:00:00"/>
    <d v="1899-12-30T18:05:00"/>
    <d v="1899-12-30T07:35:00"/>
    <n v="7.5833333333333393"/>
    <n v="7.5833333333333393"/>
    <x v="0"/>
    <n v="0"/>
    <x v="3"/>
  </r>
  <r>
    <x v="63"/>
    <x v="3"/>
    <x v="1"/>
    <d v="1899-12-30T09:20:00"/>
    <d v="1899-12-30T13:00:00"/>
    <d v="1899-12-30T14:00:00"/>
    <d v="1899-12-30T18:00:00"/>
    <d v="1899-12-30T07:40:00"/>
    <n v="7.6666666666666732"/>
    <n v="7.6666666666666732"/>
    <x v="0"/>
    <n v="0"/>
    <x v="3"/>
  </r>
  <r>
    <x v="63"/>
    <x v="4"/>
    <x v="1"/>
    <d v="1899-12-30T08:00:00"/>
    <d v="1899-12-30T13:00:00"/>
    <d v="1899-12-30T14:00:00"/>
    <d v="1899-12-30T18:00:00"/>
    <d v="1899-12-30T09:00:00"/>
    <n v="9.0000000000000071"/>
    <n v="8"/>
    <x v="12"/>
    <n v="0"/>
    <x v="3"/>
  </r>
  <r>
    <x v="64"/>
    <x v="0"/>
    <x v="0"/>
    <d v="1899-12-30T09:10:00"/>
    <d v="1899-12-30T13:10:00"/>
    <d v="1899-12-30T14:00:00"/>
    <d v="1899-12-30T18:05:00"/>
    <d v="1899-12-30T08:05:00"/>
    <n v="8.0833333333333393"/>
    <n v="8"/>
    <x v="6"/>
    <n v="1"/>
    <x v="8"/>
  </r>
  <r>
    <x v="64"/>
    <x v="1"/>
    <x v="0"/>
    <d v="1899-12-30T08:50:00"/>
    <d v="1899-12-30T13:05:00"/>
    <d v="1899-12-30T14:00:00"/>
    <d v="1899-12-30T18:00:00"/>
    <d v="1899-12-30T08:15:00"/>
    <n v="8.2500000000000071"/>
    <n v="8"/>
    <x v="52"/>
    <n v="0"/>
    <x v="3"/>
  </r>
  <r>
    <x v="64"/>
    <x v="2"/>
    <x v="1"/>
    <d v="1899-12-30T09:10:00"/>
    <d v="1899-12-30T13:00:00"/>
    <d v="1899-12-30T14:00:00"/>
    <d v="1899-12-30T18:10:00"/>
    <d v="1899-12-30T08:00:00"/>
    <n v="8.0000000000000089"/>
    <n v="8"/>
    <x v="17"/>
    <n v="0"/>
    <x v="3"/>
  </r>
  <r>
    <x v="64"/>
    <x v="3"/>
    <x v="1"/>
    <d v="1899-12-30T09:30:00"/>
    <d v="1899-12-30T13:00:00"/>
    <d v="1899-12-30T14:00:00"/>
    <d v="1899-12-30T17:50:00"/>
    <d v="1899-12-30T07:20:00"/>
    <n v="7.3333333333333375"/>
    <n v="7.3333333333333375"/>
    <x v="0"/>
    <n v="0"/>
    <x v="3"/>
  </r>
  <r>
    <x v="64"/>
    <x v="4"/>
    <x v="1"/>
    <d v="1899-12-30T09:20:00"/>
    <d v="1899-12-30T13:00:00"/>
    <d v="1899-12-30T14:00:00"/>
    <d v="1899-12-30T18:05:00"/>
    <d v="1899-12-30T07:45:00"/>
    <n v="7.7500000000000053"/>
    <n v="7.7500000000000053"/>
    <x v="0"/>
    <n v="1"/>
    <x v="26"/>
  </r>
  <r>
    <x v="65"/>
    <x v="0"/>
    <x v="0"/>
    <d v="1899-12-30T08:00:00"/>
    <d v="1899-12-30T13:00:00"/>
    <d v="1899-12-30T14:00:00"/>
    <d v="1899-12-30T18:05:00"/>
    <d v="1899-12-30T09:05:00"/>
    <n v="9.0833333333333393"/>
    <n v="8"/>
    <x v="47"/>
    <n v="1"/>
    <x v="57"/>
  </r>
  <r>
    <x v="65"/>
    <x v="1"/>
    <x v="0"/>
    <d v="1899-12-30T09:10:00"/>
    <d v="1899-12-30T13:10:00"/>
    <d v="1899-12-30T14:00:00"/>
    <d v="1899-12-30T18:00:00"/>
    <d v="1899-12-30T08:00:00"/>
    <n v="8.0000000000000071"/>
    <n v="8"/>
    <x v="10"/>
    <n v="1"/>
    <x v="12"/>
  </r>
  <r>
    <x v="65"/>
    <x v="2"/>
    <x v="1"/>
    <d v="1899-12-30T08:50:00"/>
    <d v="1899-12-30T13:05:00"/>
    <d v="1899-12-30T14:00:00"/>
    <d v="1899-12-30T18:05:00"/>
    <d v="1899-12-30T08:20:00"/>
    <n v="8.333333333333341"/>
    <n v="8"/>
    <x v="20"/>
    <n v="0"/>
    <x v="3"/>
  </r>
  <r>
    <x v="65"/>
    <x v="3"/>
    <x v="1"/>
    <d v="1899-12-30T09:10:00"/>
    <d v="1899-12-30T13:00:00"/>
    <d v="1899-12-30T14:00:00"/>
    <d v="1899-12-30T18:00:00"/>
    <d v="1899-12-30T07:50:00"/>
    <n v="7.8333333333333401"/>
    <n v="7.8333333333333401"/>
    <x v="0"/>
    <n v="0"/>
    <x v="3"/>
  </r>
  <r>
    <x v="65"/>
    <x v="4"/>
    <x v="1"/>
    <d v="1899-12-30T09:30:00"/>
    <d v="1899-12-30T13:00:00"/>
    <d v="1899-12-30T14:00:00"/>
    <d v="1899-12-30T18:00:00"/>
    <d v="1899-12-30T07:30:00"/>
    <n v="7.5000000000000071"/>
    <n v="7.5000000000000071"/>
    <x v="0"/>
    <n v="1"/>
    <x v="25"/>
  </r>
  <r>
    <x v="66"/>
    <x v="0"/>
    <x v="0"/>
    <d v="1899-12-30T09:20:00"/>
    <d v="1899-12-30T13:00:00"/>
    <d v="1899-12-30T14:00:00"/>
    <d v="1899-12-30T18:05:00"/>
    <d v="1899-12-30T07:45:00"/>
    <n v="7.7500000000000053"/>
    <n v="7.7500000000000053"/>
    <x v="0"/>
    <n v="0"/>
    <x v="3"/>
  </r>
  <r>
    <x v="66"/>
    <x v="1"/>
    <x v="0"/>
    <d v="1899-12-30T08:00:00"/>
    <d v="1899-12-30T13:00:00"/>
    <d v="1899-12-30T14:00:00"/>
    <d v="1899-12-30T18:00:00"/>
    <d v="1899-12-30T09:00:00"/>
    <n v="9.0000000000000071"/>
    <n v="8"/>
    <x v="12"/>
    <n v="0"/>
    <x v="3"/>
  </r>
  <r>
    <x v="66"/>
    <x v="2"/>
    <x v="1"/>
    <d v="1899-12-30T09:10:00"/>
    <d v="1899-12-30T13:10:00"/>
    <d v="1899-12-30T14:00:00"/>
    <d v="1899-12-30T18:10:00"/>
    <d v="1899-12-30T08:10:00"/>
    <n v="8.166666666666675"/>
    <n v="8"/>
    <x v="15"/>
    <n v="1"/>
    <x v="16"/>
  </r>
  <r>
    <x v="66"/>
    <x v="3"/>
    <x v="1"/>
    <d v="1899-12-30T08:50:00"/>
    <d v="1899-12-30T13:05:00"/>
    <d v="1899-12-30T14:00:00"/>
    <d v="1899-12-30T17:50:00"/>
    <d v="1899-12-30T08:05:00"/>
    <n v="8.0833333333333393"/>
    <n v="8"/>
    <x v="6"/>
    <n v="1"/>
    <x v="8"/>
  </r>
  <r>
    <x v="66"/>
    <x v="4"/>
    <x v="1"/>
    <d v="1899-12-30T09:10:00"/>
    <d v="1899-12-30T13:00:00"/>
    <d v="1899-12-30T14:00:00"/>
    <d v="1899-12-30T18:05:00"/>
    <d v="1899-12-30T07:55:00"/>
    <n v="7.9166666666666732"/>
    <n v="7.9166666666666732"/>
    <x v="0"/>
    <n v="1"/>
    <x v="9"/>
  </r>
  <r>
    <x v="67"/>
    <x v="0"/>
    <x v="0"/>
    <d v="1899-12-30T09:30:00"/>
    <d v="1899-12-30T13:00:00"/>
    <d v="1899-12-30T14:00:00"/>
    <d v="1899-12-30T18:00:00"/>
    <d v="1899-12-30T07:30:00"/>
    <n v="7.5000000000000071"/>
    <n v="7.5000000000000071"/>
    <x v="0"/>
    <n v="0"/>
    <x v="3"/>
  </r>
  <r>
    <x v="67"/>
    <x v="1"/>
    <x v="0"/>
    <d v="1899-12-30T09:20:00"/>
    <d v="1899-12-30T13:00:00"/>
    <d v="1899-12-30T14:00:00"/>
    <d v="1899-12-30T18:05:00"/>
    <d v="1899-12-30T07:45:00"/>
    <n v="7.7500000000000053"/>
    <n v="7.7500000000000053"/>
    <x v="0"/>
    <n v="1"/>
    <x v="26"/>
  </r>
  <r>
    <x v="67"/>
    <x v="2"/>
    <x v="1"/>
    <d v="1899-12-30T08:00:00"/>
    <d v="1899-12-30T13:00:00"/>
    <d v="1899-12-30T14:00:00"/>
    <d v="1899-12-30T18:10:00"/>
    <d v="1899-12-30T09:10:00"/>
    <n v="9.166666666666675"/>
    <n v="8"/>
    <x v="3"/>
    <n v="0"/>
    <x v="3"/>
  </r>
  <r>
    <x v="67"/>
    <x v="3"/>
    <x v="1"/>
    <d v="1899-12-30T09:10:00"/>
    <d v="1899-12-30T13:10:00"/>
    <d v="1899-12-30T14:00:00"/>
    <d v="1899-12-30T17:50:00"/>
    <d v="1899-12-30T07:50:00"/>
    <n v="7.8333333333333375"/>
    <n v="7.8333333333333375"/>
    <x v="0"/>
    <n v="1"/>
    <x v="5"/>
  </r>
  <r>
    <x v="67"/>
    <x v="4"/>
    <x v="1"/>
    <d v="1899-12-30T08:50:00"/>
    <d v="1899-12-30T13:05:00"/>
    <d v="1899-12-30T14:00:00"/>
    <d v="1899-12-30T18:05:00"/>
    <d v="1899-12-30T08:20:00"/>
    <n v="8.333333333333341"/>
    <n v="8"/>
    <x v="20"/>
    <n v="1"/>
    <x v="23"/>
  </r>
  <r>
    <x v="68"/>
    <x v="0"/>
    <x v="0"/>
    <d v="1899-12-30T09:10:00"/>
    <d v="1899-12-30T13:00:00"/>
    <d v="1899-12-30T14:00:00"/>
    <d v="1899-12-30T18:00:00"/>
    <d v="1899-12-30T07:50:00"/>
    <n v="7.8333333333333401"/>
    <n v="7.8333333333333401"/>
    <x v="0"/>
    <n v="1"/>
    <x v="54"/>
  </r>
  <r>
    <x v="68"/>
    <x v="1"/>
    <x v="0"/>
    <d v="1899-12-30T09:30:00"/>
    <d v="1899-12-30T13:00:00"/>
    <d v="1899-12-30T14:00:00"/>
    <d v="1899-12-30T18:05:00"/>
    <d v="1899-12-30T07:35:00"/>
    <n v="7.5833333333333393"/>
    <n v="7.5833333333333393"/>
    <x v="0"/>
    <n v="0"/>
    <x v="3"/>
  </r>
  <r>
    <x v="68"/>
    <x v="2"/>
    <x v="1"/>
    <d v="1899-12-30T09:20:00"/>
    <d v="1899-12-30T13:00:00"/>
    <d v="1899-12-30T14:00:00"/>
    <d v="1899-12-30T18:05:00"/>
    <d v="1899-12-30T07:45:00"/>
    <n v="7.7500000000000053"/>
    <n v="7.7500000000000053"/>
    <x v="0"/>
    <n v="1"/>
    <x v="26"/>
  </r>
  <r>
    <x v="68"/>
    <x v="3"/>
    <x v="1"/>
    <d v="1899-12-30T08:00:00"/>
    <d v="1899-12-30T13:10:00"/>
    <d v="1899-12-30T14:00:00"/>
    <d v="1899-12-30T18:00:00"/>
    <d v="1899-12-30T09:10:00"/>
    <n v="9.1666666666666732"/>
    <n v="8"/>
    <x v="48"/>
    <n v="1"/>
    <x v="60"/>
  </r>
  <r>
    <x v="68"/>
    <x v="4"/>
    <x v="1"/>
    <d v="1899-12-30T09:10:00"/>
    <d v="1899-12-30T13:05:00"/>
    <d v="1899-12-30T14:00:00"/>
    <d v="1899-12-30T18:05:00"/>
    <d v="1899-12-30T08:00:00"/>
    <n v="8.0000000000000089"/>
    <n v="8"/>
    <x v="17"/>
    <n v="1"/>
    <x v="24"/>
  </r>
  <r>
    <x v="69"/>
    <x v="0"/>
    <x v="0"/>
    <d v="1899-12-30T08:50:00"/>
    <d v="1899-12-30T13:00:00"/>
    <d v="1899-12-30T14:00:00"/>
    <d v="1899-12-30T18:00:00"/>
    <d v="1899-12-30T08:10:00"/>
    <n v="8.1666666666666714"/>
    <n v="8"/>
    <x v="11"/>
    <n v="0"/>
    <x v="3"/>
  </r>
  <r>
    <x v="69"/>
    <x v="1"/>
    <x v="0"/>
    <d v="1899-12-30T09:10:00"/>
    <d v="1899-12-30T13:00:00"/>
    <d v="1899-12-30T14:00:00"/>
    <d v="1899-12-30T18:00:00"/>
    <d v="1899-12-30T07:50:00"/>
    <n v="7.8333333333333401"/>
    <n v="7.8333333333333401"/>
    <x v="0"/>
    <n v="0"/>
    <x v="3"/>
  </r>
  <r>
    <x v="69"/>
    <x v="2"/>
    <x v="1"/>
    <d v="1899-12-30T09:30:00"/>
    <d v="1899-12-30T13:00:00"/>
    <d v="1899-12-30T14:00:00"/>
    <d v="1899-12-30T18:05:00"/>
    <d v="1899-12-30T07:35:00"/>
    <n v="7.5833333333333393"/>
    <n v="7.5833333333333393"/>
    <x v="0"/>
    <n v="1"/>
    <x v="27"/>
  </r>
  <r>
    <x v="69"/>
    <x v="3"/>
    <x v="1"/>
    <d v="1899-12-30T09:20:00"/>
    <d v="1899-12-30T13:00:00"/>
    <d v="1899-12-30T14:00:00"/>
    <d v="1899-12-30T18:00:00"/>
    <d v="1899-12-30T07:40:00"/>
    <n v="7.6666666666666732"/>
    <n v="7.6666666666666732"/>
    <x v="0"/>
    <n v="1"/>
    <x v="41"/>
  </r>
  <r>
    <x v="69"/>
    <x v="4"/>
    <x v="1"/>
    <d v="1899-12-30T08:00:00"/>
    <d v="1899-12-30T14:00:00"/>
    <d v="1899-12-30T15:00:00"/>
    <d v="1899-12-30T18:05:00"/>
    <d v="1899-12-30T09:05:00"/>
    <n v="9.0833333333333339"/>
    <n v="8"/>
    <x v="37"/>
    <n v="1"/>
    <x v="42"/>
  </r>
  <r>
    <x v="70"/>
    <x v="0"/>
    <x v="0"/>
    <d v="1899-12-30T09:10:00"/>
    <d v="1899-12-30T13:00:00"/>
    <d v="1899-12-30T14:00:00"/>
    <d v="1899-12-30T18:00:00"/>
    <d v="1899-12-30T07:50:00"/>
    <n v="7.8333333333333401"/>
    <n v="7.8333333333333401"/>
    <x v="0"/>
    <n v="1"/>
    <x v="54"/>
  </r>
  <r>
    <x v="70"/>
    <x v="1"/>
    <x v="0"/>
    <d v="1899-12-30T08:50:00"/>
    <d v="1899-12-30T13:10:00"/>
    <d v="1899-12-30T14:00:00"/>
    <d v="1899-12-30T18:05:00"/>
    <d v="1899-12-30T08:25:00"/>
    <n v="8.4166666666666714"/>
    <n v="8"/>
    <x v="35"/>
    <n v="1"/>
    <x v="39"/>
  </r>
  <r>
    <x v="70"/>
    <x v="2"/>
    <x v="1"/>
    <d v="1899-12-30T09:10:00"/>
    <d v="1899-12-30T13:05:00"/>
    <d v="1899-12-30T14:00:00"/>
    <d v="1899-12-30T18:10:00"/>
    <d v="1899-12-30T08:05:00"/>
    <n v="8.0833333333333446"/>
    <n v="8"/>
    <x v="45"/>
    <n v="0"/>
    <x v="3"/>
  </r>
  <r>
    <x v="70"/>
    <x v="3"/>
    <x v="1"/>
    <d v="1899-12-30T09:30:00"/>
    <d v="1899-12-30T13:00:00"/>
    <d v="1899-12-30T14:00:00"/>
    <d v="1899-12-30T17:50:00"/>
    <d v="1899-12-30T07:20:00"/>
    <n v="7.3333333333333375"/>
    <n v="7.3333333333333375"/>
    <x v="0"/>
    <n v="0"/>
    <x v="3"/>
  </r>
  <r>
    <x v="70"/>
    <x v="4"/>
    <x v="1"/>
    <d v="1899-12-30T09:20:00"/>
    <d v="1899-12-30T13:00:00"/>
    <d v="1899-12-30T14:00:00"/>
    <d v="1899-12-30T18:05:00"/>
    <d v="1899-12-30T07:45:00"/>
    <n v="7.7500000000000053"/>
    <n v="7.7500000000000053"/>
    <x v="0"/>
    <n v="0"/>
    <x v="3"/>
  </r>
  <r>
    <x v="71"/>
    <x v="0"/>
    <x v="0"/>
    <d v="1899-12-30T08:00:00"/>
    <d v="1899-12-30T13:10:00"/>
    <d v="1899-12-30T14:00:00"/>
    <d v="1899-12-30T18:00:00"/>
    <d v="1899-12-30T09:10:00"/>
    <n v="9.1666666666666732"/>
    <n v="8"/>
    <x v="48"/>
    <n v="0"/>
    <x v="3"/>
  </r>
  <r>
    <x v="71"/>
    <x v="1"/>
    <x v="0"/>
    <d v="1899-12-30T09:10:00"/>
    <d v="1899-12-30T13:05:00"/>
    <d v="1899-12-30T14:00:00"/>
    <d v="1899-12-30T18:05:00"/>
    <d v="1899-12-30T08:00:00"/>
    <n v="8.0000000000000089"/>
    <n v="8"/>
    <x v="17"/>
    <n v="1"/>
    <x v="24"/>
  </r>
  <r>
    <x v="71"/>
    <x v="2"/>
    <x v="1"/>
    <d v="1899-12-30T08:50:00"/>
    <d v="1899-12-30T13:00:00"/>
    <d v="1899-12-30T14:00:00"/>
    <d v="1899-12-30T18:10:00"/>
    <d v="1899-12-30T08:20:00"/>
    <n v="8.333333333333341"/>
    <n v="8"/>
    <x v="20"/>
    <n v="1"/>
    <x v="23"/>
  </r>
  <r>
    <x v="71"/>
    <x v="3"/>
    <x v="1"/>
    <d v="1899-12-30T09:10:00"/>
    <d v="1899-12-30T13:00:00"/>
    <d v="1899-12-30T14:00:00"/>
    <d v="1899-12-30T17:50:00"/>
    <d v="1899-12-30T07:40:00"/>
    <n v="7.6666666666666714"/>
    <n v="7.6666666666666714"/>
    <x v="0"/>
    <n v="1"/>
    <x v="44"/>
  </r>
  <r>
    <x v="71"/>
    <x v="4"/>
    <x v="1"/>
    <d v="1899-12-30T09:30:00"/>
    <d v="1899-12-30T13:00:00"/>
    <d v="1899-12-30T14:00:00"/>
    <d v="1899-12-30T18:05:00"/>
    <d v="1899-12-30T07:35:00"/>
    <n v="7.5833333333333393"/>
    <n v="7.5833333333333393"/>
    <x v="0"/>
    <n v="0"/>
    <x v="3"/>
  </r>
  <r>
    <x v="72"/>
    <x v="0"/>
    <x v="0"/>
    <d v="1899-12-30T09:20:00"/>
    <d v="1899-12-30T13:00:00"/>
    <d v="1899-12-30T14:00:00"/>
    <d v="1899-12-30T18:00:00"/>
    <d v="1899-12-30T07:40:00"/>
    <n v="7.6666666666666732"/>
    <n v="7.6666666666666732"/>
    <x v="0"/>
    <n v="0"/>
    <x v="3"/>
  </r>
  <r>
    <x v="72"/>
    <x v="1"/>
    <x v="0"/>
    <d v="1899-12-30T08:00:00"/>
    <d v="1899-12-30T14:00:00"/>
    <d v="1899-12-30T15:00:00"/>
    <d v="1899-12-30T18:05:00"/>
    <d v="1899-12-30T09:05:00"/>
    <n v="9.0833333333333339"/>
    <n v="8"/>
    <x v="37"/>
    <n v="0"/>
    <x v="3"/>
  </r>
  <r>
    <x v="72"/>
    <x v="2"/>
    <x v="1"/>
    <d v="1899-12-30T09:10:00"/>
    <d v="1899-12-30T13:00:00"/>
    <d v="1899-12-30T14:00:00"/>
    <d v="1899-12-30T18:00:00"/>
    <d v="1899-12-30T07:50:00"/>
    <n v="7.8333333333333401"/>
    <n v="7.8333333333333401"/>
    <x v="0"/>
    <n v="1"/>
    <x v="54"/>
  </r>
  <r>
    <x v="72"/>
    <x v="3"/>
    <x v="1"/>
    <d v="1899-12-30T08:50:00"/>
    <d v="1899-12-30T13:10:00"/>
    <d v="1899-12-30T14:00:00"/>
    <d v="1899-12-30T18:00:00"/>
    <d v="1899-12-30T08:20:00"/>
    <n v="8.3333333333333393"/>
    <n v="8"/>
    <x v="41"/>
    <n v="1"/>
    <x v="45"/>
  </r>
  <r>
    <x v="72"/>
    <x v="4"/>
    <x v="1"/>
    <d v="1899-12-30T09:10:00"/>
    <d v="1899-12-30T13:05:00"/>
    <d v="1899-12-30T14:00:00"/>
    <d v="1899-12-30T18:05:00"/>
    <d v="1899-12-30T08:00:00"/>
    <n v="8.0000000000000089"/>
    <n v="8"/>
    <x v="17"/>
    <n v="0"/>
    <x v="3"/>
  </r>
  <r>
    <x v="73"/>
    <x v="0"/>
    <x v="0"/>
    <d v="1899-12-30T09:30:00"/>
    <d v="1899-12-30T13:00:00"/>
    <d v="1899-12-30T14:00:00"/>
    <d v="1899-12-30T18:00:00"/>
    <d v="1899-12-30T07:30:00"/>
    <n v="7.5000000000000071"/>
    <n v="7.5000000000000071"/>
    <x v="0"/>
    <n v="0"/>
    <x v="3"/>
  </r>
  <r>
    <x v="73"/>
    <x v="1"/>
    <x v="0"/>
    <d v="1899-12-30T09:20:00"/>
    <d v="1899-12-30T13:00:00"/>
    <d v="1899-12-30T14:00:00"/>
    <d v="1899-12-30T18:05:00"/>
    <d v="1899-12-30T07:45:00"/>
    <n v="7.7500000000000053"/>
    <n v="7.7500000000000053"/>
    <x v="0"/>
    <n v="0"/>
    <x v="3"/>
  </r>
  <r>
    <x v="73"/>
    <x v="2"/>
    <x v="1"/>
    <d v="1899-12-30T08:00:00"/>
    <d v="1899-12-30T13:00:00"/>
    <d v="1899-12-30T14:00:00"/>
    <d v="1899-12-30T18:10:00"/>
    <d v="1899-12-30T09:10:00"/>
    <n v="9.166666666666675"/>
    <n v="8"/>
    <x v="3"/>
    <n v="0"/>
    <x v="3"/>
  </r>
  <r>
    <x v="73"/>
    <x v="3"/>
    <x v="1"/>
    <d v="1899-12-30T09:10:00"/>
    <d v="1899-12-30T13:10:00"/>
    <d v="1899-12-30T14:00:00"/>
    <d v="1899-12-30T17:50:00"/>
    <d v="1899-12-30T07:50:00"/>
    <n v="7.8333333333333375"/>
    <n v="7.8333333333333375"/>
    <x v="0"/>
    <n v="0"/>
    <x v="3"/>
  </r>
  <r>
    <x v="73"/>
    <x v="4"/>
    <x v="1"/>
    <d v="1899-12-30T08:50:00"/>
    <d v="1899-12-30T13:05:00"/>
    <d v="1899-12-30T14:00:00"/>
    <d v="1899-12-30T18:05:00"/>
    <d v="1899-12-30T08:20:00"/>
    <n v="8.333333333333341"/>
    <n v="8"/>
    <x v="20"/>
    <n v="1"/>
    <x v="23"/>
  </r>
  <r>
    <x v="74"/>
    <x v="0"/>
    <x v="0"/>
    <d v="1899-12-30T09:10:00"/>
    <d v="1899-12-30T13:00:00"/>
    <d v="1899-12-30T14:00:00"/>
    <d v="1899-12-30T18:00:00"/>
    <d v="1899-12-30T07:50:00"/>
    <n v="7.8333333333333401"/>
    <n v="7.8333333333333401"/>
    <x v="0"/>
    <n v="1"/>
    <x v="54"/>
  </r>
  <r>
    <x v="74"/>
    <x v="1"/>
    <x v="0"/>
    <d v="1899-12-30T09:30:00"/>
    <d v="1899-12-30T13:00:00"/>
    <d v="1899-12-30T14:00:00"/>
    <d v="1899-12-30T18:05:00"/>
    <d v="1899-12-30T07:35:00"/>
    <n v="7.5833333333333393"/>
    <n v="7.5833333333333393"/>
    <x v="0"/>
    <n v="0"/>
    <x v="3"/>
  </r>
  <r>
    <x v="74"/>
    <x v="2"/>
    <x v="1"/>
    <d v="1899-12-30T09:20:00"/>
    <d v="1899-12-30T13:00:00"/>
    <d v="1899-12-30T14:00:00"/>
    <d v="1899-12-30T18:10:00"/>
    <d v="1899-12-30T07:50:00"/>
    <n v="7.833333333333341"/>
    <n v="7.833333333333341"/>
    <x v="0"/>
    <n v="1"/>
    <x v="49"/>
  </r>
  <r>
    <x v="74"/>
    <x v="3"/>
    <x v="1"/>
    <d v="1899-12-30T08:00:00"/>
    <d v="1899-12-30T14:00:00"/>
    <d v="1899-12-30T14:00:00"/>
    <d v="1899-12-30T17:50:00"/>
    <d v="1899-12-30T09:50:00"/>
    <n v="9.8333333333333393"/>
    <n v="8"/>
    <x v="53"/>
    <n v="1"/>
    <x v="61"/>
  </r>
  <r>
    <x v="74"/>
    <x v="4"/>
    <x v="1"/>
    <d v="1899-12-30T09:10:00"/>
    <d v="1899-12-30T13:00:00"/>
    <d v="1899-12-30T14:00:00"/>
    <d v="1899-12-30T18:05:00"/>
    <d v="1899-12-30T07:55:00"/>
    <n v="7.9166666666666732"/>
    <n v="7.9166666666666732"/>
    <x v="0"/>
    <n v="0"/>
    <x v="3"/>
  </r>
  <r>
    <x v="75"/>
    <x v="0"/>
    <x v="0"/>
    <d v="1899-12-30T08:50:00"/>
    <d v="1899-12-30T13:00:00"/>
    <d v="1899-12-30T14:00:00"/>
    <d v="1899-12-30T18:00:00"/>
    <d v="1899-12-30T08:10:00"/>
    <n v="8.1666666666666714"/>
    <n v="8"/>
    <x v="11"/>
    <n v="0"/>
    <x v="3"/>
  </r>
  <r>
    <x v="75"/>
    <x v="1"/>
    <x v="0"/>
    <d v="1899-12-30T09:10:00"/>
    <d v="1899-12-30T13:00:00"/>
    <d v="1899-12-30T14:00:00"/>
    <d v="1899-12-30T18:05:00"/>
    <d v="1899-12-30T07:55:00"/>
    <n v="7.9166666666666732"/>
    <n v="7.9166666666666732"/>
    <x v="0"/>
    <n v="1"/>
    <x v="9"/>
  </r>
  <r>
    <x v="75"/>
    <x v="2"/>
    <x v="1"/>
    <d v="1899-12-30T09:30:00"/>
    <d v="1899-12-30T13:00:00"/>
    <d v="1899-12-30T14:00:00"/>
    <d v="1899-12-30T18:10:00"/>
    <d v="1899-12-30T07:40:00"/>
    <n v="7.666666666666675"/>
    <n v="7.666666666666675"/>
    <x v="0"/>
    <n v="1"/>
    <x v="46"/>
  </r>
  <r>
    <x v="75"/>
    <x v="3"/>
    <x v="1"/>
    <d v="1899-12-30T09:20:00"/>
    <d v="1899-12-30T14:00:00"/>
    <d v="1899-12-30T15:00:00"/>
    <d v="1899-12-30T17:50:00"/>
    <d v="1899-12-30T07:30:00"/>
    <n v="7.4999999999999982"/>
    <n v="7.4999999999999982"/>
    <x v="0"/>
    <n v="1"/>
    <x v="62"/>
  </r>
  <r>
    <x v="75"/>
    <x v="4"/>
    <x v="1"/>
    <d v="1899-12-30T08:00:00"/>
    <d v="1899-12-30T13:00:00"/>
    <d v="1899-12-30T14:00:00"/>
    <d v="1899-12-30T18:05:00"/>
    <d v="1899-12-30T09:05:00"/>
    <n v="9.0833333333333393"/>
    <n v="8"/>
    <x v="47"/>
    <n v="1"/>
    <x v="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  <x v="0"/>
    <s v="Commerciale"/>
    <d v="1899-12-30T09:20:00"/>
    <d v="1899-12-30T13:00:00"/>
    <d v="1899-12-30T14:00:00"/>
    <d v="1899-12-30T18:00:00"/>
    <d v="1899-12-30T07:40:00"/>
    <n v="7.6666666666666643"/>
    <n v="7.6666666666666643"/>
    <n v="0"/>
    <n v="1"/>
  </r>
  <r>
    <x v="0"/>
    <x v="1"/>
    <s v="Commerciale"/>
    <d v="1899-12-30T08:00:00"/>
    <d v="1899-12-30T12:00:00"/>
    <d v="1899-12-30T14:00:00"/>
    <d v="1899-12-30T18:05:00"/>
    <d v="1899-12-30T08:05:00"/>
    <n v="8.0833333333333321"/>
    <n v="8"/>
    <n v="8.3333333333332149E-2"/>
    <n v="1"/>
  </r>
  <r>
    <x v="0"/>
    <x v="2"/>
    <s v="Marketing"/>
    <d v="1899-12-30T09:10:00"/>
    <d v="1899-12-30T13:00:00"/>
    <d v="1899-12-30T14:00:00"/>
    <d v="1899-12-30T18:10:00"/>
    <d v="1899-12-30T08:00:00"/>
    <n v="8"/>
    <n v="8"/>
    <n v="0"/>
    <n v="1"/>
  </r>
  <r>
    <x v="0"/>
    <x v="3"/>
    <s v="Marketing"/>
    <d v="1899-12-30T08:50:00"/>
    <d v="1899-12-30T13:10:00"/>
    <d v="1899-12-30T14:00:00"/>
    <d v="1899-12-30T17:50:00"/>
    <d v="1899-12-30T08:10:00"/>
    <n v="8.1666666666666607"/>
    <n v="8"/>
    <n v="0.16666666666666075"/>
    <n v="0"/>
  </r>
  <r>
    <x v="0"/>
    <x v="4"/>
    <s v="Marketing"/>
    <d v="1899-12-30T09:10:00"/>
    <d v="1899-12-30T13:05:00"/>
    <d v="1899-12-30T14:00:00"/>
    <d v="1899-12-30T18:05:00"/>
    <d v="1899-12-30T08:00:00"/>
    <n v="8"/>
    <n v="8"/>
    <n v="0"/>
    <n v="0"/>
  </r>
  <r>
    <x v="1"/>
    <x v="0"/>
    <s v="Commerciale"/>
    <d v="1899-12-30T09:30:00"/>
    <d v="1899-12-30T13:00:00"/>
    <d v="1899-12-30T14:00:00"/>
    <d v="1899-12-30T18:00:00"/>
    <d v="1899-12-30T07:30:00"/>
    <n v="7.5000000000000071"/>
    <n v="7.5000000000000071"/>
    <n v="0"/>
    <n v="0"/>
  </r>
  <r>
    <x v="1"/>
    <x v="1"/>
    <s v="Commerciale"/>
    <d v="1899-12-30T09:10:00"/>
    <d v="1899-12-30T13:00:00"/>
    <d v="1899-12-30T14:00:00"/>
    <d v="1899-12-30T18:05:00"/>
    <d v="1899-12-30T07:55:00"/>
    <n v="7.9166666666666732"/>
    <n v="7.9166666666666732"/>
    <n v="0"/>
    <n v="0"/>
  </r>
  <r>
    <x v="1"/>
    <x v="2"/>
    <s v="Marketing"/>
    <d v="1899-12-30T08:00:00"/>
    <d v="1899-12-30T13:00:00"/>
    <d v="1899-12-30T14:00:00"/>
    <d v="1899-12-30T18:10:00"/>
    <d v="1899-12-30T09:10:00"/>
    <n v="9.166666666666675"/>
    <n v="8"/>
    <n v="1.166666666666675"/>
    <n v="1"/>
  </r>
  <r>
    <x v="1"/>
    <x v="3"/>
    <s v="Marketing"/>
    <d v="1899-12-30T09:00:00"/>
    <d v="1899-12-30T13:00:00"/>
    <d v="1899-12-30T14:00:00"/>
    <d v="1899-12-30T17:50:00"/>
    <d v="1899-12-30T07:50:00"/>
    <n v="7.8333333333333375"/>
    <n v="7.8333333333333375"/>
    <n v="0"/>
    <n v="1"/>
  </r>
  <r>
    <x v="1"/>
    <x v="4"/>
    <s v="Marketing"/>
    <d v="1899-12-30T09:00:00"/>
    <d v="1899-12-30T13:10:00"/>
    <d v="1899-12-30T14:00:00"/>
    <d v="1899-12-30T18:05:00"/>
    <d v="1899-12-30T08:15:00"/>
    <n v="8.2500000000000053"/>
    <n v="8"/>
    <n v="0.25000000000000533"/>
    <n v="1"/>
  </r>
  <r>
    <x v="2"/>
    <x v="0"/>
    <s v="Commerciale"/>
    <d v="1899-12-30T09:00:00"/>
    <d v="1899-12-30T13:05:00"/>
    <d v="1899-12-30T14:00:00"/>
    <d v="1899-12-30T18:00:00"/>
    <d v="1899-12-30T08:05:00"/>
    <n v="8.0833333333333428"/>
    <n v="8"/>
    <n v="8.3333333333342807E-2"/>
    <n v="1"/>
  </r>
  <r>
    <x v="2"/>
    <x v="1"/>
    <s v="Commerciale"/>
    <d v="1899-12-30T09:00:00"/>
    <d v="1899-12-30T13:00:00"/>
    <d v="1899-12-30T14:00:00"/>
    <d v="1899-12-30T18:05:00"/>
    <d v="1899-12-30T08:05:00"/>
    <n v="8.0833333333333393"/>
    <n v="8"/>
    <n v="8.3333333333339255E-2"/>
    <n v="1"/>
  </r>
  <r>
    <x v="2"/>
    <x v="2"/>
    <s v="Marketing"/>
    <d v="1899-12-30T09:00:00"/>
    <d v="1899-12-30T13:00:00"/>
    <d v="1899-12-30T14:05:00"/>
    <d v="1899-12-30T18:10:00"/>
    <d v="1899-12-30T08:05:00"/>
    <n v="8.0833333333333339"/>
    <n v="8"/>
    <n v="8.3333333333333925E-2"/>
    <n v="0"/>
  </r>
  <r>
    <x v="2"/>
    <x v="3"/>
    <s v="Marketing"/>
    <d v="1899-12-30T08:00:00"/>
    <d v="1899-12-30T12:00:00"/>
    <d v="1899-12-30T14:00:00"/>
    <d v="1899-12-30T17:50:00"/>
    <d v="1899-12-30T07:50:00"/>
    <n v="7.8333333333333393"/>
    <n v="7.8333333333333393"/>
    <n v="0"/>
    <n v="0"/>
  </r>
  <r>
    <x v="2"/>
    <x v="4"/>
    <s v="Marketing"/>
    <d v="1899-12-30T09:10:00"/>
    <d v="1899-12-30T13:00:00"/>
    <d v="1899-12-30T14:00:00"/>
    <d v="1899-12-30T18:05:00"/>
    <d v="1899-12-30T07:55:00"/>
    <n v="7.9166666666666732"/>
    <n v="7.9166666666666732"/>
    <n v="0"/>
    <n v="1"/>
  </r>
  <r>
    <x v="3"/>
    <x v="0"/>
    <s v="Commerciale"/>
    <d v="1899-12-30T08:55:00"/>
    <d v="1899-12-30T13:00:00"/>
    <d v="1899-12-30T14:05:00"/>
    <d v="1899-12-30T18:00:00"/>
    <d v="1899-12-30T08:00:00"/>
    <n v="8"/>
    <n v="8"/>
    <n v="0"/>
    <n v="0"/>
  </r>
  <r>
    <x v="3"/>
    <x v="1"/>
    <s v="Commerciale"/>
    <d v="1899-12-30T09:00:00"/>
    <d v="1899-12-30T13:10:00"/>
    <d v="1899-12-30T14:00:00"/>
    <d v="1899-12-30T18:05:00"/>
    <d v="1899-12-30T08:15:00"/>
    <n v="8.2500000000000053"/>
    <n v="8"/>
    <n v="0.25000000000000533"/>
    <n v="0"/>
  </r>
  <r>
    <x v="3"/>
    <x v="2"/>
    <s v="Marketing"/>
    <d v="1899-12-30T09:00:00"/>
    <d v="1899-12-30T13:05:00"/>
    <d v="1899-12-30T14:00:00"/>
    <d v="1899-12-30T18:10:00"/>
    <d v="1899-12-30T08:15:00"/>
    <n v="8.2500000000000107"/>
    <n v="8"/>
    <n v="0.25000000000001066"/>
    <n v="1"/>
  </r>
  <r>
    <x v="3"/>
    <x v="3"/>
    <s v="Marketing"/>
    <d v="1899-12-30T09:00:00"/>
    <d v="1899-12-30T13:00:00"/>
    <d v="1899-12-30T14:00:00"/>
    <d v="1899-12-30T17:50:00"/>
    <d v="1899-12-30T07:50:00"/>
    <n v="7.8333333333333375"/>
    <n v="7.8333333333333375"/>
    <n v="0"/>
    <n v="1"/>
  </r>
  <r>
    <x v="3"/>
    <x v="4"/>
    <s v="Marketing"/>
    <d v="1899-12-30T08:00:00"/>
    <d v="1899-12-30T14:00:00"/>
    <d v="1899-12-30T14:00:00"/>
    <d v="1899-12-30T18:05:00"/>
    <d v="1899-12-30T10:05:00"/>
    <n v="10.083333333333341"/>
    <n v="8"/>
    <n v="2.083333333333341"/>
    <n v="1"/>
  </r>
  <r>
    <x v="4"/>
    <x v="0"/>
    <s v="Commerciale"/>
    <d v="1899-12-30T09:00:00"/>
    <d v="1899-12-30T13:00:00"/>
    <d v="1899-12-30T14:00:00"/>
    <d v="1899-12-30T18:00:00"/>
    <d v="1899-12-30T08:00:00"/>
    <n v="8.0000000000000071"/>
    <n v="8"/>
    <n v="7.1054273576010019E-15"/>
    <n v="1"/>
  </r>
  <r>
    <x v="4"/>
    <x v="1"/>
    <s v="Commerciale"/>
    <d v="1899-12-30T08:50:00"/>
    <d v="1899-12-30T13:00:00"/>
    <d v="1899-12-30T14:00:00"/>
    <d v="1899-12-30T18:05:00"/>
    <d v="1899-12-30T08:15:00"/>
    <n v="8.2500000000000053"/>
    <n v="8"/>
    <n v="0.25000000000000533"/>
    <n v="1"/>
  </r>
  <r>
    <x v="4"/>
    <x v="2"/>
    <s v="Marketing"/>
    <d v="1899-12-30T09:00:00"/>
    <d v="1899-12-30T13:00:00"/>
    <d v="1899-12-30T14:05:00"/>
    <d v="1899-12-30T18:10:00"/>
    <d v="1899-12-30T08:05:00"/>
    <n v="8.0833333333333339"/>
    <n v="8"/>
    <n v="8.3333333333333925E-2"/>
    <n v="1"/>
  </r>
  <r>
    <x v="4"/>
    <x v="3"/>
    <s v="Marketing"/>
    <d v="1899-12-30T09:00:00"/>
    <d v="1899-12-30T13:10:00"/>
    <d v="1899-12-30T14:00:00"/>
    <d v="1899-12-30T18:00:00"/>
    <d v="1899-12-30T08:10:00"/>
    <n v="8.1666666666666714"/>
    <n v="8"/>
    <n v="0.1666666666666714"/>
    <n v="0"/>
  </r>
  <r>
    <x v="4"/>
    <x v="4"/>
    <s v="Marketing"/>
    <d v="1899-12-30T09:20:00"/>
    <d v="1899-12-30T13:05:00"/>
    <d v="1899-12-30T14:00:00"/>
    <d v="1899-12-30T18:05:00"/>
    <d v="1899-12-30T07:50:00"/>
    <n v="7.833333333333341"/>
    <n v="7.833333333333341"/>
    <n v="0"/>
    <n v="0"/>
  </r>
  <r>
    <x v="5"/>
    <x v="0"/>
    <s v="Commerciale"/>
    <d v="1899-12-30T08:00:00"/>
    <d v="1899-12-30T13:00:00"/>
    <d v="1899-12-30T14:00:00"/>
    <d v="1899-12-30T18:00:00"/>
    <d v="1899-12-30T09:00:00"/>
    <n v="9.0000000000000071"/>
    <n v="8"/>
    <n v="1.0000000000000071"/>
    <n v="1"/>
  </r>
  <r>
    <x v="5"/>
    <x v="1"/>
    <s v="Commerciale"/>
    <d v="1899-12-30T09:00:00"/>
    <d v="1899-12-30T13:00:00"/>
    <d v="1899-12-30T14:00:00"/>
    <d v="1899-12-30T18:05:00"/>
    <d v="1899-12-30T08:05:00"/>
    <n v="8.0833333333333393"/>
    <n v="8"/>
    <n v="8.3333333333339255E-2"/>
    <n v="0"/>
  </r>
  <r>
    <x v="5"/>
    <x v="2"/>
    <s v="Marketing"/>
    <d v="1899-12-30T08:55:00"/>
    <d v="1899-12-30T13:00:00"/>
    <d v="1899-12-30T14:00:00"/>
    <d v="1899-12-30T18:10:00"/>
    <d v="1899-12-30T08:15:00"/>
    <n v="8.2500000000000089"/>
    <n v="8"/>
    <n v="0.25000000000000888"/>
    <n v="1"/>
  </r>
  <r>
    <x v="5"/>
    <x v="3"/>
    <s v="Marketing"/>
    <d v="1899-12-30T09:00:00"/>
    <d v="1899-12-30T13:10:00"/>
    <d v="1899-12-30T13:50:00"/>
    <d v="1899-12-30T18:00:00"/>
    <d v="1899-12-30T08:20:00"/>
    <n v="8.3333333333333304"/>
    <n v="8"/>
    <n v="0.33333333333333037"/>
    <n v="0"/>
  </r>
  <r>
    <x v="5"/>
    <x v="4"/>
    <s v="Marketing"/>
    <d v="1899-12-30T09:00:00"/>
    <d v="1899-12-30T13:05:00"/>
    <d v="1899-12-30T14:00:00"/>
    <d v="1899-12-30T18:05:00"/>
    <d v="1899-12-30T08:10:00"/>
    <n v="8.166666666666675"/>
    <n v="8"/>
    <n v="0.16666666666667496"/>
    <n v="1"/>
  </r>
  <r>
    <x v="6"/>
    <x v="0"/>
    <s v="Commerciale"/>
    <d v="1899-12-30T09:00:00"/>
    <d v="1899-12-30T13:00:00"/>
    <d v="1899-12-30T14:00:00"/>
    <d v="1899-12-30T18:00:00"/>
    <d v="1899-12-30T08:00:00"/>
    <n v="8.0000000000000071"/>
    <n v="8"/>
    <n v="7.1054273576010019E-15"/>
    <n v="1"/>
  </r>
  <r>
    <x v="6"/>
    <x v="1"/>
    <s v="Commerciale"/>
    <d v="1899-12-30T08:00:00"/>
    <d v="1899-12-30T12:00:00"/>
    <d v="1899-12-30T14:00:00"/>
    <d v="1899-12-30T18:05:00"/>
    <d v="1899-12-30T08:05:00"/>
    <n v="8.083333333333341"/>
    <n v="8"/>
    <n v="8.3333333333341031E-2"/>
    <n v="1"/>
  </r>
  <r>
    <x v="6"/>
    <x v="2"/>
    <s v="Marketing"/>
    <d v="1899-12-30T09:10:00"/>
    <d v="1899-12-30T13:00:00"/>
    <d v="1899-12-30T14:00:00"/>
    <d v="1899-12-30T18:10:00"/>
    <d v="1899-12-30T08:00:00"/>
    <n v="8.0000000000000089"/>
    <n v="8"/>
    <n v="8.8817841970012523E-15"/>
    <n v="0"/>
  </r>
  <r>
    <x v="6"/>
    <x v="3"/>
    <s v="Marketing"/>
    <d v="1899-12-30T08:50:00"/>
    <d v="1899-12-30T13:10:00"/>
    <d v="1899-12-30T13:50:00"/>
    <d v="1899-12-30T18:05:00"/>
    <d v="1899-12-30T08:35:00"/>
    <n v="8.5833333333333286"/>
    <n v="8"/>
    <n v="0.5833333333333286"/>
    <n v="1"/>
  </r>
  <r>
    <x v="6"/>
    <x v="4"/>
    <s v="Marketing"/>
    <d v="1899-12-30T09:10:00"/>
    <d v="1899-12-30T13:05:00"/>
    <d v="1899-12-30T14:00:00"/>
    <d v="1899-12-30T18:00:00"/>
    <d v="1899-12-30T07:55:00"/>
    <n v="7.9166666666666758"/>
    <n v="7.9166666666666758"/>
    <n v="0"/>
    <n v="0"/>
  </r>
  <r>
    <x v="7"/>
    <x v="0"/>
    <s v="Commerciale"/>
    <d v="1899-12-30T09:00:00"/>
    <d v="1899-12-30T13:00:00"/>
    <d v="1899-12-30T14:00:00"/>
    <d v="1899-12-30T18:05:00"/>
    <d v="1899-12-30T08:05:00"/>
    <n v="8.0833333333333393"/>
    <n v="8"/>
    <n v="8.3333333333339255E-2"/>
    <n v="0"/>
  </r>
  <r>
    <x v="7"/>
    <x v="1"/>
    <s v="Commerciale"/>
    <d v="1899-12-30T09:00:00"/>
    <d v="1899-12-30T13:00:00"/>
    <d v="1899-12-30T14:00:00"/>
    <d v="1899-12-30T18:10:00"/>
    <d v="1899-12-30T08:10:00"/>
    <n v="8.166666666666675"/>
    <n v="8"/>
    <n v="0.16666666666667496"/>
    <n v="1"/>
  </r>
  <r>
    <x v="7"/>
    <x v="2"/>
    <s v="Marketing"/>
    <d v="1899-12-30T09:00:00"/>
    <d v="1899-12-30T12:00:00"/>
    <d v="1899-12-30T14:00:00"/>
    <d v="1899-12-30T18:00:00"/>
    <d v="1899-12-30T07:00:00"/>
    <n v="7.0000000000000071"/>
    <n v="7.0000000000000071"/>
    <n v="0"/>
    <n v="0"/>
  </r>
  <r>
    <x v="7"/>
    <x v="3"/>
    <s v="Marketing"/>
    <d v="1899-12-30T09:10:00"/>
    <d v="1899-12-30T13:00:00"/>
    <d v="1899-12-30T14:05:00"/>
    <d v="1899-12-30T18:05:00"/>
    <d v="1899-12-30T07:50:00"/>
    <n v="7.8333333333333321"/>
    <n v="7.8333333333333321"/>
    <n v="0"/>
    <n v="1"/>
  </r>
  <r>
    <x v="7"/>
    <x v="4"/>
    <s v="Marketing"/>
    <d v="1899-12-30T09:00:00"/>
    <d v="1899-12-30T13:10:00"/>
    <d v="1899-12-30T14:00:00"/>
    <d v="1899-12-30T18:00:00"/>
    <d v="1899-12-30T08:10:00"/>
    <n v="8.1666666666666714"/>
    <n v="8"/>
    <n v="0.1666666666666714"/>
    <n v="0"/>
  </r>
  <r>
    <x v="8"/>
    <x v="0"/>
    <s v="Commerciale"/>
    <d v="1899-12-30T09:00:00"/>
    <d v="1899-12-30T13:05:00"/>
    <d v="1899-12-30T14:00:00"/>
    <d v="1899-12-30T18:05:00"/>
    <d v="1899-12-30T08:10:00"/>
    <n v="8.166666666666675"/>
    <n v="8"/>
    <n v="0.16666666666667496"/>
    <n v="1"/>
  </r>
  <r>
    <x v="8"/>
    <x v="1"/>
    <s v="Commerciale"/>
    <d v="1899-12-30T09:00:00"/>
    <d v="1899-12-30T13:00:00"/>
    <d v="1899-12-30T14:00:00"/>
    <d v="1899-12-30T18:10:00"/>
    <d v="1899-12-30T08:10:00"/>
    <n v="8.166666666666675"/>
    <n v="8"/>
    <n v="0.16666666666667496"/>
    <n v="1"/>
  </r>
  <r>
    <x v="8"/>
    <x v="2"/>
    <s v="Marketing"/>
    <d v="1899-12-30T09:20:00"/>
    <d v="1899-12-30T13:00:00"/>
    <d v="1899-12-30T13:50:00"/>
    <d v="1899-12-30T18:10:00"/>
    <d v="1899-12-30T08:00:00"/>
    <n v="8"/>
    <n v="8"/>
    <n v="0"/>
    <n v="0"/>
  </r>
  <r>
    <x v="8"/>
    <x v="3"/>
    <s v="Marketing"/>
    <d v="1899-12-30T08:00:00"/>
    <d v="1899-12-30T12:00:00"/>
    <d v="1899-12-30T14:00:00"/>
    <d v="1899-12-30T17:50:00"/>
    <d v="1899-12-30T07:50:00"/>
    <n v="7.8333333333333393"/>
    <n v="7.8333333333333393"/>
    <n v="0"/>
    <n v="0"/>
  </r>
  <r>
    <x v="8"/>
    <x v="4"/>
    <s v="Marketing"/>
    <d v="1899-12-30T09:15:00"/>
    <d v="1899-12-30T13:00:00"/>
    <d v="1899-12-30T14:00:00"/>
    <d v="1899-12-30T18:05:00"/>
    <d v="1899-12-30T07:50:00"/>
    <n v="7.8333333333333393"/>
    <n v="7.8333333333333393"/>
    <n v="0"/>
    <n v="1"/>
  </r>
  <r>
    <x v="9"/>
    <x v="0"/>
    <s v="Commerciale"/>
    <d v="1899-12-30T09:00:00"/>
    <d v="1899-12-30T13:10:00"/>
    <d v="1899-12-30T14:00:00"/>
    <d v="1899-12-30T18:00:00"/>
    <d v="1899-12-30T08:10:00"/>
    <n v="8.1666666666666714"/>
    <n v="8"/>
    <n v="0.1666666666666714"/>
    <n v="1"/>
  </r>
  <r>
    <x v="9"/>
    <x v="1"/>
    <s v="Commerciale"/>
    <d v="1899-12-30T09:00:00"/>
    <d v="1899-12-30T13:05:00"/>
    <d v="1899-12-30T13:45:00"/>
    <d v="1899-12-30T18:05:00"/>
    <d v="1899-12-30T08:25:00"/>
    <n v="8.4166666666666679"/>
    <n v="8"/>
    <n v="0.41666666666666785"/>
    <n v="0"/>
  </r>
  <r>
    <x v="9"/>
    <x v="2"/>
    <s v="Marketing"/>
    <d v="1899-12-30T09:00:00"/>
    <d v="1899-12-30T13:00:00"/>
    <d v="1899-12-30T14:00:00"/>
    <d v="1899-12-30T18:10:00"/>
    <d v="1899-12-30T08:10:00"/>
    <n v="8.166666666666675"/>
    <n v="8"/>
    <n v="0.16666666666667496"/>
    <n v="0"/>
  </r>
  <r>
    <x v="9"/>
    <x v="3"/>
    <s v="Marketing"/>
    <d v="1899-12-30T09:20:00"/>
    <d v="1899-12-30T13:10:00"/>
    <d v="1899-12-30T14:00:00"/>
    <d v="1899-12-30T17:50:00"/>
    <d v="1899-12-30T07:40:00"/>
    <n v="7.6666666666666696"/>
    <n v="7.6666666666666696"/>
    <n v="0"/>
    <n v="1"/>
  </r>
  <r>
    <x v="9"/>
    <x v="4"/>
    <s v="Marketing"/>
    <d v="1899-12-30T08:00:00"/>
    <d v="1899-12-30T13:05:00"/>
    <d v="1899-12-30T14:00:00"/>
    <d v="1899-12-30T18:05:00"/>
    <d v="1899-12-30T09:10:00"/>
    <n v="9.166666666666675"/>
    <n v="8"/>
    <n v="1.166666666666675"/>
    <n v="1"/>
  </r>
  <r>
    <x v="10"/>
    <x v="0"/>
    <s v="Commerciale"/>
    <d v="1899-12-30T09:00:00"/>
    <d v="1899-12-30T13:00:00"/>
    <d v="1899-12-30T14:00:00"/>
    <d v="1899-12-30T18:00:00"/>
    <d v="1899-12-30T08:00:00"/>
    <n v="8.0000000000000071"/>
    <n v="8"/>
    <n v="7.1054273576010019E-15"/>
    <n v="1"/>
  </r>
  <r>
    <x v="10"/>
    <x v="1"/>
    <s v="Commerciale"/>
    <d v="1899-12-30T09:00:00"/>
    <d v="1899-12-30T13:00:00"/>
    <d v="1899-12-30T14:00:00"/>
    <d v="1899-12-30T18:05:00"/>
    <d v="1899-12-30T08:05:00"/>
    <n v="8.0833333333333393"/>
    <n v="8"/>
    <n v="8.3333333333339255E-2"/>
    <n v="1"/>
  </r>
  <r>
    <x v="10"/>
    <x v="2"/>
    <s v="Marketing"/>
    <d v="1899-12-30T09:00:00"/>
    <d v="1899-12-30T13:05:00"/>
    <d v="1899-12-30T14:00:00"/>
    <d v="1899-12-30T18:10:00"/>
    <d v="1899-12-30T08:15:00"/>
    <n v="8.2500000000000107"/>
    <n v="8"/>
    <n v="0.25000000000001066"/>
    <n v="1"/>
  </r>
  <r>
    <x v="10"/>
    <x v="3"/>
    <s v="Marketing"/>
    <d v="1899-12-30T09:00:00"/>
    <d v="1899-12-30T13:00:00"/>
    <d v="1899-12-30T14:00:00"/>
    <d v="1899-12-30T18:05:00"/>
    <d v="1899-12-30T08:05:00"/>
    <n v="8.0833333333333393"/>
    <n v="8"/>
    <n v="8.3333333333339255E-2"/>
    <n v="0"/>
  </r>
  <r>
    <x v="10"/>
    <x v="4"/>
    <s v="Marketing"/>
    <d v="1899-12-30T09:00:00"/>
    <d v="1899-12-30T13:00:00"/>
    <d v="1899-12-30T14:00:00"/>
    <d v="1899-12-30T18:00:00"/>
    <d v="1899-12-30T08:00:00"/>
    <n v="8.0000000000000071"/>
    <n v="8"/>
    <n v="7.1054273576010019E-15"/>
    <n v="0"/>
  </r>
  <r>
    <x v="11"/>
    <x v="0"/>
    <s v="Commerciale"/>
    <d v="1899-12-30T09:00:00"/>
    <d v="1899-12-30T13:00:00"/>
    <d v="1899-12-30T14:00:00"/>
    <d v="1899-12-30T18:05:00"/>
    <d v="1899-12-30T08:05:00"/>
    <n v="8.0833333333333393"/>
    <n v="8"/>
    <n v="8.3333333333339255E-2"/>
    <n v="1"/>
  </r>
  <r>
    <x v="11"/>
    <x v="1"/>
    <s v="Commerciale"/>
    <d v="1899-12-30T09:00:00"/>
    <d v="1899-12-30T13:10:00"/>
    <d v="1899-12-30T14:00:00"/>
    <d v="1899-12-30T18:10:00"/>
    <d v="1899-12-30T08:20:00"/>
    <n v="8.333333333333341"/>
    <n v="8"/>
    <n v="0.33333333333334103"/>
    <n v="1"/>
  </r>
  <r>
    <x v="11"/>
    <x v="2"/>
    <s v="Marketing"/>
    <d v="1899-12-30T09:00:00"/>
    <d v="1899-12-30T13:05:00"/>
    <d v="1899-12-30T14:00:00"/>
    <d v="1899-12-30T18:00:00"/>
    <d v="1899-12-30T08:05:00"/>
    <n v="8.0833333333333428"/>
    <n v="8"/>
    <n v="8.3333333333342807E-2"/>
    <n v="1"/>
  </r>
  <r>
    <x v="11"/>
    <x v="3"/>
    <s v="Marketing"/>
    <d v="1899-12-30T09:00:00"/>
    <d v="1899-12-30T13:00:00"/>
    <d v="1899-12-30T14:00:00"/>
    <d v="1899-12-30T18:05:00"/>
    <d v="1899-12-30T08:05:00"/>
    <n v="8.0833333333333393"/>
    <n v="8"/>
    <n v="8.3333333333339255E-2"/>
    <n v="1"/>
  </r>
  <r>
    <x v="11"/>
    <x v="4"/>
    <s v="Marketing"/>
    <d v="1899-12-30T09:00:00"/>
    <d v="1899-12-30T13:00:00"/>
    <d v="1899-12-30T14:00:00"/>
    <d v="1899-12-30T18:00:00"/>
    <d v="1899-12-30T08:00:00"/>
    <n v="8.0000000000000071"/>
    <n v="8"/>
    <n v="7.1054273576010019E-15"/>
    <n v="1"/>
  </r>
  <r>
    <x v="12"/>
    <x v="0"/>
    <s v="Commerciale"/>
    <d v="1899-12-30T09:00:00"/>
    <d v="1899-12-30T13:00:00"/>
    <d v="1899-12-30T14:00:00"/>
    <d v="1899-12-30T18:05:00"/>
    <d v="1899-12-30T08:05:00"/>
    <n v="8.0833333333333393"/>
    <n v="8"/>
    <n v="8.3333333333339255E-2"/>
    <n v="0"/>
  </r>
  <r>
    <x v="12"/>
    <x v="1"/>
    <s v="Commerciale"/>
    <d v="1899-12-30T09:00:00"/>
    <d v="1899-12-30T13:10:00"/>
    <d v="1899-12-30T14:00:00"/>
    <d v="1899-12-30T18:10:00"/>
    <d v="1899-12-30T08:20:00"/>
    <n v="8.333333333333341"/>
    <n v="8"/>
    <n v="0.33333333333334103"/>
    <n v="0"/>
  </r>
  <r>
    <x v="12"/>
    <x v="2"/>
    <s v="Marketing"/>
    <d v="1899-12-30T09:10:00"/>
    <d v="1899-12-30T13:00:00"/>
    <d v="1899-12-30T14:00:00"/>
    <d v="1899-12-30T18:10:00"/>
    <d v="1899-12-30T08:00:00"/>
    <n v="8.0000000000000089"/>
    <n v="8"/>
    <n v="8.8817841970012523E-15"/>
    <n v="0"/>
  </r>
  <r>
    <x v="12"/>
    <x v="3"/>
    <s v="Marketing"/>
    <d v="1899-12-30T08:50:00"/>
    <d v="1899-12-30T13:10:00"/>
    <d v="1899-12-30T14:00:00"/>
    <d v="1899-12-30T17:50:00"/>
    <d v="1899-12-30T08:10:00"/>
    <n v="8.1666666666666696"/>
    <n v="8"/>
    <n v="0.16666666666666963"/>
    <n v="0"/>
  </r>
  <r>
    <x v="12"/>
    <x v="4"/>
    <s v="Marketing"/>
    <d v="1899-12-30T09:10:00"/>
    <d v="1899-12-30T13:05:00"/>
    <d v="1899-12-30T14:00:00"/>
    <d v="1899-12-30T18:05:00"/>
    <d v="1899-12-30T08:00:00"/>
    <n v="8.0000000000000089"/>
    <n v="8"/>
    <n v="8.8817841970012523E-15"/>
    <n v="1"/>
  </r>
  <r>
    <x v="13"/>
    <x v="0"/>
    <s v="Commerciale"/>
    <d v="1899-12-30T09:30:00"/>
    <d v="1899-12-30T13:00:00"/>
    <d v="1899-12-30T14:00:00"/>
    <d v="1899-12-30T18:00:00"/>
    <d v="1899-12-30T07:30:00"/>
    <n v="7.5000000000000071"/>
    <n v="7.5000000000000071"/>
    <n v="0"/>
    <n v="1"/>
  </r>
  <r>
    <x v="13"/>
    <x v="1"/>
    <s v="Commerciale"/>
    <d v="1899-12-30T09:20:00"/>
    <d v="1899-12-30T13:00:00"/>
    <d v="1899-12-30T14:00:00"/>
    <d v="1899-12-30T18:05:00"/>
    <d v="1899-12-30T07:45:00"/>
    <n v="7.7500000000000053"/>
    <n v="7.7500000000000053"/>
    <n v="0"/>
    <n v="1"/>
  </r>
  <r>
    <x v="13"/>
    <x v="2"/>
    <s v="Marketing"/>
    <d v="1899-12-30T08:00:00"/>
    <d v="1899-12-30T13:00:00"/>
    <d v="1899-12-30T14:00:00"/>
    <d v="1899-12-30T18:10:00"/>
    <d v="1899-12-30T09:10:00"/>
    <n v="9.166666666666675"/>
    <n v="8"/>
    <n v="1.166666666666675"/>
    <n v="0"/>
  </r>
  <r>
    <x v="13"/>
    <x v="3"/>
    <s v="Marketing"/>
    <d v="1899-12-30T09:00:00"/>
    <d v="1899-12-30T13:10:00"/>
    <d v="1899-12-30T14:00:00"/>
    <d v="1899-12-30T17:50:00"/>
    <d v="1899-12-30T08:00:00"/>
    <n v="8.0000000000000036"/>
    <n v="8.0000000000000036"/>
    <n v="0"/>
    <n v="0"/>
  </r>
  <r>
    <x v="13"/>
    <x v="4"/>
    <s v="Marketing"/>
    <d v="1899-12-30T09:00:00"/>
    <d v="1899-12-30T13:00:00"/>
    <d v="1899-12-30T14:00:00"/>
    <d v="1899-12-30T18:05:00"/>
    <d v="1899-12-30T08:05:00"/>
    <n v="8.0833333333333393"/>
    <n v="8"/>
    <n v="8.3333333333339255E-2"/>
    <n v="1"/>
  </r>
  <r>
    <x v="14"/>
    <x v="0"/>
    <s v="Commerciale"/>
    <d v="1899-12-30T09:00:00"/>
    <d v="1899-12-30T13:05:00"/>
    <d v="1899-12-30T14:00:00"/>
    <d v="1899-12-30T18:00:00"/>
    <d v="1899-12-30T08:05:00"/>
    <n v="8.0833333333333428"/>
    <n v="8"/>
    <n v="8.3333333333342807E-2"/>
    <n v="1"/>
  </r>
  <r>
    <x v="14"/>
    <x v="1"/>
    <s v="Commerciale"/>
    <d v="1899-12-30T09:30:00"/>
    <d v="1899-12-30T13:00:00"/>
    <d v="1899-12-30T14:00:00"/>
    <d v="1899-12-30T18:05:00"/>
    <d v="1899-12-30T07:35:00"/>
    <n v="7.5833333333333393"/>
    <n v="7.5833333333333393"/>
    <n v="0"/>
    <n v="1"/>
  </r>
  <r>
    <x v="14"/>
    <x v="2"/>
    <s v="Marketing"/>
    <d v="1899-12-30T09:20:00"/>
    <d v="1899-12-30T13:00:00"/>
    <d v="1899-12-30T14:00:00"/>
    <d v="1899-12-30T18:10:00"/>
    <d v="1899-12-30T07:50:00"/>
    <n v="7.833333333333341"/>
    <n v="7.833333333333341"/>
    <n v="0"/>
    <n v="0"/>
  </r>
  <r>
    <x v="14"/>
    <x v="3"/>
    <s v="Marketing"/>
    <d v="1899-12-30T08:00:00"/>
    <d v="1899-12-30T13:00:00"/>
    <d v="1899-12-30T14:00:00"/>
    <d v="1899-12-30T17:50:00"/>
    <d v="1899-12-30T08:50:00"/>
    <n v="8.8333333333333375"/>
    <n v="8"/>
    <n v="0.83333333333333748"/>
    <n v="0"/>
  </r>
  <r>
    <x v="14"/>
    <x v="4"/>
    <s v="Marketing"/>
    <d v="1899-12-30T09:10:00"/>
    <d v="1899-12-30T13:00:00"/>
    <d v="1899-12-30T14:00:00"/>
    <d v="1899-12-30T18:05:00"/>
    <d v="1899-12-30T07:55:00"/>
    <n v="7.9166666666666732"/>
    <n v="7.9166666666666732"/>
    <n v="0"/>
    <n v="0"/>
  </r>
  <r>
    <x v="15"/>
    <x v="0"/>
    <s v="Commerciale"/>
    <d v="1899-12-30T09:00:00"/>
    <d v="1899-12-30T13:00:00"/>
    <d v="1899-12-30T14:00:00"/>
    <d v="1899-12-30T18:00:00"/>
    <d v="1899-12-30T08:00:00"/>
    <n v="8.0000000000000071"/>
    <n v="8"/>
    <n v="7.1054273576010019E-15"/>
    <n v="1"/>
  </r>
  <r>
    <x v="15"/>
    <x v="1"/>
    <s v="Commerciale"/>
    <d v="1899-12-30T09:00:00"/>
    <d v="1899-12-30T13:10:00"/>
    <d v="1899-12-30T14:00:00"/>
    <d v="1899-12-30T18:05:00"/>
    <d v="1899-12-30T08:15:00"/>
    <n v="8.2500000000000053"/>
    <n v="8"/>
    <n v="0.25000000000000533"/>
    <n v="0"/>
  </r>
  <r>
    <x v="15"/>
    <x v="2"/>
    <s v="Marketing"/>
    <d v="1899-12-30T09:00:00"/>
    <d v="1899-12-30T13:00:00"/>
    <d v="1899-12-30T14:00:00"/>
    <d v="1899-12-30T18:00:00"/>
    <d v="1899-12-30T08:00:00"/>
    <n v="8.0000000000000071"/>
    <n v="8"/>
    <n v="7.1054273576010019E-15"/>
    <n v="1"/>
  </r>
  <r>
    <x v="15"/>
    <x v="3"/>
    <s v="Marketing"/>
    <d v="1899-12-30T09:20:00"/>
    <d v="1899-12-30T13:00:00"/>
    <d v="1899-12-30T14:00:00"/>
    <d v="1899-12-30T18:05:00"/>
    <d v="1899-12-30T07:45:00"/>
    <n v="7.7500000000000053"/>
    <n v="7.7500000000000053"/>
    <n v="0"/>
    <n v="0"/>
  </r>
  <r>
    <x v="15"/>
    <x v="4"/>
    <s v="Marketing"/>
    <d v="1899-12-30T09:00:00"/>
    <d v="1899-12-30T13:15:00"/>
    <d v="1899-12-30T14:00:00"/>
    <d v="1899-12-30T18:10:00"/>
    <d v="1899-12-30T08:25:00"/>
    <n v="8.4166666666666767"/>
    <n v="8"/>
    <n v="0.41666666666667673"/>
    <n v="0"/>
  </r>
  <r>
    <x v="16"/>
    <x v="0"/>
    <s v="Commerciale"/>
    <d v="1899-12-30T09:00:00"/>
    <d v="1899-12-30T13:00:00"/>
    <d v="1899-12-30T14:00:00"/>
    <d v="1899-12-30T18:00:00"/>
    <d v="1899-12-30T08:00:00"/>
    <n v="8.0000000000000071"/>
    <n v="8"/>
    <n v="7.1054273576010019E-15"/>
    <n v="0"/>
  </r>
  <r>
    <x v="16"/>
    <x v="1"/>
    <s v="Commerciale"/>
    <d v="1899-12-30T09:00:00"/>
    <d v="1899-12-30T13:10:00"/>
    <d v="1899-12-30T14:00:00"/>
    <d v="1899-12-30T18:05:00"/>
    <d v="1899-12-30T08:15:00"/>
    <n v="8.2500000000000053"/>
    <n v="8"/>
    <n v="0.25000000000000533"/>
    <n v="1"/>
  </r>
  <r>
    <x v="16"/>
    <x v="2"/>
    <s v="Marketing"/>
    <d v="1899-12-30T09:10:00"/>
    <d v="1899-12-30T13:05:00"/>
    <d v="1899-12-30T14:00:00"/>
    <d v="1899-12-30T18:00:00"/>
    <d v="1899-12-30T07:55:00"/>
    <n v="7.9166666666666758"/>
    <n v="7.9166666666666758"/>
    <n v="0"/>
    <n v="1"/>
  </r>
  <r>
    <x v="16"/>
    <x v="3"/>
    <s v="Marketing"/>
    <d v="1899-12-30T09:30:00"/>
    <d v="1899-12-30T13:10:00"/>
    <d v="1899-12-30T14:00:00"/>
    <d v="1899-12-30T18:05:00"/>
    <d v="1899-12-30T07:45:00"/>
    <n v="7.7500000000000053"/>
    <n v="7.7500000000000053"/>
    <n v="0"/>
    <n v="1"/>
  </r>
  <r>
    <x v="16"/>
    <x v="4"/>
    <s v="Marketing"/>
    <d v="1899-12-30T09:00:00"/>
    <d v="1899-12-30T13:00:00"/>
    <d v="1899-12-30T14:00:00"/>
    <d v="1899-12-30T18:10:00"/>
    <d v="1899-12-30T08:10:00"/>
    <n v="8.166666666666675"/>
    <n v="8"/>
    <n v="0.16666666666667496"/>
    <n v="0"/>
  </r>
  <r>
    <x v="17"/>
    <x v="0"/>
    <s v="Commerciale"/>
    <d v="1899-12-30T09:00:00"/>
    <d v="1899-12-30T13:00:00"/>
    <d v="1899-12-30T14:00:00"/>
    <d v="1899-12-30T18:00:00"/>
    <d v="1899-12-30T08:00:00"/>
    <n v="8.0000000000000071"/>
    <n v="8"/>
    <n v="7.1054273576010019E-15"/>
    <n v="0"/>
  </r>
  <r>
    <x v="17"/>
    <x v="1"/>
    <s v="Commerciale"/>
    <d v="1899-12-30T09:00:00"/>
    <d v="1899-12-30T13:15:00"/>
    <d v="1899-12-30T14:00:00"/>
    <d v="1899-12-30T19:00:00"/>
    <d v="1899-12-30T09:15:00"/>
    <n v="9.2500000000000142"/>
    <n v="8"/>
    <n v="1.2500000000000142"/>
    <n v="1"/>
  </r>
  <r>
    <x v="17"/>
    <x v="2"/>
    <s v="Marketing"/>
    <d v="1899-12-30T08:50:00"/>
    <d v="1899-12-30T13:00:00"/>
    <d v="1899-12-30T14:00:00"/>
    <d v="1899-12-30T20:00:00"/>
    <d v="1899-12-30T10:10:00"/>
    <n v="10.166666666666664"/>
    <n v="8"/>
    <n v="2.1666666666666643"/>
    <n v="1"/>
  </r>
  <r>
    <x v="17"/>
    <x v="3"/>
    <s v="Marketing"/>
    <d v="1899-12-30T09:10:00"/>
    <d v="1899-12-30T13:10:00"/>
    <d v="1899-12-30T14:00:00"/>
    <d v="1899-12-30T21:00:00"/>
    <d v="1899-12-30T11:00:00"/>
    <n v="11.000000000000007"/>
    <n v="8"/>
    <n v="3.0000000000000071"/>
    <n v="1"/>
  </r>
  <r>
    <x v="17"/>
    <x v="4"/>
    <s v="Marketing"/>
    <d v="1899-12-30T09:00:00"/>
    <d v="1899-12-30T13:00:00"/>
    <d v="1899-12-30T14:00:00"/>
    <d v="1899-12-30T22:00:00"/>
    <d v="1899-12-30T12:00:00"/>
    <n v="12.000000000000014"/>
    <n v="8"/>
    <n v="4.0000000000000142"/>
    <n v="0"/>
  </r>
  <r>
    <x v="18"/>
    <x v="0"/>
    <s v="Commerciale"/>
    <d v="1899-12-30T09:00:00"/>
    <d v="1899-12-30T13:00:00"/>
    <d v="1899-12-30T14:00:00"/>
    <d v="1899-12-30T23:00:00"/>
    <d v="1899-12-30T13:00:00"/>
    <n v="13"/>
    <n v="8"/>
    <n v="5"/>
    <n v="0"/>
  </r>
  <r>
    <x v="18"/>
    <x v="1"/>
    <s v="Commerciale"/>
    <d v="1899-12-30T09:00:00"/>
    <d v="1899-12-30T13:10:00"/>
    <d v="1899-12-30T14:00:00"/>
    <d v="1899-12-31T00:00:00"/>
    <d v="1899-12-30T14:10:00"/>
    <n v="14.166666666666671"/>
    <n v="8"/>
    <n v="6.1666666666666714"/>
    <n v="1"/>
  </r>
  <r>
    <x v="18"/>
    <x v="2"/>
    <s v="Marketing"/>
    <d v="1899-12-30T09:10:00"/>
    <d v="1899-12-30T13:00:00"/>
    <d v="1899-12-30T14:00:00"/>
    <d v="1899-12-31T01:00:00"/>
    <d v="1899-12-30T14:50:00"/>
    <n v="14.833333333333419"/>
    <n v="8"/>
    <n v="6.8333333333334192"/>
    <n v="0"/>
  </r>
  <r>
    <x v="18"/>
    <x v="3"/>
    <s v="Marketing"/>
    <d v="1899-12-30T08:50:00"/>
    <d v="1899-12-30T13:00:00"/>
    <d v="1899-12-30T14:00:00"/>
    <d v="1899-12-31T02:00:00"/>
    <d v="1899-12-30T16:10:00"/>
    <n v="16.166666666666586"/>
    <n v="8"/>
    <n v="8.1666666666665861"/>
    <n v="1"/>
  </r>
  <r>
    <x v="18"/>
    <x v="4"/>
    <s v="Marketing"/>
    <d v="1899-12-30T09:10:00"/>
    <d v="1899-12-30T13:15:00"/>
    <d v="1899-12-30T14:00:00"/>
    <d v="1899-12-31T03:00:00"/>
    <d v="1899-12-30T17:05:00"/>
    <n v="17.083333333333343"/>
    <n v="8"/>
    <n v="9.0833333333333428"/>
    <n v="1"/>
  </r>
  <r>
    <x v="19"/>
    <x v="0"/>
    <s v="Commerciale"/>
    <d v="1899-12-30T09:30:00"/>
    <d v="1899-12-30T13:00:00"/>
    <d v="1899-12-30T14:00:00"/>
    <d v="1899-12-31T04:00:00"/>
    <d v="1899-12-30T17:30:00"/>
    <n v="17.500000000000085"/>
    <n v="8"/>
    <n v="9.5000000000000853"/>
    <n v="1"/>
  </r>
  <r>
    <x v="19"/>
    <x v="1"/>
    <s v="Commerciale"/>
    <d v="1899-12-30T09:00:00"/>
    <d v="1899-12-30T13:10:00"/>
    <d v="1899-12-30T14:00:00"/>
    <d v="1899-12-31T05:00:00"/>
    <d v="1899-12-30T19:10:00"/>
    <n v="19.166666666666593"/>
    <n v="8"/>
    <n v="11.166666666666593"/>
    <n v="1"/>
  </r>
  <r>
    <x v="19"/>
    <x v="2"/>
    <s v="Marketing"/>
    <d v="1899-12-30T09:00:00"/>
    <d v="1899-12-30T14:00:00"/>
    <d v="1899-12-30T15:00:00"/>
    <d v="1899-12-30T18:00:00"/>
    <d v="1899-12-30T08:00:00"/>
    <n v="8"/>
    <n v="8"/>
    <n v="0"/>
    <n v="1"/>
  </r>
  <r>
    <x v="19"/>
    <x v="3"/>
    <s v="Marketing"/>
    <d v="1899-12-30T09:00:00"/>
    <d v="1899-12-30T13:00:00"/>
    <d v="1899-12-30T14:00:00"/>
    <d v="1899-12-30T17:50:00"/>
    <d v="1899-12-30T07:50:00"/>
    <n v="7.8333333333333375"/>
    <n v="7.8333333333333375"/>
    <n v="0"/>
    <n v="0"/>
  </r>
  <r>
    <x v="19"/>
    <x v="4"/>
    <s v="Marketing"/>
    <d v="1899-12-30T08:50:00"/>
    <d v="1899-12-30T13:10:00"/>
    <d v="1899-12-30T14:00:00"/>
    <d v="1899-12-30T18:05:00"/>
    <d v="1899-12-30T08:25:00"/>
    <n v="8.4166666666666714"/>
    <n v="8"/>
    <n v="0.4166666666666714"/>
    <n v="0"/>
  </r>
  <r>
    <x v="20"/>
    <x v="0"/>
    <s v="Commerciale"/>
    <d v="1899-12-30T09:10:00"/>
    <d v="1899-12-30T13:00:00"/>
    <d v="1899-12-30T14:00:00"/>
    <d v="1899-12-30T18:00:00"/>
    <d v="1899-12-30T07:50:00"/>
    <n v="7.8333333333333401"/>
    <n v="7.8333333333333401"/>
    <n v="0"/>
    <n v="0"/>
  </r>
  <r>
    <x v="20"/>
    <x v="1"/>
    <s v="Commerciale"/>
    <d v="1899-12-30T09:30:00"/>
    <d v="1899-12-30T13:00:00"/>
    <d v="1899-12-30T14:00:00"/>
    <d v="1899-12-30T18:05:00"/>
    <d v="1899-12-30T07:35:00"/>
    <n v="7.5833333333333393"/>
    <n v="7.5833333333333393"/>
    <n v="0"/>
    <n v="0"/>
  </r>
  <r>
    <x v="20"/>
    <x v="2"/>
    <s v="Marketing"/>
    <d v="1899-12-30T09:00:00"/>
    <d v="1899-12-30T13:15:00"/>
    <d v="1899-12-30T14:00:00"/>
    <d v="1899-12-30T18:10:00"/>
    <d v="1899-12-30T08:25:00"/>
    <n v="8.4166666666666767"/>
    <n v="8"/>
    <n v="0.41666666666667673"/>
    <n v="1"/>
  </r>
  <r>
    <x v="20"/>
    <x v="3"/>
    <s v="Marketing"/>
    <d v="1899-12-30T09:00:00"/>
    <d v="1899-12-30T13:00:00"/>
    <d v="1899-12-30T14:00:00"/>
    <d v="1899-12-30T17:50:00"/>
    <d v="1899-12-30T07:50:00"/>
    <n v="7.8333333333333375"/>
    <n v="7.8333333333333375"/>
    <n v="0"/>
    <n v="1"/>
  </r>
  <r>
    <x v="20"/>
    <x v="4"/>
    <s v="Marketing"/>
    <d v="1899-12-30T09:00:00"/>
    <d v="1899-12-30T13:10:00"/>
    <d v="1899-12-30T14:00:00"/>
    <d v="1899-12-30T18:05:00"/>
    <d v="1899-12-30T08:15:00"/>
    <n v="8.2500000000000053"/>
    <n v="8"/>
    <n v="0.25000000000000533"/>
    <n v="1"/>
  </r>
  <r>
    <x v="21"/>
    <x v="0"/>
    <s v="Commerciale"/>
    <d v="1899-12-30T08:50:00"/>
    <d v="1899-12-30T13:00:00"/>
    <d v="1899-12-30T14:00:00"/>
    <d v="1899-12-30T18:05:00"/>
    <d v="1899-12-30T08:15:00"/>
    <n v="8.2500000000000053"/>
    <n v="8"/>
    <n v="0.25000000000000533"/>
    <n v="1"/>
  </r>
  <r>
    <x v="21"/>
    <x v="1"/>
    <s v="Commerciale"/>
    <d v="1899-12-30T09:10:00"/>
    <d v="1899-12-30T13:05:00"/>
    <d v="1899-12-30T14:00:00"/>
    <d v="1899-12-30T18:05:00"/>
    <d v="1899-12-30T08:00:00"/>
    <n v="8.0000000000000089"/>
    <n v="8"/>
    <n v="8.8817841970012523E-15"/>
    <n v="1"/>
  </r>
  <r>
    <x v="21"/>
    <x v="2"/>
    <s v="Marketing"/>
    <d v="1899-12-30T09:30:00"/>
    <d v="1899-12-30T13:00:00"/>
    <d v="1899-12-30T14:00:00"/>
    <d v="1899-12-30T18:10:00"/>
    <d v="1899-12-30T07:40:00"/>
    <n v="7.666666666666675"/>
    <n v="7.666666666666675"/>
    <n v="0"/>
    <n v="0"/>
  </r>
  <r>
    <x v="21"/>
    <x v="3"/>
    <s v="Marketing"/>
    <d v="1899-12-30T09:00:00"/>
    <d v="1899-12-30T13:00:00"/>
    <d v="1899-12-30T14:00:00"/>
    <d v="1899-12-30T17:50:00"/>
    <d v="1899-12-30T07:50:00"/>
    <n v="7.8333333333333375"/>
    <n v="7.8333333333333375"/>
    <n v="0"/>
    <n v="0"/>
  </r>
  <r>
    <x v="21"/>
    <x v="4"/>
    <s v="Marketing"/>
    <d v="1899-12-30T09:00:00"/>
    <d v="1899-12-30T13:00:00"/>
    <d v="1899-12-30T14:00:00"/>
    <d v="1899-12-30T18:05:00"/>
    <d v="1899-12-30T08:05:00"/>
    <n v="8.0833333333333393"/>
    <n v="8"/>
    <n v="8.3333333333339255E-2"/>
    <n v="1"/>
  </r>
  <r>
    <x v="22"/>
    <x v="0"/>
    <s v="Commerciale"/>
    <d v="1899-12-30T09:00:00"/>
    <d v="1899-12-30T13:00:00"/>
    <d v="1899-12-30T14:00:00"/>
    <d v="1899-12-30T18:00:00"/>
    <d v="1899-12-30T08:00:00"/>
    <n v="8.0000000000000071"/>
    <n v="8"/>
    <n v="7.1054273576010019E-15"/>
    <n v="0"/>
  </r>
  <r>
    <x v="22"/>
    <x v="1"/>
    <s v="Commerciale"/>
    <d v="1899-12-30T08:50:00"/>
    <d v="1899-12-30T13:10:00"/>
    <d v="1899-12-30T14:00:00"/>
    <d v="1899-12-30T18:05:00"/>
    <d v="1899-12-30T08:25:00"/>
    <n v="8.4166666666666714"/>
    <n v="8"/>
    <n v="0.4166666666666714"/>
    <n v="0"/>
  </r>
  <r>
    <x v="22"/>
    <x v="2"/>
    <s v="Marketing"/>
    <d v="1899-12-30T09:00:00"/>
    <d v="1899-12-30T13:05:00"/>
    <d v="1899-12-30T14:00:00"/>
    <d v="1899-12-30T18:10:00"/>
    <d v="1899-12-30T08:15:00"/>
    <n v="8.2500000000000107"/>
    <n v="8"/>
    <n v="0.25000000000001066"/>
    <n v="1"/>
  </r>
  <r>
    <x v="22"/>
    <x v="3"/>
    <s v="Marketing"/>
    <d v="1899-12-30T09:00:00"/>
    <d v="1899-12-30T13:00:00"/>
    <d v="1899-12-30T14:00:00"/>
    <d v="1899-12-30T17:50:00"/>
    <d v="1899-12-30T07:50:00"/>
    <n v="7.8333333333333375"/>
    <n v="7.8333333333333375"/>
    <n v="0"/>
    <n v="1"/>
  </r>
  <r>
    <x v="22"/>
    <x v="4"/>
    <s v="Marketing"/>
    <d v="1899-12-30T09:00:00"/>
    <d v="1899-12-30T13:00:00"/>
    <d v="1899-12-30T14:00:00"/>
    <d v="1899-12-30T18:05:00"/>
    <d v="1899-12-30T08:05:00"/>
    <n v="8.0833333333333393"/>
    <n v="8"/>
    <n v="8.3333333333339255E-2"/>
    <n v="1"/>
  </r>
  <r>
    <x v="23"/>
    <x v="0"/>
    <s v="Commerciale"/>
    <d v="1899-12-30T09:00:00"/>
    <d v="1899-12-30T13:05:00"/>
    <d v="1899-12-30T14:00:00"/>
    <d v="1899-12-30T18:00:00"/>
    <d v="1899-12-30T08:05:00"/>
    <n v="8.0833333333333428"/>
    <n v="8"/>
    <n v="8.3333333333342807E-2"/>
    <n v="1"/>
  </r>
  <r>
    <x v="23"/>
    <x v="1"/>
    <s v="Commerciale"/>
    <d v="1899-12-30T09:00:00"/>
    <d v="1899-12-30T13:00:00"/>
    <d v="1899-12-30T14:00:00"/>
    <d v="1899-12-30T18:05:00"/>
    <d v="1899-12-30T08:05:00"/>
    <n v="8.0833333333333393"/>
    <n v="8"/>
    <n v="8.3333333333339255E-2"/>
    <n v="1"/>
  </r>
  <r>
    <x v="23"/>
    <x v="2"/>
    <s v="Marketing"/>
    <d v="1899-12-30T09:00:00"/>
    <d v="1899-12-30T13:00:00"/>
    <d v="1899-12-30T14:00:00"/>
    <d v="1899-12-30T18:10:00"/>
    <d v="1899-12-30T08:10:00"/>
    <n v="8.166666666666675"/>
    <n v="8"/>
    <n v="0.16666666666667496"/>
    <n v="1"/>
  </r>
  <r>
    <x v="23"/>
    <x v="3"/>
    <s v="Marketing"/>
    <d v="1899-12-30T09:00:00"/>
    <d v="1899-12-30T13:00:00"/>
    <d v="1899-12-30T14:00:00"/>
    <d v="1899-12-30T17:50:00"/>
    <d v="1899-12-30T07:50:00"/>
    <n v="7.8333333333333375"/>
    <n v="7.8333333333333375"/>
    <n v="0"/>
    <n v="0"/>
  </r>
  <r>
    <x v="23"/>
    <x v="4"/>
    <s v="Marketing"/>
    <d v="1899-12-30T09:00:00"/>
    <d v="1899-12-30T13:00:00"/>
    <d v="1899-12-30T14:00:00"/>
    <d v="1899-12-30T18:05:00"/>
    <d v="1899-12-30T08:05:00"/>
    <n v="8.0833333333333393"/>
    <n v="8"/>
    <n v="8.3333333333339255E-2"/>
    <n v="0"/>
  </r>
  <r>
    <x v="24"/>
    <x v="0"/>
    <s v="Commerciale"/>
    <d v="1899-12-30T09:00:00"/>
    <d v="1899-12-30T13:00:00"/>
    <d v="1899-12-30T14:00:00"/>
    <d v="1899-12-30T18:00:00"/>
    <d v="1899-12-30T08:00:00"/>
    <n v="8.0000000000000071"/>
    <n v="8"/>
    <n v="7.1054273576010019E-15"/>
    <n v="1"/>
  </r>
  <r>
    <x v="24"/>
    <x v="1"/>
    <s v="Commerciale"/>
    <d v="1899-12-30T09:00:00"/>
    <d v="1899-12-30T13:05:00"/>
    <d v="1899-12-30T14:00:00"/>
    <d v="1899-12-30T18:05:00"/>
    <d v="1899-12-30T08:10:00"/>
    <n v="8.166666666666675"/>
    <n v="8"/>
    <n v="0.16666666666667496"/>
    <n v="1"/>
  </r>
  <r>
    <x v="24"/>
    <x v="2"/>
    <s v="Marketing"/>
    <d v="1899-12-30T09:10:00"/>
    <d v="1899-12-30T13:00:00"/>
    <d v="1899-12-30T14:00:00"/>
    <d v="1899-12-30T18:10:00"/>
    <d v="1899-12-30T08:00:00"/>
    <n v="8.0000000000000089"/>
    <n v="8"/>
    <n v="8.8817841970012523E-15"/>
    <n v="1"/>
  </r>
  <r>
    <x v="24"/>
    <x v="3"/>
    <s v="Marketing"/>
    <d v="1899-12-30T08:50:00"/>
    <d v="1899-12-30T13:00:00"/>
    <d v="1899-12-30T14:00:00"/>
    <d v="1899-12-30T17:50:00"/>
    <d v="1899-12-30T08:00:00"/>
    <n v="8.0000000000000036"/>
    <n v="8.0000000000000036"/>
    <n v="0"/>
    <n v="1"/>
  </r>
  <r>
    <x v="24"/>
    <x v="4"/>
    <s v="Marketing"/>
    <d v="1899-12-30T09:10:00"/>
    <d v="1899-12-30T13:00:00"/>
    <d v="1899-12-30T14:00:00"/>
    <d v="1899-12-30T18:05:00"/>
    <d v="1899-12-30T07:55:00"/>
    <n v="7.9166666666666732"/>
    <n v="7.9166666666666732"/>
    <n v="0"/>
    <n v="1"/>
  </r>
  <r>
    <x v="25"/>
    <x v="0"/>
    <s v="Commerciale"/>
    <d v="1899-12-30T09:30:00"/>
    <d v="1899-12-30T13:00:00"/>
    <d v="1899-12-30T14:00:00"/>
    <d v="1899-12-30T18:00:00"/>
    <d v="1899-12-30T07:30:00"/>
    <n v="7.5000000000000071"/>
    <n v="7.5000000000000071"/>
    <n v="0"/>
    <n v="0"/>
  </r>
  <r>
    <x v="25"/>
    <x v="1"/>
    <s v="Commerciale"/>
    <d v="1899-12-30T09:20:00"/>
    <d v="1899-12-30T13:00:00"/>
    <d v="1899-12-30T14:00:00"/>
    <d v="1899-12-30T18:05:00"/>
    <d v="1899-12-30T07:45:00"/>
    <n v="7.7500000000000053"/>
    <n v="7.7500000000000053"/>
    <n v="0"/>
    <n v="0"/>
  </r>
  <r>
    <x v="25"/>
    <x v="2"/>
    <s v="Marketing"/>
    <d v="1899-12-30T08:00:00"/>
    <d v="1899-12-30T14:00:00"/>
    <d v="1899-12-30T15:00:00"/>
    <d v="1899-12-30T18:10:00"/>
    <d v="1899-12-30T09:10:00"/>
    <n v="9.1666666666666696"/>
    <n v="8"/>
    <n v="1.1666666666666696"/>
    <n v="0"/>
  </r>
  <r>
    <x v="25"/>
    <x v="3"/>
    <s v="Marketing"/>
    <d v="1899-12-30T09:10:00"/>
    <d v="1899-12-30T13:00:00"/>
    <d v="1899-12-30T14:00:00"/>
    <d v="1899-12-30T17:50:00"/>
    <d v="1899-12-30T07:40:00"/>
    <n v="7.6666666666666714"/>
    <n v="7.6666666666666714"/>
    <n v="0"/>
    <n v="0"/>
  </r>
  <r>
    <x v="25"/>
    <x v="4"/>
    <s v="Marketing"/>
    <d v="1899-12-30T08:50:00"/>
    <d v="1899-12-30T13:10:00"/>
    <d v="1899-12-30T14:00:00"/>
    <d v="1899-12-30T18:05:00"/>
    <d v="1899-12-30T08:25:00"/>
    <n v="8.4166666666666714"/>
    <n v="8"/>
    <n v="0.4166666666666714"/>
    <n v="1"/>
  </r>
  <r>
    <x v="26"/>
    <x v="0"/>
    <s v="Commerciale"/>
    <d v="1899-12-30T09:10:00"/>
    <d v="1899-12-30T13:05:00"/>
    <d v="1899-12-30T14:00:00"/>
    <d v="1899-12-30T18:00:00"/>
    <d v="1899-12-30T07:55:00"/>
    <n v="7.9166666666666758"/>
    <n v="7.9166666666666758"/>
    <n v="0"/>
    <n v="1"/>
  </r>
  <r>
    <x v="26"/>
    <x v="1"/>
    <s v="Commerciale"/>
    <d v="1899-12-30T09:00:00"/>
    <d v="1899-12-30T13:00:00"/>
    <d v="1899-12-30T14:00:00"/>
    <d v="1899-12-30T18:05:00"/>
    <d v="1899-12-30T08:05:00"/>
    <n v="8.0833333333333393"/>
    <n v="8"/>
    <n v="8.3333333333339255E-2"/>
    <n v="1"/>
  </r>
  <r>
    <x v="26"/>
    <x v="2"/>
    <s v="Marketing"/>
    <d v="1899-12-30T09:00:00"/>
    <d v="1899-12-30T13:00:00"/>
    <d v="1899-12-30T14:00:00"/>
    <d v="1899-12-30T18:10:00"/>
    <d v="1899-12-30T08:10:00"/>
    <n v="8.166666666666675"/>
    <n v="8"/>
    <n v="0.16666666666667496"/>
    <n v="0"/>
  </r>
  <r>
    <x v="26"/>
    <x v="3"/>
    <s v="Marketing"/>
    <d v="1899-12-30T09:00:00"/>
    <d v="1899-12-30T13:05:00"/>
    <d v="1899-12-30T14:00:00"/>
    <d v="1899-12-30T17:50:00"/>
    <d v="1899-12-30T07:55:00"/>
    <n v="7.9166666666666732"/>
    <n v="7.9166666666666732"/>
    <n v="0"/>
    <n v="0"/>
  </r>
  <r>
    <x v="26"/>
    <x v="4"/>
    <s v="Marketing"/>
    <d v="1899-12-30T09:00:00"/>
    <d v="1899-12-30T13:00:00"/>
    <d v="1899-12-30T14:00:00"/>
    <d v="1899-12-30T18:05:00"/>
    <d v="1899-12-30T08:05:00"/>
    <n v="8.0833333333333393"/>
    <n v="8"/>
    <n v="8.3333333333339255E-2"/>
    <n v="0"/>
  </r>
  <r>
    <x v="27"/>
    <x v="0"/>
    <s v="Commerciale"/>
    <d v="1899-12-30T09:00:00"/>
    <d v="1899-12-30T13:00:00"/>
    <d v="1899-12-30T14:00:00"/>
    <d v="1899-12-30T18:00:00"/>
    <d v="1899-12-30T08:00:00"/>
    <n v="8.0000000000000071"/>
    <n v="8"/>
    <n v="7.1054273576010019E-15"/>
    <n v="1"/>
  </r>
  <r>
    <x v="27"/>
    <x v="1"/>
    <s v="Commerciale"/>
    <d v="1899-12-30T09:00:00"/>
    <d v="1899-12-30T13:00:00"/>
    <d v="1899-12-30T14:00:00"/>
    <d v="1899-12-30T18:05:00"/>
    <d v="1899-12-30T08:05:00"/>
    <n v="8.0833333333333393"/>
    <n v="8"/>
    <n v="8.3333333333339255E-2"/>
    <n v="1"/>
  </r>
  <r>
    <x v="27"/>
    <x v="2"/>
    <s v="Marketing"/>
    <d v="1899-12-30T09:00:00"/>
    <d v="1899-12-30T13:00:00"/>
    <d v="1899-12-30T14:00:00"/>
    <d v="1899-12-30T18:10:00"/>
    <d v="1899-12-30T08:10:00"/>
    <n v="8.166666666666675"/>
    <n v="8"/>
    <n v="0.16666666666667496"/>
    <n v="0"/>
  </r>
  <r>
    <x v="27"/>
    <x v="3"/>
    <s v="Marketing"/>
    <d v="1899-12-30T09:00:00"/>
    <d v="1899-12-30T13:00:00"/>
    <d v="1899-12-30T14:00:00"/>
    <d v="1899-12-30T17:50:00"/>
    <d v="1899-12-30T07:50:00"/>
    <n v="7.8333333333333375"/>
    <n v="7.8333333333333375"/>
    <n v="0"/>
    <n v="0"/>
  </r>
  <r>
    <x v="27"/>
    <x v="4"/>
    <s v="Marketing"/>
    <d v="1899-12-30T08:00:00"/>
    <d v="1899-12-30T14:00:00"/>
    <d v="1899-12-30T15:00:00"/>
    <d v="1899-12-30T18:05:00"/>
    <d v="1899-12-30T09:05:00"/>
    <n v="9.0833333333333339"/>
    <n v="8"/>
    <n v="1.0833333333333339"/>
    <n v="0"/>
  </r>
  <r>
    <x v="28"/>
    <x v="0"/>
    <s v="Commerciale"/>
    <d v="1899-12-30T09:10:00"/>
    <d v="1899-12-30T13:00:00"/>
    <d v="1899-12-30T14:00:00"/>
    <d v="1899-12-30T18:00:00"/>
    <d v="1899-12-30T07:50:00"/>
    <n v="7.8333333333333401"/>
    <n v="7.8333333333333401"/>
    <n v="0"/>
    <n v="0"/>
  </r>
  <r>
    <x v="28"/>
    <x v="1"/>
    <s v="Commerciale"/>
    <d v="1899-12-30T09:00:00"/>
    <d v="1899-12-30T13:10:00"/>
    <d v="1899-12-30T14:00:00"/>
    <d v="1899-12-30T18:05:00"/>
    <d v="1899-12-30T08:15:00"/>
    <n v="8.2500000000000053"/>
    <n v="8"/>
    <n v="0.25000000000000533"/>
    <n v="0"/>
  </r>
  <r>
    <x v="28"/>
    <x v="2"/>
    <s v="Marketing"/>
    <d v="1899-12-30T09:00:00"/>
    <d v="1899-12-30T13:05:00"/>
    <d v="1899-12-30T14:00:00"/>
    <d v="1899-12-30T18:10:00"/>
    <d v="1899-12-30T08:15:00"/>
    <n v="8.2500000000000107"/>
    <n v="8"/>
    <n v="0.25000000000001066"/>
    <n v="1"/>
  </r>
  <r>
    <x v="28"/>
    <x v="3"/>
    <s v="Marketing"/>
    <d v="1899-12-30T09:00:00"/>
    <d v="1899-12-30T13:00:00"/>
    <d v="1899-12-30T14:00:00"/>
    <d v="1899-12-30T17:50:00"/>
    <d v="1899-12-30T07:50:00"/>
    <n v="7.8333333333333375"/>
    <n v="7.8333333333333375"/>
    <n v="0"/>
    <n v="1"/>
  </r>
  <r>
    <x v="28"/>
    <x v="4"/>
    <s v="Marketing"/>
    <d v="1899-12-30T09:00:00"/>
    <d v="1899-12-30T13:00:00"/>
    <d v="1899-12-30T14:00:00"/>
    <d v="1899-12-30T18:05:00"/>
    <d v="1899-12-30T08:05:00"/>
    <n v="8.0833333333333393"/>
    <n v="8"/>
    <n v="8.3333333333339255E-2"/>
    <n v="0"/>
  </r>
  <r>
    <x v="29"/>
    <x v="0"/>
    <s v="Commerciale"/>
    <d v="1899-12-30T08:00:00"/>
    <d v="1899-12-30T14:00:00"/>
    <d v="1899-12-30T15:00:00"/>
    <d v="1899-12-30T18:00:00"/>
    <d v="1899-12-30T09:00:00"/>
    <n v="9.0000000000000018"/>
    <n v="8"/>
    <n v="1.0000000000000018"/>
    <n v="1"/>
  </r>
  <r>
    <x v="29"/>
    <x v="1"/>
    <s v="Commerciale"/>
    <d v="1899-12-30T09:10:00"/>
    <d v="1899-12-30T13:00:00"/>
    <d v="1899-12-30T14:00:00"/>
    <d v="1899-12-30T18:05:00"/>
    <d v="1899-12-30T07:55:00"/>
    <n v="7.9166666666666732"/>
    <n v="7.9166666666666732"/>
    <n v="0"/>
    <n v="1"/>
  </r>
  <r>
    <x v="29"/>
    <x v="2"/>
    <s v="Marketing"/>
    <d v="1899-12-30T08:50:00"/>
    <d v="1899-12-30T13:10:00"/>
    <d v="1899-12-30T14:00:00"/>
    <d v="1899-12-30T18:10:00"/>
    <d v="1899-12-30T08:30:00"/>
    <n v="8.5000000000000071"/>
    <n v="8"/>
    <n v="0.50000000000000711"/>
    <n v="0"/>
  </r>
  <r>
    <x v="29"/>
    <x v="3"/>
    <s v="Marketing"/>
    <d v="1899-12-30T09:10:00"/>
    <d v="1899-12-30T13:05:00"/>
    <d v="1899-12-30T14:00:00"/>
    <d v="1899-12-30T17:50:00"/>
    <d v="1899-12-30T07:45:00"/>
    <n v="7.7500000000000071"/>
    <n v="7.7500000000000071"/>
    <n v="0"/>
    <n v="0"/>
  </r>
  <r>
    <x v="29"/>
    <x v="4"/>
    <s v="Marketing"/>
    <d v="1899-12-30T09:30:00"/>
    <d v="1899-12-30T13:00:00"/>
    <d v="1899-12-30T14:00:00"/>
    <d v="1899-12-30T18:05:00"/>
    <d v="1899-12-30T07:35:00"/>
    <n v="7.5833333333333393"/>
    <n v="7.5833333333333393"/>
    <n v="0"/>
    <n v="1"/>
  </r>
  <r>
    <x v="30"/>
    <x v="0"/>
    <s v="Commerciale"/>
    <d v="1899-12-30T09:20:00"/>
    <d v="1899-12-30T13:00:00"/>
    <d v="1899-12-30T14:00:00"/>
    <d v="1899-12-30T18:00:00"/>
    <d v="1899-12-30T07:40:00"/>
    <n v="7.6666666666666732"/>
    <n v="7.6666666666666732"/>
    <n v="0"/>
    <n v="1"/>
  </r>
  <r>
    <x v="30"/>
    <x v="1"/>
    <s v="Commerciale"/>
    <d v="1899-12-30T08:00:00"/>
    <d v="1899-12-30T14:00:00"/>
    <d v="1899-12-30T15:00:00"/>
    <d v="1899-12-30T18:05:00"/>
    <d v="1899-12-30T09:05:00"/>
    <n v="9.0833333333333339"/>
    <n v="8"/>
    <n v="1.0833333333333339"/>
    <n v="1"/>
  </r>
  <r>
    <x v="30"/>
    <x v="2"/>
    <s v="Marketing"/>
    <d v="1899-12-30T09:10:00"/>
    <d v="1899-12-30T13:00:00"/>
    <d v="1899-12-30T14:00:00"/>
    <d v="1899-12-30T18:10:00"/>
    <d v="1899-12-30T08:00:00"/>
    <n v="8.0000000000000089"/>
    <n v="8"/>
    <n v="8.8817841970012523E-15"/>
    <n v="0"/>
  </r>
  <r>
    <x v="30"/>
    <x v="3"/>
    <s v="Marketing"/>
    <d v="1899-12-30T08:50:00"/>
    <d v="1899-12-30T13:10:00"/>
    <d v="1899-12-30T14:00:00"/>
    <d v="1899-12-30T17:50:00"/>
    <d v="1899-12-30T08:10:00"/>
    <n v="8.1666666666666696"/>
    <n v="8"/>
    <n v="0.16666666666666963"/>
    <n v="0"/>
  </r>
  <r>
    <x v="30"/>
    <x v="4"/>
    <s v="Marketing"/>
    <d v="1899-12-30T09:00:00"/>
    <d v="1899-12-30T13:05:00"/>
    <d v="1899-12-30T14:00:00"/>
    <d v="1899-12-30T18:05:00"/>
    <d v="1899-12-30T08:10:00"/>
    <n v="8.166666666666675"/>
    <n v="8"/>
    <n v="0.16666666666667496"/>
    <n v="1"/>
  </r>
  <r>
    <x v="31"/>
    <x v="0"/>
    <s v="Commerciale"/>
    <d v="1899-12-30T09:00:00"/>
    <d v="1899-12-30T13:00:00"/>
    <d v="1899-12-30T14:00:00"/>
    <d v="1899-12-30T18:00:00"/>
    <d v="1899-12-30T08:00:00"/>
    <n v="8.0000000000000071"/>
    <n v="8"/>
    <n v="7.1054273576010019E-15"/>
    <n v="0"/>
  </r>
  <r>
    <x v="31"/>
    <x v="1"/>
    <s v="Commerciale"/>
    <d v="1899-12-30T09:00:00"/>
    <d v="1899-12-30T13:00:00"/>
    <d v="1899-12-30T14:00:00"/>
    <d v="1899-12-30T18:05:00"/>
    <d v="1899-12-30T08:05:00"/>
    <n v="8.0833333333333393"/>
    <n v="8"/>
    <n v="8.3333333333339255E-2"/>
    <n v="0"/>
  </r>
  <r>
    <x v="31"/>
    <x v="2"/>
    <s v="Marketing"/>
    <d v="1899-12-30T08:00:00"/>
    <d v="1899-12-30T14:00:00"/>
    <d v="1899-12-30T14:00:00"/>
    <d v="1899-12-30T18:10:00"/>
    <d v="1899-12-30T10:10:00"/>
    <n v="10.166666666666677"/>
    <n v="8"/>
    <n v="2.1666666666666767"/>
    <n v="1"/>
  </r>
  <r>
    <x v="31"/>
    <x v="3"/>
    <s v="Marketing"/>
    <d v="1899-12-30T09:10:00"/>
    <d v="1899-12-30T13:00:00"/>
    <d v="1899-12-30T14:00:00"/>
    <d v="1899-12-30T17:50:00"/>
    <d v="1899-12-30T07:40:00"/>
    <n v="7.6666666666666714"/>
    <n v="7.6666666666666714"/>
    <n v="0"/>
    <n v="1"/>
  </r>
  <r>
    <x v="31"/>
    <x v="4"/>
    <s v="Marketing"/>
    <d v="1899-12-30T09:00:00"/>
    <d v="1899-12-30T13:10:00"/>
    <d v="1899-12-30T14:00:00"/>
    <d v="1899-12-30T18:05:00"/>
    <d v="1899-12-30T08:15:00"/>
    <n v="8.2500000000000053"/>
    <n v="8"/>
    <n v="0.25000000000000533"/>
    <n v="1"/>
  </r>
  <r>
    <x v="32"/>
    <x v="0"/>
    <s v="Commerciale"/>
    <d v="1899-12-30T09:00:00"/>
    <d v="1899-12-30T13:05:00"/>
    <d v="1899-12-30T14:00:00"/>
    <d v="1899-12-30T18:00:00"/>
    <d v="1899-12-30T08:05:00"/>
    <n v="8.0833333333333428"/>
    <n v="8"/>
    <n v="8.3333333333342807E-2"/>
    <n v="1"/>
  </r>
  <r>
    <x v="32"/>
    <x v="1"/>
    <s v="Commerciale"/>
    <d v="1899-12-30T09:00:00"/>
    <d v="1899-12-30T13:00:00"/>
    <d v="1899-12-30T14:00:00"/>
    <d v="1899-12-30T18:05:00"/>
    <d v="1899-12-30T08:05:00"/>
    <n v="8.0833333333333393"/>
    <n v="8"/>
    <n v="8.3333333333339255E-2"/>
    <n v="1"/>
  </r>
  <r>
    <x v="32"/>
    <x v="2"/>
    <s v="Marketing"/>
    <d v="1899-12-30T09:00:00"/>
    <d v="1899-12-30T13:00:00"/>
    <d v="1899-12-30T14:00:00"/>
    <d v="1899-12-30T18:10:00"/>
    <d v="1899-12-30T08:10:00"/>
    <n v="8.166666666666675"/>
    <n v="8"/>
    <n v="0.16666666666667496"/>
    <n v="1"/>
  </r>
  <r>
    <x v="32"/>
    <x v="3"/>
    <s v="Marketing"/>
    <d v="1899-12-30T09:00:00"/>
    <d v="1899-12-30T14:00:00"/>
    <d v="1899-12-30T15:00:00"/>
    <d v="1899-12-30T17:50:00"/>
    <d v="1899-12-30T07:50:00"/>
    <n v="7.8333333333333321"/>
    <n v="7.8333333333333321"/>
    <n v="0"/>
    <n v="0"/>
  </r>
  <r>
    <x v="32"/>
    <x v="4"/>
    <s v="Marketing"/>
    <d v="1899-12-30T09:00:00"/>
    <d v="1899-12-30T13:00:00"/>
    <d v="1899-12-30T14:00:00"/>
    <d v="1899-12-30T18:05:00"/>
    <d v="1899-12-30T08:05:00"/>
    <n v="8.0833333333333393"/>
    <n v="8"/>
    <n v="8.3333333333339255E-2"/>
    <n v="0"/>
  </r>
  <r>
    <x v="33"/>
    <x v="0"/>
    <s v="Commerciale"/>
    <d v="1899-12-30T08:50:00"/>
    <d v="1899-12-30T13:10:00"/>
    <d v="1899-12-30T14:00:00"/>
    <d v="1899-12-30T18:00:00"/>
    <d v="1899-12-30T08:20:00"/>
    <n v="8.3333333333333393"/>
    <n v="8"/>
    <n v="0.33333333333333925"/>
    <n v="1"/>
  </r>
  <r>
    <x v="33"/>
    <x v="1"/>
    <s v="Commerciale"/>
    <d v="1899-12-30T09:10:00"/>
    <d v="1899-12-30T13:05:00"/>
    <d v="1899-12-30T14:00:00"/>
    <d v="1899-12-30T18:05:00"/>
    <d v="1899-12-30T08:00:00"/>
    <n v="8.0000000000000089"/>
    <n v="8"/>
    <n v="8.8817841970012523E-15"/>
    <n v="1"/>
  </r>
  <r>
    <x v="33"/>
    <x v="2"/>
    <s v="Marketing"/>
    <d v="1899-12-30T09:30:00"/>
    <d v="1899-12-30T13:00:00"/>
    <d v="1899-12-30T14:00:00"/>
    <d v="1899-12-30T18:10:00"/>
    <d v="1899-12-30T07:40:00"/>
    <n v="7.666666666666675"/>
    <n v="7.666666666666675"/>
    <n v="0"/>
    <n v="1"/>
  </r>
  <r>
    <x v="33"/>
    <x v="3"/>
    <s v="Marketing"/>
    <d v="1899-12-30T09:20:00"/>
    <d v="1899-12-30T13:00:00"/>
    <d v="1899-12-30T14:00:00"/>
    <d v="1899-12-30T17:50:00"/>
    <d v="1899-12-30T07:30:00"/>
    <n v="7.5000000000000036"/>
    <n v="7.5000000000000036"/>
    <n v="0"/>
    <n v="0"/>
  </r>
  <r>
    <x v="33"/>
    <x v="4"/>
    <s v="Marketing"/>
    <d v="1899-12-30T09:00:00"/>
    <d v="1899-12-30T14:00:00"/>
    <d v="1899-12-30T14:00:00"/>
    <d v="1899-12-30T18:05:00"/>
    <d v="1899-12-30T09:05:00"/>
    <n v="9.083333333333341"/>
    <n v="8"/>
    <n v="1.083333333333341"/>
    <n v="0"/>
  </r>
  <r>
    <x v="34"/>
    <x v="0"/>
    <s v="Commerciale"/>
    <d v="1899-12-30T09:00:00"/>
    <d v="1899-12-30T13:00:00"/>
    <d v="1899-12-30T14:00:00"/>
    <d v="1899-12-30T18:00:00"/>
    <d v="1899-12-30T08:00:00"/>
    <n v="8.0000000000000071"/>
    <n v="8"/>
    <n v="7.1054273576010019E-15"/>
    <n v="1"/>
  </r>
  <r>
    <x v="34"/>
    <x v="1"/>
    <s v="Commerciale"/>
    <d v="1899-12-30T09:00:00"/>
    <d v="1899-12-30T13:10:00"/>
    <d v="1899-12-30T14:00:00"/>
    <d v="1899-12-30T18:05:00"/>
    <d v="1899-12-30T08:15:00"/>
    <n v="8.2500000000000053"/>
    <n v="8"/>
    <n v="0.25000000000000533"/>
    <n v="0"/>
  </r>
  <r>
    <x v="34"/>
    <x v="2"/>
    <s v="Marketing"/>
    <d v="1899-12-30T09:00:00"/>
    <d v="1899-12-30T13:05:00"/>
    <d v="1899-12-30T14:00:00"/>
    <d v="1899-12-30T18:10:00"/>
    <d v="1899-12-30T08:15:00"/>
    <n v="8.2500000000000107"/>
    <n v="8"/>
    <n v="0.25000000000001066"/>
    <n v="1"/>
  </r>
  <r>
    <x v="34"/>
    <x v="3"/>
    <s v="Marketing"/>
    <d v="1899-12-30T09:30:00"/>
    <d v="1899-12-30T13:00:00"/>
    <d v="1899-12-30T14:00:00"/>
    <d v="1899-12-30T17:50:00"/>
    <d v="1899-12-30T07:20:00"/>
    <n v="7.3333333333333375"/>
    <n v="7.3333333333333375"/>
    <n v="0"/>
    <n v="1"/>
  </r>
  <r>
    <x v="34"/>
    <x v="4"/>
    <s v="Marketing"/>
    <d v="1899-12-30T09:20:00"/>
    <d v="1899-12-30T13:00:00"/>
    <d v="1899-12-30T14:00:00"/>
    <d v="1899-12-30T18:05:00"/>
    <d v="1899-12-30T07:45:00"/>
    <n v="7.7500000000000053"/>
    <n v="7.7500000000000053"/>
    <n v="0"/>
    <n v="1"/>
  </r>
  <r>
    <x v="35"/>
    <x v="0"/>
    <s v="Commerciale"/>
    <d v="1899-12-30T08:00:00"/>
    <d v="1899-12-30T14:00:00"/>
    <d v="1899-12-30T14:00:00"/>
    <d v="1899-12-30T18:00:00"/>
    <d v="1899-12-30T10:00:00"/>
    <n v="10.000000000000009"/>
    <n v="8"/>
    <n v="2.0000000000000089"/>
    <n v="1"/>
  </r>
  <r>
    <x v="35"/>
    <x v="1"/>
    <s v="Commerciale"/>
    <d v="1899-12-30T09:10:00"/>
    <d v="1899-12-30T13:00:00"/>
    <d v="1899-12-30T14:00:00"/>
    <d v="1899-12-30T18:05:00"/>
    <d v="1899-12-30T07:55:00"/>
    <n v="7.9166666666666732"/>
    <n v="7.9166666666666732"/>
    <n v="0"/>
    <n v="1"/>
  </r>
  <r>
    <x v="35"/>
    <x v="2"/>
    <s v="Marketing"/>
    <d v="1899-12-30T08:50:00"/>
    <d v="1899-12-30T13:10:00"/>
    <d v="1899-12-30T14:00:00"/>
    <d v="1899-12-30T18:10:00"/>
    <d v="1899-12-30T08:30:00"/>
    <n v="8.5000000000000071"/>
    <n v="8"/>
    <n v="0.50000000000000711"/>
    <n v="0"/>
  </r>
  <r>
    <x v="35"/>
    <x v="3"/>
    <s v="Marketing"/>
    <d v="1899-12-30T09:10:00"/>
    <d v="1899-12-30T13:05:00"/>
    <d v="1899-12-30T14:00:00"/>
    <d v="1899-12-30T17:50:00"/>
    <d v="1899-12-30T07:45:00"/>
    <n v="7.7500000000000071"/>
    <n v="7.7500000000000071"/>
    <n v="0"/>
    <n v="0"/>
  </r>
  <r>
    <x v="35"/>
    <x v="4"/>
    <s v="Marketing"/>
    <d v="1899-12-30T09:30:00"/>
    <d v="1899-12-30T13:00:00"/>
    <d v="1899-12-30T14:00:00"/>
    <d v="1899-12-30T18:05:00"/>
    <d v="1899-12-30T07:35:00"/>
    <n v="7.5833333333333393"/>
    <n v="7.5833333333333393"/>
    <n v="0"/>
    <n v="1"/>
  </r>
  <r>
    <x v="36"/>
    <x v="0"/>
    <s v="Commerciale"/>
    <d v="1899-12-30T09:20:00"/>
    <d v="1899-12-30T13:00:00"/>
    <d v="1899-12-30T14:00:00"/>
    <d v="1899-12-30T18:00:00"/>
    <d v="1899-12-30T07:40:00"/>
    <n v="7.6666666666666732"/>
    <n v="7.6666666666666732"/>
    <n v="0"/>
    <n v="1"/>
  </r>
  <r>
    <x v="36"/>
    <x v="1"/>
    <s v="Commerciale"/>
    <d v="1899-12-30T08:00:00"/>
    <d v="1899-12-30T14:00:00"/>
    <d v="1899-12-30T15:00:00"/>
    <d v="1899-12-30T18:05:00"/>
    <d v="1899-12-30T09:05:00"/>
    <n v="9.0833333333333339"/>
    <n v="8"/>
    <n v="1.0833333333333339"/>
    <n v="1"/>
  </r>
  <r>
    <x v="36"/>
    <x v="2"/>
    <s v="Marketing"/>
    <d v="1899-12-30T09:10:00"/>
    <d v="1899-12-30T13:00:00"/>
    <d v="1899-12-30T14:00:00"/>
    <d v="1899-12-30T18:10:00"/>
    <d v="1899-12-30T08:00:00"/>
    <n v="8.0000000000000089"/>
    <n v="8"/>
    <n v="8.8817841970012523E-15"/>
    <n v="1"/>
  </r>
  <r>
    <x v="36"/>
    <x v="3"/>
    <s v="Marketing"/>
    <d v="1899-12-30T08:50:00"/>
    <d v="1899-12-30T13:10:00"/>
    <d v="1899-12-30T14:00:00"/>
    <d v="1899-12-30T17:50:00"/>
    <d v="1899-12-30T08:10:00"/>
    <n v="8.1666666666666696"/>
    <n v="8"/>
    <n v="0.16666666666666963"/>
    <n v="0"/>
  </r>
  <r>
    <x v="36"/>
    <x v="4"/>
    <s v="Marketing"/>
    <d v="1899-12-30T09:10:00"/>
    <d v="1899-12-30T13:05:00"/>
    <d v="1899-12-30T14:00:00"/>
    <d v="1899-12-30T18:05:00"/>
    <d v="1899-12-30T08:00:00"/>
    <n v="8.0000000000000089"/>
    <n v="8"/>
    <n v="8.8817841970012523E-15"/>
    <n v="0"/>
  </r>
  <r>
    <x v="37"/>
    <x v="0"/>
    <s v="Commerciale"/>
    <d v="1899-12-30T09:30:00"/>
    <d v="1899-12-30T13:00:00"/>
    <d v="1899-12-30T14:00:00"/>
    <d v="1899-12-30T18:00:00"/>
    <d v="1899-12-30T07:30:00"/>
    <n v="7.5000000000000071"/>
    <n v="7.5000000000000071"/>
    <n v="0"/>
    <n v="0"/>
  </r>
  <r>
    <x v="37"/>
    <x v="1"/>
    <s v="Commerciale"/>
    <d v="1899-12-30T09:20:00"/>
    <d v="1899-12-30T13:00:00"/>
    <d v="1899-12-30T14:00:00"/>
    <d v="1899-12-30T18:05:00"/>
    <d v="1899-12-30T07:45:00"/>
    <n v="7.7500000000000053"/>
    <n v="7.7500000000000053"/>
    <n v="0"/>
    <n v="1"/>
  </r>
  <r>
    <x v="37"/>
    <x v="2"/>
    <s v="Marketing"/>
    <d v="1899-12-30T08:00:00"/>
    <d v="1899-12-30T14:00:00"/>
    <d v="1899-12-30T15:00:00"/>
    <d v="1899-12-30T18:10:00"/>
    <d v="1899-12-30T09:10:00"/>
    <n v="9.1666666666666696"/>
    <n v="8"/>
    <n v="1.1666666666666696"/>
    <n v="0"/>
  </r>
  <r>
    <x v="37"/>
    <x v="3"/>
    <s v="Marketing"/>
    <d v="1899-12-30T09:10:00"/>
    <d v="1899-12-30T13:00:00"/>
    <d v="1899-12-30T14:00:00"/>
    <d v="1899-12-30T17:50:00"/>
    <d v="1899-12-30T07:40:00"/>
    <n v="7.6666666666666714"/>
    <n v="7.6666666666666714"/>
    <n v="0"/>
    <n v="1"/>
  </r>
  <r>
    <x v="37"/>
    <x v="4"/>
    <s v="Marketing"/>
    <d v="1899-12-30T08:50:00"/>
    <d v="1899-12-30T13:10:00"/>
    <d v="1899-12-30T14:00:00"/>
    <d v="1899-12-30T18:05:00"/>
    <d v="1899-12-30T08:25:00"/>
    <n v="8.4166666666666714"/>
    <n v="8"/>
    <n v="0.4166666666666714"/>
    <n v="1"/>
  </r>
  <r>
    <x v="38"/>
    <x v="0"/>
    <s v="Commerciale"/>
    <d v="1899-12-30T09:10:00"/>
    <d v="1899-12-30T13:05:00"/>
    <d v="1899-12-30T14:00:00"/>
    <d v="1899-12-30T18:00:00"/>
    <d v="1899-12-30T07:55:00"/>
    <n v="7.9166666666666758"/>
    <n v="7.9166666666666758"/>
    <n v="0"/>
    <n v="1"/>
  </r>
  <r>
    <x v="38"/>
    <x v="1"/>
    <s v="Commerciale"/>
    <d v="1899-12-30T09:30:00"/>
    <d v="1899-12-30T13:00:00"/>
    <d v="1899-12-30T14:00:00"/>
    <d v="1899-12-30T18:05:00"/>
    <d v="1899-12-30T07:35:00"/>
    <n v="7.5833333333333393"/>
    <n v="7.5833333333333393"/>
    <n v="0"/>
    <n v="0"/>
  </r>
  <r>
    <x v="38"/>
    <x v="2"/>
    <s v="Marketing"/>
    <d v="1899-12-30T09:20:00"/>
    <d v="1899-12-30T13:00:00"/>
    <d v="1899-12-30T14:00:00"/>
    <d v="1899-12-30T18:10:00"/>
    <d v="1899-12-30T07:50:00"/>
    <n v="7.833333333333341"/>
    <n v="7.833333333333341"/>
    <n v="0"/>
    <n v="1"/>
  </r>
  <r>
    <x v="38"/>
    <x v="3"/>
    <s v="Marketing"/>
    <d v="1899-12-30T08:00:00"/>
    <d v="1899-12-30T14:00:00"/>
    <d v="1899-12-30T15:00:00"/>
    <d v="1899-12-30T17:50:00"/>
    <d v="1899-12-30T08:50:00"/>
    <n v="8.8333333333333321"/>
    <n v="8"/>
    <n v="0.83333333333333215"/>
    <n v="1"/>
  </r>
  <r>
    <x v="38"/>
    <x v="4"/>
    <s v="Marketing"/>
    <d v="1899-12-30T09:10:00"/>
    <d v="1899-12-30T13:00:00"/>
    <d v="1899-12-30T14:00:00"/>
    <d v="1899-12-30T18:05:00"/>
    <d v="1899-12-30T07:55:00"/>
    <n v="7.9166666666666732"/>
    <n v="7.9166666666666732"/>
    <n v="0"/>
    <n v="1"/>
  </r>
  <r>
    <x v="39"/>
    <x v="0"/>
    <s v="Commerciale"/>
    <d v="1899-12-30T08:50:00"/>
    <d v="1899-12-30T13:10:00"/>
    <d v="1899-12-30T14:00:00"/>
    <d v="1899-12-30T18:00:00"/>
    <d v="1899-12-30T08:20:00"/>
    <n v="8.3333333333333393"/>
    <n v="8"/>
    <n v="0.33333333333333925"/>
    <n v="0"/>
  </r>
  <r>
    <x v="39"/>
    <x v="1"/>
    <s v="Commerciale"/>
    <d v="1899-12-30T09:10:00"/>
    <d v="1899-12-30T13:05:00"/>
    <d v="1899-12-30T14:00:00"/>
    <d v="1899-12-30T18:05:00"/>
    <d v="1899-12-30T08:00:00"/>
    <n v="8.0000000000000089"/>
    <n v="8"/>
    <n v="8.8817841970012523E-15"/>
    <n v="1"/>
  </r>
  <r>
    <x v="39"/>
    <x v="2"/>
    <s v="Marketing"/>
    <d v="1899-12-30T09:30:00"/>
    <d v="1899-12-30T13:00:00"/>
    <d v="1899-12-30T14:00:00"/>
    <d v="1899-12-30T18:10:00"/>
    <d v="1899-12-30T07:40:00"/>
    <n v="7.666666666666675"/>
    <n v="7.666666666666675"/>
    <n v="0"/>
    <n v="0"/>
  </r>
  <r>
    <x v="39"/>
    <x v="3"/>
    <s v="Marketing"/>
    <d v="1899-12-30T09:20:00"/>
    <d v="1899-12-30T13:00:00"/>
    <d v="1899-12-30T14:00:00"/>
    <d v="1899-12-30T17:50:00"/>
    <d v="1899-12-30T07:30:00"/>
    <n v="7.5000000000000036"/>
    <n v="7.5000000000000036"/>
    <n v="0"/>
    <n v="1"/>
  </r>
  <r>
    <x v="39"/>
    <x v="4"/>
    <s v="Marketing"/>
    <d v="1899-12-30T08:00:00"/>
    <d v="1899-12-30T14:00:00"/>
    <d v="1899-12-30T15:00:00"/>
    <d v="1899-12-30T18:05:00"/>
    <d v="1899-12-30T09:05:00"/>
    <n v="9.0833333333333339"/>
    <n v="8"/>
    <n v="1.0833333333333339"/>
    <n v="1"/>
  </r>
  <r>
    <x v="40"/>
    <x v="0"/>
    <s v="Commerciale"/>
    <d v="1899-12-30T09:10:00"/>
    <d v="1899-12-30T13:00:00"/>
    <d v="1899-12-30T14:00:00"/>
    <d v="1899-12-30T18:00:00"/>
    <d v="1899-12-30T07:50:00"/>
    <n v="7.8333333333333401"/>
    <n v="7.8333333333333401"/>
    <n v="0"/>
    <n v="0"/>
  </r>
  <r>
    <x v="40"/>
    <x v="1"/>
    <s v="Commerciale"/>
    <d v="1899-12-30T08:50:00"/>
    <d v="1899-12-30T13:10:00"/>
    <d v="1899-12-30T14:00:00"/>
    <d v="1899-12-30T18:05:00"/>
    <d v="1899-12-30T08:25:00"/>
    <n v="8.4166666666666714"/>
    <n v="8"/>
    <n v="0.4166666666666714"/>
    <n v="0"/>
  </r>
  <r>
    <x v="40"/>
    <x v="2"/>
    <s v="Marketing"/>
    <d v="1899-12-30T09:10:00"/>
    <d v="1899-12-30T13:05:00"/>
    <d v="1899-12-30T14:00:00"/>
    <d v="1899-12-30T18:10:00"/>
    <d v="1899-12-30T08:05:00"/>
    <n v="8.0833333333333446"/>
    <n v="8"/>
    <n v="8.3333333333344584E-2"/>
    <n v="1"/>
  </r>
  <r>
    <x v="40"/>
    <x v="3"/>
    <s v="Marketing"/>
    <d v="1899-12-30T09:30:00"/>
    <d v="1899-12-30T13:00:00"/>
    <d v="1899-12-30T14:00:00"/>
    <d v="1899-12-30T17:50:00"/>
    <d v="1899-12-30T07:20:00"/>
    <n v="7.3333333333333375"/>
    <n v="7.3333333333333375"/>
    <n v="0"/>
    <n v="1"/>
  </r>
  <r>
    <x v="40"/>
    <x v="4"/>
    <s v="Marketing"/>
    <d v="1899-12-30T09:20:00"/>
    <d v="1899-12-30T13:00:00"/>
    <d v="1899-12-30T14:00:00"/>
    <d v="1899-12-30T18:05:00"/>
    <d v="1899-12-30T07:45:00"/>
    <n v="7.7500000000000053"/>
    <n v="7.7500000000000053"/>
    <n v="0"/>
    <n v="1"/>
  </r>
  <r>
    <x v="41"/>
    <x v="0"/>
    <s v="Commerciale"/>
    <d v="1899-12-30T08:00:00"/>
    <d v="1899-12-30T14:00:00"/>
    <d v="1899-12-30T15:00:00"/>
    <d v="1899-12-30T18:00:00"/>
    <d v="1899-12-30T09:00:00"/>
    <n v="9.0000000000000018"/>
    <n v="8"/>
    <n v="1.0000000000000018"/>
    <n v="1"/>
  </r>
  <r>
    <x v="41"/>
    <x v="1"/>
    <s v="Commerciale"/>
    <d v="1899-12-30T09:10:00"/>
    <d v="1899-12-30T13:00:00"/>
    <d v="1899-12-30T14:00:00"/>
    <d v="1899-12-30T18:05:00"/>
    <d v="1899-12-30T07:55:00"/>
    <n v="7.9166666666666732"/>
    <n v="7.9166666666666732"/>
    <n v="0"/>
    <n v="1"/>
  </r>
  <r>
    <x v="41"/>
    <x v="2"/>
    <s v="Marketing"/>
    <d v="1899-12-30T08:50:00"/>
    <d v="1899-12-30T13:10:00"/>
    <d v="1899-12-30T14:00:00"/>
    <d v="1899-12-30T18:10:00"/>
    <d v="1899-12-30T08:30:00"/>
    <n v="8.5000000000000071"/>
    <n v="8"/>
    <n v="0.50000000000000711"/>
    <n v="1"/>
  </r>
  <r>
    <x v="41"/>
    <x v="3"/>
    <s v="Marketing"/>
    <d v="1899-12-30T09:10:00"/>
    <d v="1899-12-30T13:05:00"/>
    <d v="1899-12-30T14:00:00"/>
    <d v="1899-12-30T17:50:00"/>
    <d v="1899-12-30T07:45:00"/>
    <n v="7.7500000000000071"/>
    <n v="7.7500000000000071"/>
    <n v="0"/>
    <n v="0"/>
  </r>
  <r>
    <x v="41"/>
    <x v="4"/>
    <s v="Marketing"/>
    <d v="1899-12-30T09:30:00"/>
    <d v="1899-12-30T13:00:00"/>
    <d v="1899-12-30T14:00:00"/>
    <d v="1899-12-30T18:05:00"/>
    <d v="1899-12-30T07:35:00"/>
    <n v="7.5833333333333393"/>
    <n v="7.5833333333333393"/>
    <n v="0"/>
    <n v="0"/>
  </r>
  <r>
    <x v="42"/>
    <x v="0"/>
    <s v="Commerciale"/>
    <d v="1899-12-30T09:20:00"/>
    <d v="1899-12-30T13:00:00"/>
    <d v="1899-12-30T14:00:00"/>
    <d v="1899-12-30T18:00:00"/>
    <d v="1899-12-30T07:40:00"/>
    <n v="7.6666666666666732"/>
    <n v="7.6666666666666732"/>
    <n v="0"/>
    <n v="1"/>
  </r>
  <r>
    <x v="42"/>
    <x v="1"/>
    <s v="Commerciale"/>
    <d v="1899-12-30T08:00:00"/>
    <d v="1899-12-30T14:00:00"/>
    <d v="1899-12-30T15:00:00"/>
    <d v="1899-12-30T18:05:00"/>
    <d v="1899-12-30T09:05:00"/>
    <n v="9.0833333333333339"/>
    <n v="8"/>
    <n v="1.0833333333333339"/>
    <n v="0"/>
  </r>
  <r>
    <x v="42"/>
    <x v="2"/>
    <s v="Marketing"/>
    <d v="1899-12-30T09:10:00"/>
    <d v="1899-12-30T13:00:00"/>
    <d v="1899-12-30T14:00:00"/>
    <d v="1899-12-30T18:00:00"/>
    <d v="1899-12-30T07:50:00"/>
    <n v="7.8333333333333401"/>
    <n v="7.8333333333333401"/>
    <n v="0"/>
    <n v="1"/>
  </r>
  <r>
    <x v="42"/>
    <x v="3"/>
    <s v="Marketing"/>
    <d v="1899-12-30T08:50:00"/>
    <d v="1899-12-30T13:10:00"/>
    <d v="1899-12-30T14:00:00"/>
    <d v="1899-12-30T18:05:00"/>
    <d v="1899-12-30T08:25:00"/>
    <n v="8.4166666666666714"/>
    <n v="8"/>
    <n v="0.4166666666666714"/>
    <n v="0"/>
  </r>
  <r>
    <x v="42"/>
    <x v="4"/>
    <s v="Marketing"/>
    <d v="1899-12-30T09:10:00"/>
    <d v="1899-12-30T13:05:00"/>
    <d v="1899-12-30T14:00:00"/>
    <d v="1899-12-30T18:10:00"/>
    <d v="1899-12-30T08:05:00"/>
    <n v="8.0833333333333446"/>
    <n v="8"/>
    <n v="8.3333333333344584E-2"/>
    <n v="1"/>
  </r>
  <r>
    <x v="43"/>
    <x v="0"/>
    <s v="Commerciale"/>
    <d v="1899-12-30T09:30:00"/>
    <d v="1899-12-30T13:00:00"/>
    <d v="1899-12-30T14:00:00"/>
    <d v="1899-12-30T18:00:00"/>
    <d v="1899-12-30T07:30:00"/>
    <n v="7.5000000000000071"/>
    <n v="7.5000000000000071"/>
    <n v="0"/>
    <n v="1"/>
  </r>
  <r>
    <x v="43"/>
    <x v="1"/>
    <s v="Commerciale"/>
    <d v="1899-12-30T09:20:00"/>
    <d v="1899-12-30T13:00:00"/>
    <d v="1899-12-30T14:00:00"/>
    <d v="1899-12-30T18:05:00"/>
    <d v="1899-12-30T07:45:00"/>
    <n v="7.7500000000000053"/>
    <n v="7.7500000000000053"/>
    <n v="0"/>
    <n v="1"/>
  </r>
  <r>
    <x v="43"/>
    <x v="2"/>
    <s v="Marketing"/>
    <d v="1899-12-30T08:00:00"/>
    <d v="1899-12-30T14:00:00"/>
    <d v="1899-12-30T15:00:00"/>
    <d v="1899-12-30T18:10:00"/>
    <d v="1899-12-30T09:10:00"/>
    <n v="9.1666666666666696"/>
    <n v="8"/>
    <n v="1.1666666666666696"/>
    <n v="0"/>
  </r>
  <r>
    <x v="43"/>
    <x v="3"/>
    <s v="Marketing"/>
    <d v="1899-12-30T09:10:00"/>
    <d v="1899-12-30T13:00:00"/>
    <d v="1899-12-30T14:00:00"/>
    <d v="1899-12-30T17:50:00"/>
    <d v="1899-12-30T07:40:00"/>
    <n v="7.6666666666666714"/>
    <n v="7.6666666666666714"/>
    <n v="0"/>
    <n v="1"/>
  </r>
  <r>
    <x v="43"/>
    <x v="4"/>
    <s v="Marketing"/>
    <d v="1899-12-30T08:50:00"/>
    <d v="1899-12-30T13:10:00"/>
    <d v="1899-12-30T14:00:00"/>
    <d v="1899-12-30T18:05:00"/>
    <d v="1899-12-30T08:25:00"/>
    <n v="8.4166666666666714"/>
    <n v="8"/>
    <n v="0.4166666666666714"/>
    <n v="0"/>
  </r>
  <r>
    <x v="44"/>
    <x v="0"/>
    <s v="Commerciale"/>
    <d v="1899-12-30T09:10:00"/>
    <d v="1899-12-30T13:05:00"/>
    <d v="1899-12-30T14:00:00"/>
    <d v="1899-12-30T18:00:00"/>
    <d v="1899-12-30T07:55:00"/>
    <n v="7.9166666666666758"/>
    <n v="7.9166666666666758"/>
    <n v="0"/>
    <n v="1"/>
  </r>
  <r>
    <x v="44"/>
    <x v="1"/>
    <s v="Commerciale"/>
    <d v="1899-12-30T09:30:00"/>
    <d v="1899-12-30T13:00:00"/>
    <d v="1899-12-30T14:00:00"/>
    <d v="1899-12-30T18:05:00"/>
    <d v="1899-12-30T07:35:00"/>
    <n v="7.5833333333333393"/>
    <n v="7.5833333333333393"/>
    <n v="0"/>
    <n v="1"/>
  </r>
  <r>
    <x v="44"/>
    <x v="2"/>
    <s v="Marketing"/>
    <d v="1899-12-30T09:20:00"/>
    <d v="1899-12-30T13:00:00"/>
    <d v="1899-12-30T14:00:00"/>
    <d v="1899-12-30T18:10:00"/>
    <d v="1899-12-30T07:50:00"/>
    <n v="7.833333333333341"/>
    <n v="7.833333333333341"/>
    <n v="0"/>
    <n v="1"/>
  </r>
  <r>
    <x v="44"/>
    <x v="3"/>
    <s v="Marketing"/>
    <d v="1899-12-30T08:00:00"/>
    <d v="1899-12-30T14:00:00"/>
    <d v="1899-12-30T15:00:00"/>
    <d v="1899-12-30T17:50:00"/>
    <d v="1899-12-30T08:50:00"/>
    <n v="8.8333333333333321"/>
    <n v="8"/>
    <n v="0.83333333333333215"/>
    <n v="0"/>
  </r>
  <r>
    <x v="44"/>
    <x v="4"/>
    <s v="Marketing"/>
    <d v="1899-12-30T09:10:00"/>
    <d v="1899-12-30T13:00:00"/>
    <d v="1899-12-30T14:00:00"/>
    <d v="1899-12-30T18:05:00"/>
    <d v="1899-12-30T07:55:00"/>
    <n v="7.9166666666666732"/>
    <n v="7.9166666666666732"/>
    <n v="0"/>
    <n v="0"/>
  </r>
  <r>
    <x v="45"/>
    <x v="0"/>
    <s v="Commerciale"/>
    <d v="1899-12-30T08:50:00"/>
    <d v="1899-12-30T13:10:00"/>
    <d v="1899-12-30T14:00:00"/>
    <d v="1899-12-30T18:00:00"/>
    <d v="1899-12-30T08:20:00"/>
    <n v="8.3333333333333393"/>
    <n v="8"/>
    <n v="0.33333333333333925"/>
    <n v="0"/>
  </r>
  <r>
    <x v="45"/>
    <x v="1"/>
    <s v="Commerciale"/>
    <d v="1899-12-30T09:10:00"/>
    <d v="1899-12-30T13:05:00"/>
    <d v="1899-12-30T14:00:00"/>
    <d v="1899-12-30T18:05:00"/>
    <d v="1899-12-30T08:00:00"/>
    <n v="8.0000000000000089"/>
    <n v="8"/>
    <n v="8.8817841970012523E-15"/>
    <n v="0"/>
  </r>
  <r>
    <x v="45"/>
    <x v="2"/>
    <s v="Marketing"/>
    <d v="1899-12-30T09:30:00"/>
    <d v="1899-12-30T13:00:00"/>
    <d v="1899-12-30T14:00:00"/>
    <d v="1899-12-30T18:00:00"/>
    <d v="1899-12-30T07:30:00"/>
    <n v="7.5000000000000071"/>
    <n v="7.5000000000000071"/>
    <n v="0"/>
    <n v="1"/>
  </r>
  <r>
    <x v="45"/>
    <x v="3"/>
    <s v="Marketing"/>
    <d v="1899-12-30T09:20:00"/>
    <d v="1899-12-30T13:00:00"/>
    <d v="1899-12-30T14:00:00"/>
    <d v="1899-12-30T18:05:00"/>
    <d v="1899-12-30T07:45:00"/>
    <n v="7.7500000000000053"/>
    <n v="7.7500000000000053"/>
    <n v="0"/>
    <n v="1"/>
  </r>
  <r>
    <x v="45"/>
    <x v="4"/>
    <s v="Marketing"/>
    <d v="1899-12-30T08:00:00"/>
    <d v="1899-12-30T14:00:00"/>
    <d v="1899-12-30T15:00:00"/>
    <d v="1899-12-30T18:10:00"/>
    <d v="1899-12-30T09:10:00"/>
    <n v="9.1666666666666696"/>
    <n v="8"/>
    <n v="1.1666666666666696"/>
    <n v="1"/>
  </r>
  <r>
    <x v="46"/>
    <x v="0"/>
    <s v="Commerciale"/>
    <d v="1899-12-30T09:10:00"/>
    <d v="1899-12-30T13:00:00"/>
    <d v="1899-12-30T14:00:00"/>
    <d v="1899-12-30T18:00:00"/>
    <d v="1899-12-30T07:50:00"/>
    <n v="7.8333333333333401"/>
    <n v="7.8333333333333401"/>
    <n v="0"/>
    <n v="1"/>
  </r>
  <r>
    <x v="46"/>
    <x v="1"/>
    <s v="Commerciale"/>
    <d v="1899-12-30T08:50:00"/>
    <d v="1899-12-30T13:10:00"/>
    <d v="1899-12-30T14:00:00"/>
    <d v="1899-12-30T18:05:00"/>
    <d v="1899-12-30T08:25:00"/>
    <n v="8.4166666666666714"/>
    <n v="8"/>
    <n v="0.4166666666666714"/>
    <n v="1"/>
  </r>
  <r>
    <x v="46"/>
    <x v="2"/>
    <s v="Marketing"/>
    <d v="1899-12-30T09:10:00"/>
    <d v="1899-12-30T13:05:00"/>
    <d v="1899-12-30T14:00:00"/>
    <d v="1899-12-30T18:10:00"/>
    <d v="1899-12-30T08:05:00"/>
    <n v="8.0833333333333446"/>
    <n v="8"/>
    <n v="8.3333333333344584E-2"/>
    <n v="0"/>
  </r>
  <r>
    <x v="46"/>
    <x v="3"/>
    <s v="Marketing"/>
    <d v="1899-12-30T09:30:00"/>
    <d v="1899-12-30T13:00:00"/>
    <d v="1899-12-30T14:00:00"/>
    <d v="1899-12-30T17:50:00"/>
    <d v="1899-12-30T07:20:00"/>
    <n v="7.3333333333333375"/>
    <n v="7.3333333333333375"/>
    <n v="0"/>
    <n v="0"/>
  </r>
  <r>
    <x v="46"/>
    <x v="4"/>
    <s v="Marketing"/>
    <d v="1899-12-30T09:20:00"/>
    <d v="1899-12-30T13:00:00"/>
    <d v="1899-12-30T14:00:00"/>
    <d v="1899-12-30T18:05:00"/>
    <d v="1899-12-30T07:45:00"/>
    <n v="7.7500000000000053"/>
    <n v="7.7500000000000053"/>
    <n v="0"/>
    <n v="1"/>
  </r>
  <r>
    <x v="47"/>
    <x v="0"/>
    <s v="Commerciale"/>
    <d v="1899-12-30T08:00:00"/>
    <d v="1899-12-30T14:00:00"/>
    <d v="1899-12-30T15:00:00"/>
    <d v="1899-12-30T18:00:00"/>
    <d v="1899-12-30T09:00:00"/>
    <n v="9.0000000000000018"/>
    <n v="8"/>
    <n v="1.0000000000000018"/>
    <n v="0"/>
  </r>
  <r>
    <x v="47"/>
    <x v="1"/>
    <s v="Commerciale"/>
    <d v="1899-12-30T09:10:00"/>
    <d v="1899-12-30T13:00:00"/>
    <d v="1899-12-30T14:00:00"/>
    <d v="1899-12-30T18:05:00"/>
    <d v="1899-12-30T07:55:00"/>
    <n v="7.9166666666666732"/>
    <n v="7.9166666666666732"/>
    <n v="0"/>
    <n v="0"/>
  </r>
  <r>
    <x v="47"/>
    <x v="2"/>
    <s v="Marketing"/>
    <d v="1899-12-30T08:50:00"/>
    <d v="1899-12-30T13:10:00"/>
    <d v="1899-12-30T14:00:00"/>
    <d v="1899-12-30T18:10:00"/>
    <d v="1899-12-30T08:30:00"/>
    <n v="8.5000000000000071"/>
    <n v="8"/>
    <n v="0.50000000000000711"/>
    <n v="1"/>
  </r>
  <r>
    <x v="47"/>
    <x v="3"/>
    <s v="Marketing"/>
    <d v="1899-12-30T09:10:00"/>
    <d v="1899-12-30T13:05:00"/>
    <d v="1899-12-30T14:00:00"/>
    <d v="1899-12-30T18:00:00"/>
    <d v="1899-12-30T07:55:00"/>
    <n v="7.9166666666666758"/>
    <n v="7.9166666666666758"/>
    <n v="0"/>
    <n v="1"/>
  </r>
  <r>
    <x v="47"/>
    <x v="4"/>
    <s v="Marketing"/>
    <d v="1899-12-30T09:30:00"/>
    <d v="1899-12-30T13:00:00"/>
    <d v="1899-12-30T14:00:00"/>
    <d v="1899-12-30T18:05:00"/>
    <d v="1899-12-30T07:35:00"/>
    <n v="7.5833333333333393"/>
    <n v="7.5833333333333393"/>
    <n v="0"/>
    <n v="1"/>
  </r>
  <r>
    <x v="48"/>
    <x v="0"/>
    <s v="Commerciale"/>
    <d v="1899-12-30T09:20:00"/>
    <d v="1899-12-30T13:00:00"/>
    <d v="1899-12-30T14:00:00"/>
    <d v="1899-12-30T18:00:00"/>
    <d v="1899-12-30T07:40:00"/>
    <n v="7.6666666666666732"/>
    <n v="7.6666666666666732"/>
    <n v="0"/>
    <n v="1"/>
  </r>
  <r>
    <x v="48"/>
    <x v="1"/>
    <s v="Commerciale"/>
    <d v="1899-12-30T08:00:00"/>
    <d v="1899-12-30T14:00:00"/>
    <d v="1899-12-30T15:00:00"/>
    <d v="1899-12-30T18:05:00"/>
    <d v="1899-12-30T09:05:00"/>
    <n v="9.0833333333333339"/>
    <n v="8"/>
    <n v="1.0833333333333339"/>
    <n v="1"/>
  </r>
  <r>
    <x v="48"/>
    <x v="2"/>
    <s v="Marketing"/>
    <d v="1899-12-30T09:10:00"/>
    <d v="1899-12-30T13:00:00"/>
    <d v="1899-12-30T14:00:00"/>
    <d v="1899-12-30T18:10:00"/>
    <d v="1899-12-30T08:00:00"/>
    <n v="8.0000000000000089"/>
    <n v="8"/>
    <n v="8.8817841970012523E-15"/>
    <n v="0"/>
  </r>
  <r>
    <x v="48"/>
    <x v="3"/>
    <s v="Marketing"/>
    <d v="1899-12-30T08:50:00"/>
    <d v="1899-12-30T13:10:00"/>
    <d v="1899-12-30T14:00:00"/>
    <d v="1899-12-30T17:50:00"/>
    <d v="1899-12-30T08:10:00"/>
    <n v="8.1666666666666696"/>
    <n v="8"/>
    <n v="0.16666666666666963"/>
    <n v="0"/>
  </r>
  <r>
    <x v="48"/>
    <x v="4"/>
    <s v="Marketing"/>
    <d v="1899-12-30T09:10:00"/>
    <d v="1899-12-30T13:05:00"/>
    <d v="1899-12-30T14:00:00"/>
    <d v="1899-12-30T18:05:00"/>
    <d v="1899-12-30T08:00:00"/>
    <n v="8.0000000000000089"/>
    <n v="8"/>
    <n v="8.8817841970012523E-15"/>
    <n v="1"/>
  </r>
  <r>
    <x v="49"/>
    <x v="0"/>
    <s v="Commerciale"/>
    <d v="1899-12-30T09:30:00"/>
    <d v="1899-12-30T13:00:00"/>
    <d v="1899-12-30T14:00:00"/>
    <d v="1899-12-30T18:00:00"/>
    <d v="1899-12-30T07:30:00"/>
    <n v="7.5000000000000071"/>
    <n v="7.5000000000000071"/>
    <n v="0"/>
    <n v="1"/>
  </r>
  <r>
    <x v="49"/>
    <x v="1"/>
    <s v="Commerciale"/>
    <d v="1899-12-30T09:20:00"/>
    <d v="1899-12-30T13:00:00"/>
    <d v="1899-12-30T14:00:00"/>
    <d v="1899-12-30T18:05:00"/>
    <d v="1899-12-30T07:45:00"/>
    <n v="7.7500000000000053"/>
    <n v="7.7500000000000053"/>
    <n v="0"/>
    <n v="0"/>
  </r>
  <r>
    <x v="49"/>
    <x v="2"/>
    <s v="Marketing"/>
    <d v="1899-12-30T08:00:00"/>
    <d v="1899-12-30T13:00:00"/>
    <d v="1899-12-30T14:00:00"/>
    <d v="1899-12-30T18:10:00"/>
    <d v="1899-12-30T09:10:00"/>
    <n v="9.166666666666675"/>
    <n v="8"/>
    <n v="1.166666666666675"/>
    <n v="1"/>
  </r>
  <r>
    <x v="49"/>
    <x v="3"/>
    <s v="Marketing"/>
    <d v="1899-12-30T09:10:00"/>
    <d v="1899-12-30T13:10:00"/>
    <d v="1899-12-30T14:00:00"/>
    <d v="1899-12-30T17:50:00"/>
    <d v="1899-12-30T07:50:00"/>
    <n v="7.8333333333333375"/>
    <n v="7.8333333333333375"/>
    <n v="0"/>
    <n v="0"/>
  </r>
  <r>
    <x v="49"/>
    <x v="4"/>
    <s v="Marketing"/>
    <d v="1899-12-30T08:50:00"/>
    <d v="1899-12-30T13:00:00"/>
    <d v="1899-12-30T14:00:00"/>
    <d v="1899-12-30T18:05:00"/>
    <d v="1899-12-30T08:15:00"/>
    <n v="8.2500000000000053"/>
    <n v="8"/>
    <n v="0.25000000000000533"/>
    <n v="1"/>
  </r>
  <r>
    <x v="50"/>
    <x v="0"/>
    <s v="Commerciale"/>
    <d v="1899-12-30T09:10:00"/>
    <d v="1899-12-30T13:00:00"/>
    <d v="1899-12-30T14:00:00"/>
    <d v="1899-12-30T18:00:00"/>
    <d v="1899-12-30T07:50:00"/>
    <n v="7.8333333333333401"/>
    <n v="7.8333333333333401"/>
    <n v="0"/>
    <n v="0"/>
  </r>
  <r>
    <x v="50"/>
    <x v="1"/>
    <s v="Commerciale"/>
    <d v="1899-12-30T09:30:00"/>
    <d v="1899-12-30T13:15:00"/>
    <d v="1899-12-30T14:00:00"/>
    <d v="1899-12-30T18:05:00"/>
    <d v="1899-12-30T07:50:00"/>
    <n v="7.833333333333341"/>
    <n v="7.833333333333341"/>
    <n v="0"/>
    <n v="0"/>
  </r>
  <r>
    <x v="50"/>
    <x v="2"/>
    <s v="Marketing"/>
    <d v="1899-12-30T09:20:00"/>
    <d v="1899-12-30T13:00:00"/>
    <d v="1899-12-30T14:00:00"/>
    <d v="1899-12-30T18:10:00"/>
    <d v="1899-12-30T07:50:00"/>
    <n v="7.833333333333341"/>
    <n v="7.833333333333341"/>
    <n v="0"/>
    <n v="1"/>
  </r>
  <r>
    <x v="50"/>
    <x v="3"/>
    <s v="Marketing"/>
    <d v="1899-12-30T08:00:00"/>
    <d v="1899-12-30T13:10:00"/>
    <d v="1899-12-30T14:00:00"/>
    <d v="1899-12-30T17:50:00"/>
    <d v="1899-12-30T09:00:00"/>
    <n v="9.0000000000000036"/>
    <n v="8"/>
    <n v="1.0000000000000036"/>
    <n v="1"/>
  </r>
  <r>
    <x v="50"/>
    <x v="4"/>
    <s v="Marketing"/>
    <d v="1899-12-30T09:10:00"/>
    <d v="1899-12-30T13:00:00"/>
    <d v="1899-12-30T14:00:00"/>
    <d v="1899-12-30T18:05:00"/>
    <d v="1899-12-30T07:55:00"/>
    <n v="7.9166666666666732"/>
    <n v="7.9166666666666732"/>
    <n v="0"/>
    <n v="1"/>
  </r>
  <r>
    <x v="51"/>
    <x v="0"/>
    <s v="Commerciale"/>
    <d v="1899-12-30T08:50:00"/>
    <d v="1899-12-30T13:10:00"/>
    <d v="1899-12-30T14:00:00"/>
    <d v="1899-12-30T18:00:00"/>
    <d v="1899-12-30T08:20:00"/>
    <n v="8.3333333333333393"/>
    <n v="8"/>
    <n v="0.33333333333333925"/>
    <n v="1"/>
  </r>
  <r>
    <x v="51"/>
    <x v="1"/>
    <s v="Commerciale"/>
    <d v="1899-12-30T09:10:00"/>
    <d v="1899-12-30T13:05:00"/>
    <d v="1899-12-30T14:00:00"/>
    <d v="1899-12-30T18:05:00"/>
    <d v="1899-12-30T08:00:00"/>
    <n v="8.0000000000000089"/>
    <n v="8"/>
    <n v="8.8817841970012523E-15"/>
    <n v="0"/>
  </r>
  <r>
    <x v="51"/>
    <x v="2"/>
    <s v="Marketing"/>
    <d v="1899-12-30T09:30:00"/>
    <d v="1899-12-30T13:00:00"/>
    <d v="1899-12-30T14:00:00"/>
    <d v="1899-12-30T18:10:00"/>
    <d v="1899-12-30T07:40:00"/>
    <n v="7.666666666666675"/>
    <n v="7.666666666666675"/>
    <n v="0"/>
    <n v="1"/>
  </r>
  <r>
    <x v="51"/>
    <x v="3"/>
    <s v="Marketing"/>
    <d v="1899-12-30T09:20:00"/>
    <d v="1899-12-30T13:00:00"/>
    <d v="1899-12-30T14:00:00"/>
    <d v="1899-12-30T17:50:00"/>
    <d v="1899-12-30T07:30:00"/>
    <n v="7.5000000000000036"/>
    <n v="7.5000000000000036"/>
    <n v="0"/>
    <n v="0"/>
  </r>
  <r>
    <x v="51"/>
    <x v="4"/>
    <s v="Marketing"/>
    <d v="1899-12-30T08:00:00"/>
    <d v="1899-12-30T13:00:00"/>
    <d v="1899-12-30T14:00:00"/>
    <d v="1899-12-30T18:05:00"/>
    <d v="1899-12-30T09:05:00"/>
    <n v="9.0833333333333393"/>
    <n v="8"/>
    <n v="1.0833333333333393"/>
    <n v="1"/>
  </r>
  <r>
    <x v="52"/>
    <x v="0"/>
    <s v="Commerciale"/>
    <d v="1899-12-30T09:10:00"/>
    <d v="1899-12-30T13:10:00"/>
    <d v="1899-12-30T14:00:00"/>
    <d v="1899-12-30T18:00:00"/>
    <d v="1899-12-30T08:00:00"/>
    <n v="8.0000000000000071"/>
    <n v="8"/>
    <n v="7.1054273576010019E-15"/>
    <n v="0"/>
  </r>
  <r>
    <x v="52"/>
    <x v="1"/>
    <s v="Commerciale"/>
    <d v="1899-12-30T08:50:00"/>
    <d v="1899-12-30T13:00:00"/>
    <d v="1899-12-30T14:00:00"/>
    <d v="1899-12-30T18:05:00"/>
    <d v="1899-12-30T08:15:00"/>
    <n v="8.2500000000000053"/>
    <n v="8"/>
    <n v="0.25000000000000533"/>
    <n v="0"/>
  </r>
  <r>
    <x v="52"/>
    <x v="2"/>
    <s v="Marketing"/>
    <d v="1899-12-30T09:10:00"/>
    <d v="1899-12-30T13:00:00"/>
    <d v="1899-12-30T14:00:00"/>
    <d v="1899-12-30T18:10:00"/>
    <d v="1899-12-30T08:00:00"/>
    <n v="8.0000000000000089"/>
    <n v="8"/>
    <n v="8.8817841970012523E-15"/>
    <n v="1"/>
  </r>
  <r>
    <x v="52"/>
    <x v="3"/>
    <s v="Marketing"/>
    <d v="1899-12-30T09:30:00"/>
    <d v="1899-12-30T13:15:00"/>
    <d v="1899-12-30T14:00:00"/>
    <d v="1899-12-30T17:50:00"/>
    <d v="1899-12-30T07:35:00"/>
    <n v="7.5833333333333393"/>
    <n v="7.5833333333333393"/>
    <n v="0"/>
    <n v="1"/>
  </r>
  <r>
    <x v="52"/>
    <x v="4"/>
    <s v="Marketing"/>
    <d v="1899-12-30T09:20:00"/>
    <d v="1899-12-30T13:00:00"/>
    <d v="1899-12-30T14:00:00"/>
    <d v="1899-12-30T18:05:00"/>
    <d v="1899-12-30T07:45:00"/>
    <n v="7.7500000000000053"/>
    <n v="7.7500000000000053"/>
    <n v="0"/>
    <n v="1"/>
  </r>
  <r>
    <x v="53"/>
    <x v="0"/>
    <s v="Commerciale"/>
    <d v="1899-12-30T08:00:00"/>
    <d v="1899-12-30T13:10:00"/>
    <d v="1899-12-30T14:00:00"/>
    <d v="1899-12-30T18:00:00"/>
    <d v="1899-12-30T09:10:00"/>
    <n v="9.1666666666666732"/>
    <n v="8"/>
    <n v="1.1666666666666732"/>
    <n v="0"/>
  </r>
  <r>
    <x v="53"/>
    <x v="1"/>
    <s v="Commerciale"/>
    <d v="1899-12-30T09:10:00"/>
    <d v="1899-12-30T13:00:00"/>
    <d v="1899-12-30T14:00:00"/>
    <d v="1899-12-30T18:05:00"/>
    <d v="1899-12-30T07:55:00"/>
    <n v="7.9166666666666732"/>
    <n v="7.9166666666666732"/>
    <n v="0"/>
    <n v="1"/>
  </r>
  <r>
    <x v="53"/>
    <x v="2"/>
    <s v="Marketing"/>
    <d v="1899-12-30T08:50:00"/>
    <d v="1899-12-30T13:10:00"/>
    <d v="1899-12-30T14:00:00"/>
    <d v="1899-12-30T18:10:00"/>
    <d v="1899-12-30T08:30:00"/>
    <n v="8.5000000000000071"/>
    <n v="8"/>
    <n v="0.50000000000000711"/>
    <n v="1"/>
  </r>
  <r>
    <x v="53"/>
    <x v="3"/>
    <s v="Marketing"/>
    <d v="1899-12-30T09:10:00"/>
    <d v="1899-12-30T13:05:00"/>
    <d v="1899-12-30T14:00:00"/>
    <d v="1899-12-30T17:50:00"/>
    <d v="1899-12-30T07:45:00"/>
    <n v="7.7500000000000071"/>
    <n v="7.7500000000000071"/>
    <n v="0"/>
    <n v="1"/>
  </r>
  <r>
    <x v="53"/>
    <x v="4"/>
    <s v="Marketing"/>
    <d v="1899-12-30T09:30:00"/>
    <d v="1899-12-30T13:00:00"/>
    <d v="1899-12-30T14:00:00"/>
    <d v="1899-12-30T18:05:00"/>
    <d v="1899-12-30T07:35:00"/>
    <n v="7.5833333333333393"/>
    <n v="7.5833333333333393"/>
    <n v="0"/>
    <n v="1"/>
  </r>
  <r>
    <x v="54"/>
    <x v="0"/>
    <s v="Commerciale"/>
    <d v="1899-12-30T09:20:00"/>
    <d v="1899-12-30T13:00:00"/>
    <d v="1899-12-30T14:00:00"/>
    <d v="1899-12-30T18:00:00"/>
    <d v="1899-12-30T07:40:00"/>
    <n v="7.6666666666666732"/>
    <n v="7.6666666666666732"/>
    <n v="0"/>
    <n v="1"/>
  </r>
  <r>
    <x v="54"/>
    <x v="1"/>
    <s v="Commerciale"/>
    <d v="1899-12-30T08:00:00"/>
    <d v="1899-12-30T13:00:00"/>
    <d v="1899-12-30T14:00:00"/>
    <d v="1899-12-30T18:05:00"/>
    <d v="1899-12-30T09:05:00"/>
    <n v="9.0833333333333393"/>
    <n v="8"/>
    <n v="1.0833333333333393"/>
    <n v="0"/>
  </r>
  <r>
    <x v="54"/>
    <x v="2"/>
    <s v="Marketing"/>
    <d v="1899-12-30T09:10:00"/>
    <d v="1899-12-30T13:10:00"/>
    <d v="1899-12-30T14:00:00"/>
    <d v="1899-12-30T18:10:00"/>
    <d v="1899-12-30T08:10:00"/>
    <n v="8.166666666666675"/>
    <n v="8"/>
    <n v="0.16666666666667496"/>
    <n v="1"/>
  </r>
  <r>
    <x v="54"/>
    <x v="3"/>
    <s v="Marketing"/>
    <d v="1899-12-30T08:50:00"/>
    <d v="1899-12-30T13:00:00"/>
    <d v="1899-12-30T14:00:00"/>
    <d v="1899-12-30T17:50:00"/>
    <d v="1899-12-30T08:00:00"/>
    <n v="8.0000000000000036"/>
    <n v="8.0000000000000036"/>
    <n v="0"/>
    <n v="0"/>
  </r>
  <r>
    <x v="54"/>
    <x v="4"/>
    <s v="Marketing"/>
    <d v="1899-12-30T09:10:00"/>
    <d v="1899-12-30T13:00:00"/>
    <d v="1899-12-30T14:00:00"/>
    <d v="1899-12-30T18:05:00"/>
    <d v="1899-12-30T07:55:00"/>
    <n v="7.9166666666666732"/>
    <n v="7.9166666666666732"/>
    <n v="0"/>
    <n v="1"/>
  </r>
  <r>
    <x v="55"/>
    <x v="0"/>
    <s v="Commerciale"/>
    <d v="1899-12-30T09:30:00"/>
    <d v="1899-12-30T13:15:00"/>
    <d v="1899-12-30T14:00:00"/>
    <d v="1899-12-30T18:00:00"/>
    <d v="1899-12-30T07:45:00"/>
    <n v="7.7500000000000089"/>
    <n v="7.7500000000000089"/>
    <n v="0"/>
    <n v="0"/>
  </r>
  <r>
    <x v="55"/>
    <x v="1"/>
    <s v="Commerciale"/>
    <d v="1899-12-30T09:20:00"/>
    <d v="1899-12-30T13:00:00"/>
    <d v="1899-12-30T14:00:00"/>
    <d v="1899-12-30T18:05:00"/>
    <d v="1899-12-30T07:45:00"/>
    <n v="7.7500000000000053"/>
    <n v="7.7500000000000053"/>
    <n v="0"/>
    <n v="0"/>
  </r>
  <r>
    <x v="55"/>
    <x v="2"/>
    <s v="Marketing"/>
    <d v="1899-12-30T08:00:00"/>
    <d v="1899-12-30T13:10:00"/>
    <d v="1899-12-30T14:00:00"/>
    <d v="1899-12-30T18:10:00"/>
    <d v="1899-12-30T09:20:00"/>
    <n v="9.333333333333341"/>
    <n v="8"/>
    <n v="1.333333333333341"/>
    <n v="1"/>
  </r>
  <r>
    <x v="55"/>
    <x v="3"/>
    <s v="Marketing"/>
    <d v="1899-12-30T09:10:00"/>
    <d v="1899-12-30T13:00:00"/>
    <d v="1899-12-30T14:00:00"/>
    <d v="1899-12-30T18:00:00"/>
    <d v="1899-12-30T07:50:00"/>
    <n v="7.8333333333333401"/>
    <n v="7.8333333333333401"/>
    <n v="0"/>
    <n v="1"/>
  </r>
  <r>
    <x v="55"/>
    <x v="4"/>
    <s v="Marketing"/>
    <d v="1899-12-30T08:50:00"/>
    <d v="1899-12-30T13:10:00"/>
    <d v="1899-12-30T14:00:00"/>
    <d v="1899-12-30T18:05:00"/>
    <d v="1899-12-30T08:25:00"/>
    <n v="8.4166666666666714"/>
    <n v="8"/>
    <n v="0.4166666666666714"/>
    <n v="1"/>
  </r>
  <r>
    <x v="56"/>
    <x v="0"/>
    <s v="Commerciale"/>
    <d v="1899-12-30T09:10:00"/>
    <d v="1899-12-30T13:05:00"/>
    <d v="1899-12-30T14:00:00"/>
    <d v="1899-12-30T18:00:00"/>
    <d v="1899-12-30T07:55:00"/>
    <n v="7.9166666666666758"/>
    <n v="7.9166666666666758"/>
    <n v="0"/>
    <n v="1"/>
  </r>
  <r>
    <x v="56"/>
    <x v="1"/>
    <s v="Commerciale"/>
    <d v="1899-12-30T09:30:00"/>
    <d v="1899-12-30T13:00:00"/>
    <d v="1899-12-30T14:00:00"/>
    <d v="1899-12-30T18:05:00"/>
    <d v="1899-12-30T07:35:00"/>
    <n v="7.5833333333333393"/>
    <n v="7.5833333333333393"/>
    <n v="0"/>
    <n v="0"/>
  </r>
  <r>
    <x v="56"/>
    <x v="2"/>
    <s v="Marketing"/>
    <d v="1899-12-30T09:20:00"/>
    <d v="1899-12-30T13:00:00"/>
    <d v="1899-12-30T14:00:00"/>
    <d v="1899-12-30T18:10:00"/>
    <d v="1899-12-30T07:50:00"/>
    <n v="7.833333333333341"/>
    <n v="7.833333333333341"/>
    <n v="0"/>
    <n v="1"/>
  </r>
  <r>
    <x v="56"/>
    <x v="3"/>
    <s v="Marketing"/>
    <d v="1899-12-30T08:00:00"/>
    <d v="1899-12-30T13:05:00"/>
    <d v="1899-12-30T14:00:00"/>
    <d v="1899-12-30T17:50:00"/>
    <d v="1899-12-30T08:55:00"/>
    <n v="8.9166666666666732"/>
    <n v="8"/>
    <n v="0.91666666666667318"/>
    <n v="0"/>
  </r>
  <r>
    <x v="56"/>
    <x v="4"/>
    <s v="Marketing"/>
    <d v="1899-12-30T09:10:00"/>
    <d v="1899-12-30T13:00:00"/>
    <d v="1899-12-30T14:00:00"/>
    <d v="1899-12-30T18:05:00"/>
    <d v="1899-12-30T07:55:00"/>
    <n v="7.9166666666666732"/>
    <n v="7.9166666666666732"/>
    <n v="0"/>
    <n v="1"/>
  </r>
  <r>
    <x v="57"/>
    <x v="0"/>
    <s v="Commerciale"/>
    <d v="1899-12-30T08:50:00"/>
    <d v="1899-12-30T13:00:00"/>
    <d v="1899-12-30T14:00:00"/>
    <d v="1899-12-30T18:00:00"/>
    <d v="1899-12-30T08:10:00"/>
    <n v="8.1666666666666714"/>
    <n v="8"/>
    <n v="0.1666666666666714"/>
    <n v="0"/>
  </r>
  <r>
    <x v="57"/>
    <x v="1"/>
    <s v="Commerciale"/>
    <d v="1899-12-30T09:10:00"/>
    <d v="1899-12-30T13:00:00"/>
    <d v="1899-12-30T14:00:00"/>
    <d v="1899-12-30T17:50:00"/>
    <d v="1899-12-30T07:40:00"/>
    <n v="7.6666666666666714"/>
    <n v="7.6666666666666714"/>
    <n v="0"/>
    <n v="0"/>
  </r>
  <r>
    <x v="57"/>
    <x v="2"/>
    <s v="Marketing"/>
    <d v="1899-12-30T09:30:00"/>
    <d v="1899-12-30T13:10:00"/>
    <d v="1899-12-30T14:00:00"/>
    <d v="1899-12-30T18:05:00"/>
    <d v="1899-12-30T07:45:00"/>
    <n v="7.7500000000000053"/>
    <n v="7.7500000000000053"/>
    <n v="0"/>
    <n v="1"/>
  </r>
  <r>
    <x v="57"/>
    <x v="3"/>
    <s v="Marketing"/>
    <d v="1899-12-30T09:20:00"/>
    <d v="1899-12-30T13:00:00"/>
    <d v="1899-12-30T14:00:00"/>
    <d v="1899-12-30T18:00:00"/>
    <d v="1899-12-30T07:40:00"/>
    <n v="7.6666666666666732"/>
    <n v="7.6666666666666732"/>
    <n v="0"/>
    <n v="1"/>
  </r>
  <r>
    <x v="57"/>
    <x v="4"/>
    <s v="Marketing"/>
    <d v="1899-12-30T08:00:00"/>
    <d v="1899-12-30T14:00:00"/>
    <d v="1899-12-30T15:00:00"/>
    <d v="1899-12-30T18:05:00"/>
    <d v="1899-12-30T09:05:00"/>
    <n v="9.0833333333333339"/>
    <n v="8"/>
    <n v="1.0833333333333339"/>
    <n v="1"/>
  </r>
  <r>
    <x v="58"/>
    <x v="0"/>
    <s v="Commerciale"/>
    <d v="1899-12-30T09:10:00"/>
    <d v="1899-12-30T13:00:00"/>
    <d v="1899-12-30T14:00:00"/>
    <d v="1899-12-30T18:10:00"/>
    <d v="1899-12-30T08:00:00"/>
    <n v="8.0000000000000089"/>
    <n v="8"/>
    <n v="8.8817841970012523E-15"/>
    <n v="0"/>
  </r>
  <r>
    <x v="58"/>
    <x v="1"/>
    <s v="Commerciale"/>
    <d v="1899-12-30T08:50:00"/>
    <d v="1899-12-30T13:10:00"/>
    <d v="1899-12-30T14:00:00"/>
    <d v="1899-12-30T18:00:00"/>
    <d v="1899-12-30T08:20:00"/>
    <n v="8.3333333333333393"/>
    <n v="8"/>
    <n v="0.33333333333333925"/>
    <n v="1"/>
  </r>
  <r>
    <x v="58"/>
    <x v="2"/>
    <s v="Marketing"/>
    <d v="1899-12-30T09:10:00"/>
    <d v="1899-12-30T13:05:00"/>
    <d v="1899-12-30T14:00:00"/>
    <d v="1899-12-30T18:05:00"/>
    <d v="1899-12-30T08:00:00"/>
    <n v="8.0000000000000089"/>
    <n v="8"/>
    <n v="8.8817841970012523E-15"/>
    <n v="1"/>
  </r>
  <r>
    <x v="58"/>
    <x v="3"/>
    <s v="Marketing"/>
    <d v="1899-12-30T09:30:00"/>
    <d v="1899-12-30T13:00:00"/>
    <d v="1899-12-30T14:00:00"/>
    <d v="1899-12-30T18:00:00"/>
    <d v="1899-12-30T07:30:00"/>
    <n v="7.5000000000000071"/>
    <n v="7.5000000000000071"/>
    <n v="0"/>
    <n v="1"/>
  </r>
  <r>
    <x v="58"/>
    <x v="4"/>
    <s v="Marketing"/>
    <d v="1899-12-30T09:20:00"/>
    <d v="1899-12-30T13:00:00"/>
    <d v="1899-12-30T14:00:00"/>
    <d v="1899-12-30T18:05:00"/>
    <d v="1899-12-30T07:45:00"/>
    <n v="7.7500000000000053"/>
    <n v="7.7500000000000053"/>
    <n v="0"/>
    <n v="1"/>
  </r>
  <r>
    <x v="59"/>
    <x v="0"/>
    <s v="Commerciale"/>
    <d v="1899-12-30T08:00:00"/>
    <d v="1899-12-30T13:05:00"/>
    <d v="1899-12-30T14:00:00"/>
    <d v="1899-12-30T18:10:00"/>
    <d v="1899-12-30T09:15:00"/>
    <n v="9.2500000000000107"/>
    <n v="8"/>
    <n v="1.2500000000000107"/>
    <n v="0"/>
  </r>
  <r>
    <x v="59"/>
    <x v="1"/>
    <s v="Commerciale"/>
    <d v="1899-12-30T09:10:00"/>
    <d v="1899-12-30T13:00:00"/>
    <d v="1899-12-30T14:00:00"/>
    <d v="1899-12-30T18:05:00"/>
    <d v="1899-12-30T07:55:00"/>
    <n v="7.9166666666666732"/>
    <n v="7.9166666666666732"/>
    <n v="0"/>
    <n v="0"/>
  </r>
  <r>
    <x v="59"/>
    <x v="2"/>
    <s v="Marketing"/>
    <d v="1899-12-30T08:50:00"/>
    <d v="1899-12-30T13:00:00"/>
    <d v="1899-12-30T14:00:00"/>
    <d v="1899-12-30T18:10:00"/>
    <d v="1899-12-30T08:20:00"/>
    <n v="8.333333333333341"/>
    <n v="8"/>
    <n v="0.33333333333334103"/>
    <n v="1"/>
  </r>
  <r>
    <x v="59"/>
    <x v="3"/>
    <s v="Marketing"/>
    <d v="1899-12-30T09:10:00"/>
    <d v="1899-12-30T13:00:00"/>
    <d v="1899-12-30T14:00:00"/>
    <d v="1899-12-30T17:50:00"/>
    <d v="1899-12-30T07:40:00"/>
    <n v="7.6666666666666714"/>
    <n v="7.6666666666666714"/>
    <n v="0"/>
    <n v="1"/>
  </r>
  <r>
    <x v="59"/>
    <x v="4"/>
    <s v="Marketing"/>
    <d v="1899-12-30T09:30:00"/>
    <d v="1899-12-30T13:10:00"/>
    <d v="1899-12-30T14:00:00"/>
    <d v="1899-12-30T18:05:00"/>
    <d v="1899-12-30T07:45:00"/>
    <n v="7.7500000000000053"/>
    <n v="7.7500000000000053"/>
    <n v="0"/>
    <n v="1"/>
  </r>
  <r>
    <x v="60"/>
    <x v="0"/>
    <s v="Commerciale"/>
    <d v="1899-12-30T09:20:00"/>
    <d v="1899-12-30T13:00:00"/>
    <d v="1899-12-30T14:00:00"/>
    <d v="1899-12-30T18:00:00"/>
    <d v="1899-12-30T07:40:00"/>
    <n v="7.6666666666666732"/>
    <n v="7.6666666666666732"/>
    <n v="0"/>
    <n v="1"/>
  </r>
  <r>
    <x v="60"/>
    <x v="1"/>
    <s v="Commerciale"/>
    <d v="1899-12-30T08:00:00"/>
    <d v="1899-12-30T14:00:00"/>
    <d v="1899-12-30T15:00:00"/>
    <d v="1899-12-30T18:05:00"/>
    <d v="1899-12-30T09:05:00"/>
    <n v="9.0833333333333339"/>
    <n v="8"/>
    <n v="1.0833333333333339"/>
    <n v="1"/>
  </r>
  <r>
    <x v="60"/>
    <x v="2"/>
    <s v="Marketing"/>
    <d v="1899-12-30T09:10:00"/>
    <d v="1899-12-30T13:00:00"/>
    <d v="1899-12-30T14:00:00"/>
    <d v="1899-12-30T18:10:00"/>
    <d v="1899-12-30T08:00:00"/>
    <n v="8.0000000000000089"/>
    <n v="8"/>
    <n v="8.8817841970012523E-15"/>
    <n v="1"/>
  </r>
  <r>
    <x v="60"/>
    <x v="3"/>
    <s v="Marketing"/>
    <d v="1899-12-30T08:50:00"/>
    <d v="1899-12-30T13:10:00"/>
    <d v="1899-12-30T14:00:00"/>
    <d v="1899-12-30T18:00:00"/>
    <d v="1899-12-30T08:20:00"/>
    <n v="8.3333333333333393"/>
    <n v="8"/>
    <n v="0.33333333333333925"/>
    <n v="0"/>
  </r>
  <r>
    <x v="60"/>
    <x v="4"/>
    <s v="Marketing"/>
    <d v="1899-12-30T09:10:00"/>
    <d v="1899-12-30T13:00:00"/>
    <d v="1899-12-30T14:00:00"/>
    <d v="1899-12-30T18:05:00"/>
    <d v="1899-12-30T07:55:00"/>
    <n v="7.9166666666666732"/>
    <n v="7.9166666666666732"/>
    <n v="0"/>
    <n v="0"/>
  </r>
  <r>
    <x v="61"/>
    <x v="0"/>
    <s v="Commerciale"/>
    <d v="1899-12-30T09:30:00"/>
    <d v="1899-12-30T13:00:00"/>
    <d v="1899-12-30T14:00:00"/>
    <d v="1899-12-30T18:00:00"/>
    <d v="1899-12-30T07:30:00"/>
    <n v="7.5000000000000071"/>
    <n v="7.5000000000000071"/>
    <n v="0"/>
    <n v="1"/>
  </r>
  <r>
    <x v="61"/>
    <x v="1"/>
    <s v="Commerciale"/>
    <d v="1899-12-30T09:20:00"/>
    <d v="1899-12-30T13:00:00"/>
    <d v="1899-12-30T14:00:00"/>
    <d v="1899-12-30T18:05:00"/>
    <d v="1899-12-30T07:45:00"/>
    <n v="7.7500000000000053"/>
    <n v="7.7500000000000053"/>
    <n v="0"/>
    <n v="1"/>
  </r>
  <r>
    <x v="61"/>
    <x v="2"/>
    <s v="Marketing"/>
    <d v="1899-12-30T08:00:00"/>
    <d v="1899-12-30T14:00:00"/>
    <d v="1899-12-30T15:00:00"/>
    <d v="1899-12-30T18:10:00"/>
    <d v="1899-12-30T09:10:00"/>
    <n v="9.1666666666666696"/>
    <n v="8"/>
    <n v="1.1666666666666696"/>
    <n v="1"/>
  </r>
  <r>
    <x v="61"/>
    <x v="3"/>
    <s v="Marketing"/>
    <d v="1899-12-30T09:10:00"/>
    <d v="1899-12-30T13:00:00"/>
    <d v="1899-12-30T14:00:00"/>
    <d v="1899-12-30T17:50:00"/>
    <d v="1899-12-30T07:40:00"/>
    <n v="7.6666666666666714"/>
    <n v="7.6666666666666714"/>
    <n v="0"/>
    <n v="1"/>
  </r>
  <r>
    <x v="61"/>
    <x v="4"/>
    <s v="Marketing"/>
    <d v="1899-12-30T08:50:00"/>
    <d v="1899-12-30T13:10:00"/>
    <d v="1899-12-30T14:00:00"/>
    <d v="1899-12-30T18:05:00"/>
    <d v="1899-12-30T08:25:00"/>
    <n v="8.4166666666666714"/>
    <n v="8"/>
    <n v="0.4166666666666714"/>
    <n v="1"/>
  </r>
  <r>
    <x v="62"/>
    <x v="0"/>
    <s v="Commerciale"/>
    <d v="1899-12-30T09:10:00"/>
    <d v="1899-12-30T13:05:00"/>
    <d v="1899-12-30T14:00:00"/>
    <d v="1899-12-30T18:00:00"/>
    <d v="1899-12-30T07:55:00"/>
    <n v="7.9166666666666758"/>
    <n v="7.9166666666666758"/>
    <n v="0"/>
    <n v="0"/>
  </r>
  <r>
    <x v="62"/>
    <x v="1"/>
    <s v="Commerciale"/>
    <d v="1899-12-30T09:30:00"/>
    <d v="1899-12-30T13:00:00"/>
    <d v="1899-12-30T14:00:00"/>
    <d v="1899-12-30T18:05:00"/>
    <d v="1899-12-30T07:35:00"/>
    <n v="7.5833333333333393"/>
    <n v="7.5833333333333393"/>
    <n v="0"/>
    <n v="0"/>
  </r>
  <r>
    <x v="62"/>
    <x v="2"/>
    <s v="Marketing"/>
    <d v="1899-12-30T09:20:00"/>
    <d v="1899-12-30T13:00:00"/>
    <d v="1899-12-30T14:00:00"/>
    <d v="1899-12-30T18:10:00"/>
    <d v="1899-12-30T07:50:00"/>
    <n v="7.833333333333341"/>
    <n v="7.833333333333341"/>
    <n v="0"/>
    <n v="0"/>
  </r>
  <r>
    <x v="62"/>
    <x v="3"/>
    <s v="Marketing"/>
    <d v="1899-12-30T08:00:00"/>
    <d v="1899-12-30T13:00:00"/>
    <d v="1899-12-30T14:00:00"/>
    <d v="1899-12-30T17:50:00"/>
    <d v="1899-12-30T08:50:00"/>
    <n v="8.8333333333333375"/>
    <n v="8"/>
    <n v="0.83333333333333748"/>
    <n v="0"/>
  </r>
  <r>
    <x v="62"/>
    <x v="4"/>
    <s v="Marketing"/>
    <d v="1899-12-30T09:10:00"/>
    <d v="1899-12-30T13:10:00"/>
    <d v="1899-12-30T14:00:00"/>
    <d v="1899-12-30T18:05:00"/>
    <d v="1899-12-30T08:05:00"/>
    <n v="8.0833333333333393"/>
    <n v="8"/>
    <n v="8.3333333333339255E-2"/>
    <n v="1"/>
  </r>
  <r>
    <x v="63"/>
    <x v="0"/>
    <s v="Commerciale"/>
    <d v="1899-12-30T08:50:00"/>
    <d v="1899-12-30T13:00:00"/>
    <d v="1899-12-30T14:00:00"/>
    <d v="1899-12-30T18:05:00"/>
    <d v="1899-12-30T08:15:00"/>
    <n v="8.2500000000000053"/>
    <n v="8"/>
    <n v="0.25000000000000533"/>
    <n v="1"/>
  </r>
  <r>
    <x v="63"/>
    <x v="1"/>
    <s v="Commerciale"/>
    <d v="1899-12-30T09:10:00"/>
    <d v="1899-12-30T13:00:00"/>
    <d v="1899-12-30T14:00:00"/>
    <d v="1899-12-30T18:00:00"/>
    <d v="1899-12-30T07:50:00"/>
    <n v="7.8333333333333401"/>
    <n v="7.8333333333333401"/>
    <n v="0"/>
    <n v="1"/>
  </r>
  <r>
    <x v="63"/>
    <x v="2"/>
    <s v="Marketing"/>
    <d v="1899-12-30T09:30:00"/>
    <d v="1899-12-30T13:00:00"/>
    <d v="1899-12-30T14:00:00"/>
    <d v="1899-12-30T18:05:00"/>
    <d v="1899-12-30T07:35:00"/>
    <n v="7.5833333333333393"/>
    <n v="7.5833333333333393"/>
    <n v="0"/>
    <n v="0"/>
  </r>
  <r>
    <x v="63"/>
    <x v="3"/>
    <s v="Marketing"/>
    <d v="1899-12-30T09:20:00"/>
    <d v="1899-12-30T13:00:00"/>
    <d v="1899-12-30T14:00:00"/>
    <d v="1899-12-30T18:00:00"/>
    <d v="1899-12-30T07:40:00"/>
    <n v="7.6666666666666732"/>
    <n v="7.6666666666666732"/>
    <n v="0"/>
    <n v="0"/>
  </r>
  <r>
    <x v="63"/>
    <x v="4"/>
    <s v="Marketing"/>
    <d v="1899-12-30T08:00:00"/>
    <d v="1899-12-30T13:00:00"/>
    <d v="1899-12-30T14:00:00"/>
    <d v="1899-12-30T18:00:00"/>
    <d v="1899-12-30T09:00:00"/>
    <n v="9.0000000000000071"/>
    <n v="8"/>
    <n v="1.0000000000000071"/>
    <n v="0"/>
  </r>
  <r>
    <x v="64"/>
    <x v="0"/>
    <s v="Commerciale"/>
    <d v="1899-12-30T09:10:00"/>
    <d v="1899-12-30T13:10:00"/>
    <d v="1899-12-30T14:00:00"/>
    <d v="1899-12-30T18:05:00"/>
    <d v="1899-12-30T08:05:00"/>
    <n v="8.0833333333333393"/>
    <n v="8"/>
    <n v="8.3333333333339255E-2"/>
    <n v="1"/>
  </r>
  <r>
    <x v="64"/>
    <x v="1"/>
    <s v="Commerciale"/>
    <d v="1899-12-30T08:50:00"/>
    <d v="1899-12-30T13:05:00"/>
    <d v="1899-12-30T14:00:00"/>
    <d v="1899-12-30T18:00:00"/>
    <d v="1899-12-30T08:15:00"/>
    <n v="8.2500000000000071"/>
    <n v="8"/>
    <n v="0.25000000000000711"/>
    <n v="0"/>
  </r>
  <r>
    <x v="64"/>
    <x v="2"/>
    <s v="Marketing"/>
    <d v="1899-12-30T09:10:00"/>
    <d v="1899-12-30T13:00:00"/>
    <d v="1899-12-30T14:00:00"/>
    <d v="1899-12-30T18:10:00"/>
    <d v="1899-12-30T08:00:00"/>
    <n v="8.0000000000000089"/>
    <n v="8"/>
    <n v="8.8817841970012523E-15"/>
    <n v="0"/>
  </r>
  <r>
    <x v="64"/>
    <x v="3"/>
    <s v="Marketing"/>
    <d v="1899-12-30T09:30:00"/>
    <d v="1899-12-30T13:00:00"/>
    <d v="1899-12-30T14:00:00"/>
    <d v="1899-12-30T17:50:00"/>
    <d v="1899-12-30T07:20:00"/>
    <n v="7.3333333333333375"/>
    <n v="7.3333333333333375"/>
    <n v="0"/>
    <n v="0"/>
  </r>
  <r>
    <x v="64"/>
    <x v="4"/>
    <s v="Marketing"/>
    <d v="1899-12-30T09:20:00"/>
    <d v="1899-12-30T13:00:00"/>
    <d v="1899-12-30T14:00:00"/>
    <d v="1899-12-30T18:05:00"/>
    <d v="1899-12-30T07:45:00"/>
    <n v="7.7500000000000053"/>
    <n v="7.7500000000000053"/>
    <n v="0"/>
    <n v="1"/>
  </r>
  <r>
    <x v="65"/>
    <x v="0"/>
    <s v="Commerciale"/>
    <d v="1899-12-30T08:00:00"/>
    <d v="1899-12-30T13:00:00"/>
    <d v="1899-12-30T14:00:00"/>
    <d v="1899-12-30T18:05:00"/>
    <d v="1899-12-30T09:05:00"/>
    <n v="9.0833333333333393"/>
    <n v="8"/>
    <n v="1.0833333333333393"/>
    <n v="1"/>
  </r>
  <r>
    <x v="65"/>
    <x v="1"/>
    <s v="Commerciale"/>
    <d v="1899-12-30T09:10:00"/>
    <d v="1899-12-30T13:10:00"/>
    <d v="1899-12-30T14:00:00"/>
    <d v="1899-12-30T18:00:00"/>
    <d v="1899-12-30T08:00:00"/>
    <n v="8.0000000000000071"/>
    <n v="8"/>
    <n v="7.1054273576010019E-15"/>
    <n v="1"/>
  </r>
  <r>
    <x v="65"/>
    <x v="2"/>
    <s v="Marketing"/>
    <d v="1899-12-30T08:50:00"/>
    <d v="1899-12-30T13:05:00"/>
    <d v="1899-12-30T14:00:00"/>
    <d v="1899-12-30T18:05:00"/>
    <d v="1899-12-30T08:20:00"/>
    <n v="8.333333333333341"/>
    <n v="8"/>
    <n v="0.33333333333334103"/>
    <n v="0"/>
  </r>
  <r>
    <x v="65"/>
    <x v="3"/>
    <s v="Marketing"/>
    <d v="1899-12-30T09:10:00"/>
    <d v="1899-12-30T13:00:00"/>
    <d v="1899-12-30T14:00:00"/>
    <d v="1899-12-30T18:00:00"/>
    <d v="1899-12-30T07:50:00"/>
    <n v="7.8333333333333401"/>
    <n v="7.8333333333333401"/>
    <n v="0"/>
    <n v="0"/>
  </r>
  <r>
    <x v="65"/>
    <x v="4"/>
    <s v="Marketing"/>
    <d v="1899-12-30T09:30:00"/>
    <d v="1899-12-30T13:00:00"/>
    <d v="1899-12-30T14:00:00"/>
    <d v="1899-12-30T18:00:00"/>
    <d v="1899-12-30T07:30:00"/>
    <n v="7.5000000000000071"/>
    <n v="7.5000000000000071"/>
    <n v="0"/>
    <n v="1"/>
  </r>
  <r>
    <x v="66"/>
    <x v="0"/>
    <s v="Commerciale"/>
    <d v="1899-12-30T09:20:00"/>
    <d v="1899-12-30T13:00:00"/>
    <d v="1899-12-30T14:00:00"/>
    <d v="1899-12-30T18:05:00"/>
    <d v="1899-12-30T07:45:00"/>
    <n v="7.7500000000000053"/>
    <n v="7.7500000000000053"/>
    <n v="0"/>
    <n v="0"/>
  </r>
  <r>
    <x v="66"/>
    <x v="1"/>
    <s v="Commerciale"/>
    <d v="1899-12-30T08:00:00"/>
    <d v="1899-12-30T13:00:00"/>
    <d v="1899-12-30T14:00:00"/>
    <d v="1899-12-30T18:00:00"/>
    <d v="1899-12-30T09:00:00"/>
    <n v="9.0000000000000071"/>
    <n v="8"/>
    <n v="1.0000000000000071"/>
    <n v="0"/>
  </r>
  <r>
    <x v="66"/>
    <x v="2"/>
    <s v="Marketing"/>
    <d v="1899-12-30T09:10:00"/>
    <d v="1899-12-30T13:10:00"/>
    <d v="1899-12-30T14:00:00"/>
    <d v="1899-12-30T18:10:00"/>
    <d v="1899-12-30T08:10:00"/>
    <n v="8.166666666666675"/>
    <n v="8"/>
    <n v="0.16666666666667496"/>
    <n v="1"/>
  </r>
  <r>
    <x v="66"/>
    <x v="3"/>
    <s v="Marketing"/>
    <d v="1899-12-30T08:50:00"/>
    <d v="1899-12-30T13:05:00"/>
    <d v="1899-12-30T14:00:00"/>
    <d v="1899-12-30T17:50:00"/>
    <d v="1899-12-30T08:05:00"/>
    <n v="8.0833333333333393"/>
    <n v="8"/>
    <n v="8.3333333333339255E-2"/>
    <n v="1"/>
  </r>
  <r>
    <x v="66"/>
    <x v="4"/>
    <s v="Marketing"/>
    <d v="1899-12-30T09:10:00"/>
    <d v="1899-12-30T13:00:00"/>
    <d v="1899-12-30T14:00:00"/>
    <d v="1899-12-30T18:05:00"/>
    <d v="1899-12-30T07:55:00"/>
    <n v="7.9166666666666732"/>
    <n v="7.9166666666666732"/>
    <n v="0"/>
    <n v="1"/>
  </r>
  <r>
    <x v="67"/>
    <x v="0"/>
    <s v="Commerciale"/>
    <d v="1899-12-30T09:30:00"/>
    <d v="1899-12-30T13:00:00"/>
    <d v="1899-12-30T14:00:00"/>
    <d v="1899-12-30T18:00:00"/>
    <d v="1899-12-30T07:30:00"/>
    <n v="7.5000000000000071"/>
    <n v="7.5000000000000071"/>
    <n v="0"/>
    <n v="0"/>
  </r>
  <r>
    <x v="67"/>
    <x v="1"/>
    <s v="Commerciale"/>
    <d v="1899-12-30T09:20:00"/>
    <d v="1899-12-30T13:00:00"/>
    <d v="1899-12-30T14:00:00"/>
    <d v="1899-12-30T18:05:00"/>
    <d v="1899-12-30T07:45:00"/>
    <n v="7.7500000000000053"/>
    <n v="7.7500000000000053"/>
    <n v="0"/>
    <n v="1"/>
  </r>
  <r>
    <x v="67"/>
    <x v="2"/>
    <s v="Marketing"/>
    <d v="1899-12-30T08:00:00"/>
    <d v="1899-12-30T13:00:00"/>
    <d v="1899-12-30T14:00:00"/>
    <d v="1899-12-30T18:10:00"/>
    <d v="1899-12-30T09:10:00"/>
    <n v="9.166666666666675"/>
    <n v="8"/>
    <n v="1.166666666666675"/>
    <n v="0"/>
  </r>
  <r>
    <x v="67"/>
    <x v="3"/>
    <s v="Marketing"/>
    <d v="1899-12-30T09:10:00"/>
    <d v="1899-12-30T13:10:00"/>
    <d v="1899-12-30T14:00:00"/>
    <d v="1899-12-30T17:50:00"/>
    <d v="1899-12-30T07:50:00"/>
    <n v="7.8333333333333375"/>
    <n v="7.8333333333333375"/>
    <n v="0"/>
    <n v="1"/>
  </r>
  <r>
    <x v="67"/>
    <x v="4"/>
    <s v="Marketing"/>
    <d v="1899-12-30T08:50:00"/>
    <d v="1899-12-30T13:05:00"/>
    <d v="1899-12-30T14:00:00"/>
    <d v="1899-12-30T18:05:00"/>
    <d v="1899-12-30T08:20:00"/>
    <n v="8.333333333333341"/>
    <n v="8"/>
    <n v="0.33333333333334103"/>
    <n v="1"/>
  </r>
  <r>
    <x v="68"/>
    <x v="0"/>
    <s v="Commerciale"/>
    <d v="1899-12-30T09:10:00"/>
    <d v="1899-12-30T13:00:00"/>
    <d v="1899-12-30T14:00:00"/>
    <d v="1899-12-30T18:00:00"/>
    <d v="1899-12-30T07:50:00"/>
    <n v="7.8333333333333401"/>
    <n v="7.8333333333333401"/>
    <n v="0"/>
    <n v="1"/>
  </r>
  <r>
    <x v="68"/>
    <x v="1"/>
    <s v="Commerciale"/>
    <d v="1899-12-30T09:30:00"/>
    <d v="1899-12-30T13:00:00"/>
    <d v="1899-12-30T14:00:00"/>
    <d v="1899-12-30T18:05:00"/>
    <d v="1899-12-30T07:35:00"/>
    <n v="7.5833333333333393"/>
    <n v="7.5833333333333393"/>
    <n v="0"/>
    <n v="0"/>
  </r>
  <r>
    <x v="68"/>
    <x v="2"/>
    <s v="Marketing"/>
    <d v="1899-12-30T09:20:00"/>
    <d v="1899-12-30T13:00:00"/>
    <d v="1899-12-30T14:00:00"/>
    <d v="1899-12-30T18:05:00"/>
    <d v="1899-12-30T07:45:00"/>
    <n v="7.7500000000000053"/>
    <n v="7.7500000000000053"/>
    <n v="0"/>
    <n v="1"/>
  </r>
  <r>
    <x v="68"/>
    <x v="3"/>
    <s v="Marketing"/>
    <d v="1899-12-30T08:00:00"/>
    <d v="1899-12-30T13:10:00"/>
    <d v="1899-12-30T14:00:00"/>
    <d v="1899-12-30T18:00:00"/>
    <d v="1899-12-30T09:10:00"/>
    <n v="9.1666666666666732"/>
    <n v="8"/>
    <n v="1.1666666666666732"/>
    <n v="1"/>
  </r>
  <r>
    <x v="68"/>
    <x v="4"/>
    <s v="Marketing"/>
    <d v="1899-12-30T09:10:00"/>
    <d v="1899-12-30T13:05:00"/>
    <d v="1899-12-30T14:00:00"/>
    <d v="1899-12-30T18:05:00"/>
    <d v="1899-12-30T08:00:00"/>
    <n v="8.0000000000000089"/>
    <n v="8"/>
    <n v="8.8817841970012523E-15"/>
    <n v="1"/>
  </r>
  <r>
    <x v="69"/>
    <x v="0"/>
    <s v="Commerciale"/>
    <d v="1899-12-30T08:50:00"/>
    <d v="1899-12-30T13:00:00"/>
    <d v="1899-12-30T14:00:00"/>
    <d v="1899-12-30T18:00:00"/>
    <d v="1899-12-30T08:10:00"/>
    <n v="8.1666666666666714"/>
    <n v="8"/>
    <n v="0.1666666666666714"/>
    <n v="0"/>
  </r>
  <r>
    <x v="69"/>
    <x v="1"/>
    <s v="Commerciale"/>
    <d v="1899-12-30T09:10:00"/>
    <d v="1899-12-30T13:00:00"/>
    <d v="1899-12-30T14:00:00"/>
    <d v="1899-12-30T18:00:00"/>
    <d v="1899-12-30T07:50:00"/>
    <n v="7.8333333333333401"/>
    <n v="7.8333333333333401"/>
    <n v="0"/>
    <n v="0"/>
  </r>
  <r>
    <x v="69"/>
    <x v="2"/>
    <s v="Marketing"/>
    <d v="1899-12-30T09:30:00"/>
    <d v="1899-12-30T13:00:00"/>
    <d v="1899-12-30T14:00:00"/>
    <d v="1899-12-30T18:05:00"/>
    <d v="1899-12-30T07:35:00"/>
    <n v="7.5833333333333393"/>
    <n v="7.5833333333333393"/>
    <n v="0"/>
    <n v="1"/>
  </r>
  <r>
    <x v="69"/>
    <x v="3"/>
    <s v="Marketing"/>
    <d v="1899-12-30T09:20:00"/>
    <d v="1899-12-30T13:00:00"/>
    <d v="1899-12-30T14:00:00"/>
    <d v="1899-12-30T18:00:00"/>
    <d v="1899-12-30T07:40:00"/>
    <n v="7.6666666666666732"/>
    <n v="7.6666666666666732"/>
    <n v="0"/>
    <n v="1"/>
  </r>
  <r>
    <x v="69"/>
    <x v="4"/>
    <s v="Marketing"/>
    <d v="1899-12-30T08:00:00"/>
    <d v="1899-12-30T14:00:00"/>
    <d v="1899-12-30T15:00:00"/>
    <d v="1899-12-30T18:05:00"/>
    <d v="1899-12-30T09:05:00"/>
    <n v="9.0833333333333339"/>
    <n v="8"/>
    <n v="1.0833333333333339"/>
    <n v="1"/>
  </r>
  <r>
    <x v="70"/>
    <x v="0"/>
    <s v="Commerciale"/>
    <d v="1899-12-30T09:10:00"/>
    <d v="1899-12-30T13:00:00"/>
    <d v="1899-12-30T14:00:00"/>
    <d v="1899-12-30T18:00:00"/>
    <d v="1899-12-30T07:50:00"/>
    <n v="7.8333333333333401"/>
    <n v="7.8333333333333401"/>
    <n v="0"/>
    <n v="1"/>
  </r>
  <r>
    <x v="70"/>
    <x v="1"/>
    <s v="Commerciale"/>
    <d v="1899-12-30T08:50:00"/>
    <d v="1899-12-30T13:10:00"/>
    <d v="1899-12-30T14:00:00"/>
    <d v="1899-12-30T18:05:00"/>
    <d v="1899-12-30T08:25:00"/>
    <n v="8.4166666666666714"/>
    <n v="8"/>
    <n v="0.4166666666666714"/>
    <n v="1"/>
  </r>
  <r>
    <x v="70"/>
    <x v="2"/>
    <s v="Marketing"/>
    <d v="1899-12-30T09:10:00"/>
    <d v="1899-12-30T13:05:00"/>
    <d v="1899-12-30T14:00:00"/>
    <d v="1899-12-30T18:10:00"/>
    <d v="1899-12-30T08:05:00"/>
    <n v="8.0833333333333446"/>
    <n v="8"/>
    <n v="8.3333333333344584E-2"/>
    <n v="0"/>
  </r>
  <r>
    <x v="70"/>
    <x v="3"/>
    <s v="Marketing"/>
    <d v="1899-12-30T09:30:00"/>
    <d v="1899-12-30T13:00:00"/>
    <d v="1899-12-30T14:00:00"/>
    <d v="1899-12-30T17:50:00"/>
    <d v="1899-12-30T07:20:00"/>
    <n v="7.3333333333333375"/>
    <n v="7.3333333333333375"/>
    <n v="0"/>
    <n v="0"/>
  </r>
  <r>
    <x v="70"/>
    <x v="4"/>
    <s v="Marketing"/>
    <d v="1899-12-30T09:20:00"/>
    <d v="1899-12-30T13:00:00"/>
    <d v="1899-12-30T14:00:00"/>
    <d v="1899-12-30T18:05:00"/>
    <d v="1899-12-30T07:45:00"/>
    <n v="7.7500000000000053"/>
    <n v="7.7500000000000053"/>
    <n v="0"/>
    <n v="0"/>
  </r>
  <r>
    <x v="71"/>
    <x v="0"/>
    <s v="Commerciale"/>
    <d v="1899-12-30T08:00:00"/>
    <d v="1899-12-30T13:10:00"/>
    <d v="1899-12-30T14:00:00"/>
    <d v="1899-12-30T18:00:00"/>
    <d v="1899-12-30T09:10:00"/>
    <n v="9.1666666666666732"/>
    <n v="8"/>
    <n v="1.1666666666666732"/>
    <n v="0"/>
  </r>
  <r>
    <x v="71"/>
    <x v="1"/>
    <s v="Commerciale"/>
    <d v="1899-12-30T09:10:00"/>
    <d v="1899-12-30T13:05:00"/>
    <d v="1899-12-30T14:00:00"/>
    <d v="1899-12-30T18:05:00"/>
    <d v="1899-12-30T08:00:00"/>
    <n v="8.0000000000000089"/>
    <n v="8"/>
    <n v="8.8817841970012523E-15"/>
    <n v="1"/>
  </r>
  <r>
    <x v="71"/>
    <x v="2"/>
    <s v="Marketing"/>
    <d v="1899-12-30T08:50:00"/>
    <d v="1899-12-30T13:00:00"/>
    <d v="1899-12-30T14:00:00"/>
    <d v="1899-12-30T18:10:00"/>
    <d v="1899-12-30T08:20:00"/>
    <n v="8.333333333333341"/>
    <n v="8"/>
    <n v="0.33333333333334103"/>
    <n v="1"/>
  </r>
  <r>
    <x v="71"/>
    <x v="3"/>
    <s v="Marketing"/>
    <d v="1899-12-30T09:10:00"/>
    <d v="1899-12-30T13:00:00"/>
    <d v="1899-12-30T14:00:00"/>
    <d v="1899-12-30T17:50:00"/>
    <d v="1899-12-30T07:40:00"/>
    <n v="7.6666666666666714"/>
    <n v="7.6666666666666714"/>
    <n v="0"/>
    <n v="1"/>
  </r>
  <r>
    <x v="71"/>
    <x v="4"/>
    <s v="Marketing"/>
    <d v="1899-12-30T09:30:00"/>
    <d v="1899-12-30T13:00:00"/>
    <d v="1899-12-30T14:00:00"/>
    <d v="1899-12-30T18:05:00"/>
    <d v="1899-12-30T07:35:00"/>
    <n v="7.5833333333333393"/>
    <n v="7.5833333333333393"/>
    <n v="0"/>
    <n v="0"/>
  </r>
  <r>
    <x v="72"/>
    <x v="0"/>
    <s v="Commerciale"/>
    <d v="1899-12-30T09:20:00"/>
    <d v="1899-12-30T13:00:00"/>
    <d v="1899-12-30T14:00:00"/>
    <d v="1899-12-30T18:00:00"/>
    <d v="1899-12-30T07:40:00"/>
    <n v="7.6666666666666732"/>
    <n v="7.6666666666666732"/>
    <n v="0"/>
    <n v="0"/>
  </r>
  <r>
    <x v="72"/>
    <x v="1"/>
    <s v="Commerciale"/>
    <d v="1899-12-30T08:00:00"/>
    <d v="1899-12-30T14:00:00"/>
    <d v="1899-12-30T15:00:00"/>
    <d v="1899-12-30T18:05:00"/>
    <d v="1899-12-30T09:05:00"/>
    <n v="9.0833333333333339"/>
    <n v="8"/>
    <n v="1.0833333333333339"/>
    <n v="0"/>
  </r>
  <r>
    <x v="72"/>
    <x v="2"/>
    <s v="Marketing"/>
    <d v="1899-12-30T09:10:00"/>
    <d v="1899-12-30T13:00:00"/>
    <d v="1899-12-30T14:00:00"/>
    <d v="1899-12-30T18:00:00"/>
    <d v="1899-12-30T07:50:00"/>
    <n v="7.8333333333333401"/>
    <n v="7.8333333333333401"/>
    <n v="0"/>
    <n v="1"/>
  </r>
  <r>
    <x v="72"/>
    <x v="3"/>
    <s v="Marketing"/>
    <d v="1899-12-30T08:50:00"/>
    <d v="1899-12-30T13:10:00"/>
    <d v="1899-12-30T14:00:00"/>
    <d v="1899-12-30T18:00:00"/>
    <d v="1899-12-30T08:20:00"/>
    <n v="8.3333333333333393"/>
    <n v="8"/>
    <n v="0.33333333333333925"/>
    <n v="1"/>
  </r>
  <r>
    <x v="72"/>
    <x v="4"/>
    <s v="Marketing"/>
    <d v="1899-12-30T09:10:00"/>
    <d v="1899-12-30T13:05:00"/>
    <d v="1899-12-30T14:00:00"/>
    <d v="1899-12-30T18:05:00"/>
    <d v="1899-12-30T08:00:00"/>
    <n v="8.0000000000000089"/>
    <n v="8"/>
    <n v="8.8817841970012523E-15"/>
    <n v="0"/>
  </r>
  <r>
    <x v="73"/>
    <x v="0"/>
    <s v="Commerciale"/>
    <d v="1899-12-30T09:30:00"/>
    <d v="1899-12-30T13:00:00"/>
    <d v="1899-12-30T14:00:00"/>
    <d v="1899-12-30T18:00:00"/>
    <d v="1899-12-30T07:30:00"/>
    <n v="7.5000000000000071"/>
    <n v="7.5000000000000071"/>
    <n v="0"/>
    <n v="0"/>
  </r>
  <r>
    <x v="73"/>
    <x v="1"/>
    <s v="Commerciale"/>
    <d v="1899-12-30T09:20:00"/>
    <d v="1899-12-30T13:00:00"/>
    <d v="1899-12-30T14:00:00"/>
    <d v="1899-12-30T18:05:00"/>
    <d v="1899-12-30T07:45:00"/>
    <n v="7.7500000000000053"/>
    <n v="7.7500000000000053"/>
    <n v="0"/>
    <n v="0"/>
  </r>
  <r>
    <x v="73"/>
    <x v="2"/>
    <s v="Marketing"/>
    <d v="1899-12-30T08:00:00"/>
    <d v="1899-12-30T13:00:00"/>
    <d v="1899-12-30T14:00:00"/>
    <d v="1899-12-30T18:10:00"/>
    <d v="1899-12-30T09:10:00"/>
    <n v="9.166666666666675"/>
    <n v="8"/>
    <n v="1.166666666666675"/>
    <n v="0"/>
  </r>
  <r>
    <x v="73"/>
    <x v="3"/>
    <s v="Marketing"/>
    <d v="1899-12-30T09:10:00"/>
    <d v="1899-12-30T13:10:00"/>
    <d v="1899-12-30T14:00:00"/>
    <d v="1899-12-30T17:50:00"/>
    <d v="1899-12-30T07:50:00"/>
    <n v="7.8333333333333375"/>
    <n v="7.8333333333333375"/>
    <n v="0"/>
    <n v="0"/>
  </r>
  <r>
    <x v="73"/>
    <x v="4"/>
    <s v="Marketing"/>
    <d v="1899-12-30T08:50:00"/>
    <d v="1899-12-30T13:05:00"/>
    <d v="1899-12-30T14:00:00"/>
    <d v="1899-12-30T18:05:00"/>
    <d v="1899-12-30T08:20:00"/>
    <n v="8.333333333333341"/>
    <n v="8"/>
    <n v="0.33333333333334103"/>
    <n v="1"/>
  </r>
  <r>
    <x v="74"/>
    <x v="0"/>
    <s v="Commerciale"/>
    <d v="1899-12-30T09:10:00"/>
    <d v="1899-12-30T13:00:00"/>
    <d v="1899-12-30T14:00:00"/>
    <d v="1899-12-30T18:00:00"/>
    <d v="1899-12-30T07:50:00"/>
    <n v="7.8333333333333401"/>
    <n v="7.8333333333333401"/>
    <n v="0"/>
    <n v="1"/>
  </r>
  <r>
    <x v="74"/>
    <x v="1"/>
    <s v="Commerciale"/>
    <d v="1899-12-30T09:30:00"/>
    <d v="1899-12-30T13:00:00"/>
    <d v="1899-12-30T14:00:00"/>
    <d v="1899-12-30T18:05:00"/>
    <d v="1899-12-30T07:35:00"/>
    <n v="7.5833333333333393"/>
    <n v="7.5833333333333393"/>
    <n v="0"/>
    <n v="0"/>
  </r>
  <r>
    <x v="74"/>
    <x v="2"/>
    <s v="Marketing"/>
    <d v="1899-12-30T09:20:00"/>
    <d v="1899-12-30T13:00:00"/>
    <d v="1899-12-30T14:00:00"/>
    <d v="1899-12-30T18:10:00"/>
    <d v="1899-12-30T07:50:00"/>
    <n v="7.833333333333341"/>
    <n v="7.833333333333341"/>
    <n v="0"/>
    <n v="1"/>
  </r>
  <r>
    <x v="74"/>
    <x v="3"/>
    <s v="Marketing"/>
    <d v="1899-12-30T08:00:00"/>
    <d v="1899-12-30T14:00:00"/>
    <d v="1899-12-30T14:00:00"/>
    <d v="1899-12-30T17:50:00"/>
    <d v="1899-12-30T09:50:00"/>
    <n v="9.8333333333333393"/>
    <n v="8"/>
    <n v="1.8333333333333393"/>
    <n v="1"/>
  </r>
  <r>
    <x v="74"/>
    <x v="4"/>
    <s v="Marketing"/>
    <d v="1899-12-30T09:10:00"/>
    <d v="1899-12-30T13:00:00"/>
    <d v="1899-12-30T14:00:00"/>
    <d v="1899-12-30T18:05:00"/>
    <d v="1899-12-30T07:55:00"/>
    <n v="7.9166666666666732"/>
    <n v="7.9166666666666732"/>
    <n v="0"/>
    <n v="0"/>
  </r>
  <r>
    <x v="75"/>
    <x v="0"/>
    <s v="Commerciale"/>
    <d v="1899-12-30T08:50:00"/>
    <d v="1899-12-30T13:00:00"/>
    <d v="1899-12-30T14:00:00"/>
    <d v="1899-12-30T18:00:00"/>
    <d v="1899-12-30T08:10:00"/>
    <n v="8.1666666666666714"/>
    <n v="8"/>
    <n v="0.1666666666666714"/>
    <n v="0"/>
  </r>
  <r>
    <x v="75"/>
    <x v="1"/>
    <s v="Commerciale"/>
    <d v="1899-12-30T09:10:00"/>
    <d v="1899-12-30T13:00:00"/>
    <d v="1899-12-30T14:00:00"/>
    <d v="1899-12-30T18:05:00"/>
    <d v="1899-12-30T07:55:00"/>
    <n v="7.9166666666666732"/>
    <n v="7.9166666666666732"/>
    <n v="0"/>
    <n v="1"/>
  </r>
  <r>
    <x v="75"/>
    <x v="2"/>
    <s v="Marketing"/>
    <d v="1899-12-30T09:30:00"/>
    <d v="1899-12-30T13:00:00"/>
    <d v="1899-12-30T14:00:00"/>
    <d v="1899-12-30T18:10:00"/>
    <d v="1899-12-30T07:40:00"/>
    <n v="7.666666666666675"/>
    <n v="7.666666666666675"/>
    <n v="0"/>
    <n v="1"/>
  </r>
  <r>
    <x v="75"/>
    <x v="3"/>
    <s v="Marketing"/>
    <d v="1899-12-30T09:20:00"/>
    <d v="1899-12-30T14:00:00"/>
    <d v="1899-12-30T15:00:00"/>
    <d v="1899-12-30T17:50:00"/>
    <d v="1899-12-30T07:30:00"/>
    <n v="7.4999999999999982"/>
    <n v="7.4999999999999982"/>
    <n v="0"/>
    <n v="1"/>
  </r>
  <r>
    <x v="75"/>
    <x v="4"/>
    <s v="Marketing"/>
    <d v="1899-12-30T08:00:00"/>
    <d v="1899-12-30T13:00:00"/>
    <d v="1899-12-30T14:00:00"/>
    <d v="1899-12-30T18:05:00"/>
    <d v="1899-12-30T09:05:00"/>
    <n v="9.0833333333333393"/>
    <n v="8"/>
    <n v="1.083333333333339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41262-7FEC-6649-8BE6-E1E87C503617}" name="Tabella pivot12" cacheId="9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3:D8" firstHeaderRow="0" firstDataRow="1" firstDataCol="1"/>
  <pivotFields count="15">
    <pivotField axis="axisRow" numFmtId="17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20" showAll="0"/>
    <pivotField numFmtId="20" showAll="0"/>
    <pivotField numFmtId="20" showAll="0"/>
    <pivotField numFmtId="20" showAll="0"/>
    <pivotField numFmtId="20" showAll="0"/>
    <pivotField numFmtId="2" showAll="0"/>
    <pivotField dataField="1" numFmtId="2" showAll="0"/>
    <pivotField dataField="1" numFmtId="2" showAll="0"/>
    <pivotField showAll="0"/>
    <pivotField numFmtId="2"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totale numero ore standard" fld="9" baseField="0" baseItem="0" numFmtId="1"/>
    <dataField name="Somma di  totale  numero ore extra" fld="10" baseField="0" baseItem="0" numFmtId="1"/>
    <dataField name="Somma di Ore Extra / Ore Standard" fld="13" baseField="0" baseItem="0" numFmtId="1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4"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4"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6EC3D-A779-824C-8BCF-2FE716AA2E65}" name="Tabella pivot13" cacheId="9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D28" firstHeaderRow="0" firstDataRow="1" firstDataCol="1"/>
  <pivotFields count="15">
    <pivotField axis="axisRow" numFmtId="17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numFmtId="20" showAll="0"/>
    <pivotField numFmtId="20" showAll="0"/>
    <pivotField numFmtId="20" showAll="0"/>
    <pivotField numFmtId="20" showAll="0"/>
    <pivotField numFmtId="20" showAll="0"/>
    <pivotField numFmtId="2" showAll="0"/>
    <pivotField numFmtId="2" showAll="0"/>
    <pivotField numFmtId="2" showAll="0"/>
    <pivotField dataField="1" showAll="0"/>
    <pivotField dataField="1" numFmtId="2" showAll="0">
      <items count="64">
        <item x="3"/>
        <item x="47"/>
        <item x="62"/>
        <item x="51"/>
        <item x="25"/>
        <item x="27"/>
        <item x="0"/>
        <item x="22"/>
        <item x="44"/>
        <item x="41"/>
        <item x="46"/>
        <item x="26"/>
        <item x="58"/>
        <item x="19"/>
        <item x="5"/>
        <item x="20"/>
        <item x="54"/>
        <item x="49"/>
        <item x="9"/>
        <item x="28"/>
        <item x="2"/>
        <item x="38"/>
        <item x="12"/>
        <item x="24"/>
        <item x="1"/>
        <item x="13"/>
        <item x="8"/>
        <item x="17"/>
        <item x="7"/>
        <item x="52"/>
        <item x="21"/>
        <item x="16"/>
        <item x="6"/>
        <item x="15"/>
        <item x="10"/>
        <item x="45"/>
        <item x="23"/>
        <item x="39"/>
        <item x="37"/>
        <item x="53"/>
        <item x="18"/>
        <item x="50"/>
        <item x="40"/>
        <item x="56"/>
        <item x="14"/>
        <item x="42"/>
        <item x="57"/>
        <item x="55"/>
        <item x="60"/>
        <item x="4"/>
        <item x="29"/>
        <item x="59"/>
        <item x="61"/>
        <item x="48"/>
        <item x="11"/>
        <item x="30"/>
        <item x="43"/>
        <item x="31"/>
        <item x="32"/>
        <item x="33"/>
        <item x="34"/>
        <item x="35"/>
        <item x="36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25"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Giorni Smartworking" fld="11" baseField="0" baseItem="0"/>
    <dataField name="Somma di ore smartworking" fld="12" baseField="0" baseItem="0" numFmtId="2"/>
    <dataField name="Percentuale Ore Smartworking" fld="14" baseField="0" baseItem="0" numFmtId="1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C1F72-7512-7549-BEDD-988ACE1CEA10}" name="Tabella pivot9" cacheId="9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Y22" firstHeaderRow="1" firstDataRow="3" firstDataCol="1"/>
  <pivotFields count="16">
    <pivotField axis="axisRow" numFmtId="17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showAll="0">
      <items count="6">
        <item x="4"/>
        <item x="1"/>
        <item x="2"/>
        <item x="0"/>
        <item x="3"/>
        <item t="default"/>
      </items>
    </pivotField>
    <pivotField showAll="0"/>
    <pivotField numFmtId="20" showAll="0"/>
    <pivotField numFmtId="20" showAll="0"/>
    <pivotField numFmtId="20" showAll="0"/>
    <pivotField numFmtId="20" showAll="0"/>
    <pivotField numFmtId="20" showAll="0"/>
    <pivotField dataField="1" numFmtId="2" showAll="0"/>
    <pivotField numFmtId="2" showAll="0"/>
    <pivotField numFmtId="2"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1"/>
    <field x="-2"/>
  </colFields>
  <colItems count="24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Numero ore lavorate" fld="8" baseField="0" baseItem="0"/>
    <dataField name="Totale Retribuzione Standard" fld="14" baseField="0" baseItem="0" numFmtId="186"/>
    <dataField name="Totale Retribuzione Extra" fld="13" baseField="0" baseItem="0" numFmtId="186"/>
    <dataField name="Totale Retribuzione Dovuta" fld="15" baseField="0" baseItem="0" numFmtId="186"/>
  </dataFields>
  <formats count="4">
    <format dxfId="2">
      <pivotArea outline="0" collapsedLevelsAreSubtotals="1" fieldPosition="0"/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4">
      <pivotArea outline="0" fieldPosition="0">
        <references count="1">
          <reference field="4294967294" count="1">
            <x v="2"/>
          </reference>
        </references>
      </pivotArea>
    </format>
    <format dxfId="1">
      <pivotArea outline="0" fieldPosition="0">
        <references count="1">
          <reference field="4294967294" count="1">
            <x v="3"/>
          </reference>
        </references>
      </pivotArea>
    </format>
  </formats>
  <conditionalFormats count="5">
    <conditionalFormat priority="5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6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  <reference field="1" count="1" selected="0">
              <x v="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6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  <reference field="1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6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  <reference field="1" count="1" selected="0"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6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  <reference field="1" count="1" selected="0"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6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  <reference field="1" count="1" selected="0">
              <x v="4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7B6D2-9957-1E47-93E0-31EEAC4E2E28}" name="Tabella pivot14" cacheId="9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G7" firstHeaderRow="1" firstDataRow="3" firstDataCol="1" rowPageCount="1" colPageCount="1"/>
  <pivotFields count="15">
    <pivotField axis="axisRow" numFmtId="170" showAll="0">
      <items count="1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Col" showAll="0">
      <items count="6">
        <item x="4"/>
        <item x="1"/>
        <item x="2"/>
        <item x="0"/>
        <item x="3"/>
        <item t="default"/>
      </items>
    </pivotField>
    <pivotField axis="axisPage" showAll="0">
      <items count="3">
        <item x="0"/>
        <item x="1"/>
        <item t="default"/>
      </items>
    </pivotField>
    <pivotField numFmtId="20" showAll="0"/>
    <pivotField numFmtId="20" showAll="0"/>
    <pivotField numFmtId="20" showAll="0"/>
    <pivotField numFmtId="20" showAll="0"/>
    <pivotField numFmtId="20" showAll="0"/>
    <pivotField numFmtId="2" showAll="0"/>
    <pivotField dataField="1" numFmtId="2" showAll="0"/>
    <pivotField dataField="1" numFmtId="2" showAll="0">
      <items count="55">
        <item x="0"/>
        <item x="10"/>
        <item x="17"/>
        <item x="1"/>
        <item x="7"/>
        <item x="6"/>
        <item x="16"/>
        <item x="5"/>
        <item x="45"/>
        <item x="2"/>
        <item x="21"/>
        <item x="11"/>
        <item x="15"/>
        <item x="4"/>
        <item x="52"/>
        <item x="13"/>
        <item x="8"/>
        <item x="14"/>
        <item x="41"/>
        <item x="20"/>
        <item x="19"/>
        <item x="35"/>
        <item x="23"/>
        <item x="39"/>
        <item x="18"/>
        <item x="44"/>
        <item x="22"/>
        <item x="50"/>
        <item x="38"/>
        <item x="46"/>
        <item x="12"/>
        <item x="37"/>
        <item x="47"/>
        <item x="42"/>
        <item x="36"/>
        <item x="48"/>
        <item x="3"/>
        <item x="51"/>
        <item x="24"/>
        <item x="49"/>
        <item x="53"/>
        <item x="43"/>
        <item x="9"/>
        <item x="25"/>
        <item x="40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numFmtId="2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">
    <i>
      <x v="2"/>
    </i>
    <i t="grand">
      <x/>
    </i>
  </rowItems>
  <colFields count="2">
    <field x="1"/>
    <field x="-2"/>
  </colFields>
  <colItems count="6">
    <i>
      <x v="1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2" item="0" hier="-1"/>
  </pageFields>
  <dataFields count="2">
    <dataField name="Somma di totale numero ore standard" fld="9" baseField="0" baseItem="0" numFmtId="2"/>
    <dataField name="Somma di  totale  numero ore extra" fld="10" baseField="0" baseItem="0" numFmtId="2"/>
  </dataFields>
  <chartFormats count="1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6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parto" xr10:uid="{249E720B-6ED2-CB4C-99F2-F82EBAF71003}" sourceName="reparto">
  <pivotTables>
    <pivotTable tabId="13" name="Tabella pivot14"/>
  </pivotTables>
  <data>
    <tabular pivotCacheId="1234909068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dipendente" xr10:uid="{2C8F8498-2D1B-DB4B-BC94-D2B3D65096FE}" sourceName="dipendente">
  <pivotTables>
    <pivotTable tabId="13" name="Tabella pivot14"/>
  </pivotTables>
  <data>
    <tabular pivotCacheId="1234909068">
      <items count="5">
        <i x="1" s="1"/>
        <i x="0" s="1"/>
        <i x="4" s="1" nd="1"/>
        <i x="2" s="1" nd="1"/>
        <i x="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data" xr10:uid="{A46FDEE8-94C8-0E4B-86E2-22D81E19083B}" sourceName="data">
  <pivotTables>
    <pivotTable tabId="13" name="Tabella pivot14"/>
  </pivotTables>
  <data>
    <tabular pivotCacheId="1234909068">
      <items count="14">
        <i x="1"/>
        <i x="2" s="1"/>
        <i x="3"/>
        <i x="4"/>
        <i x="5" nd="1"/>
        <i x="6" nd="1"/>
        <i x="7" nd="1"/>
        <i x="8" nd="1"/>
        <i x="9" nd="1"/>
        <i x="10" nd="1"/>
        <i x="11" nd="1"/>
        <i x="12" nd="1"/>
        <i x="0" nd="1"/>
        <i x="1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parto" xr10:uid="{E59D623C-7BEB-1C4A-A3A8-1F215DC4DB49}" cache="FiltroDati_reparto" caption="reparto" rowHeight="230716"/>
  <slicer name="dipendente" xr10:uid="{7B1249F8-B7E7-BC4C-97D1-638CFDF785E7}" cache="FiltroDati_dipendente" caption="dipendente" rowHeight="230716"/>
  <slicer name="data" xr10:uid="{13440948-006A-A24D-ADBA-66885BD4D537}" cache="FiltroDati_data" caption="data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F21A7C-90DA-594B-8154-4937C50F0C95}" name="Tabella1" displayName="Tabella1" ref="A1:M381" totalsRowShown="0" headerRowDxfId="5" headerRowBorderDxfId="18" tableBorderDxfId="19">
  <autoFilter ref="A1:M381" xr:uid="{E9F21A7C-90DA-594B-8154-4937C50F0C95}"/>
  <tableColumns count="13">
    <tableColumn id="1" xr3:uid="{A3454C57-3F96-F54B-8B56-7C5B06190343}" name="data" dataDxfId="17"/>
    <tableColumn id="2" xr3:uid="{3E6084E8-A915-8641-A891-D1C161D76227}" name="dipendente" dataDxfId="16"/>
    <tableColumn id="3" xr3:uid="{2AC434FF-52DA-6D44-AC21-217B4EDA1F50}" name="reparto" dataDxfId="15">
      <calculatedColumnFormula>IF(OR(B2="Mario Rossi",B2="Luca Verdi"),"Commerciale","Marketing")</calculatedColumnFormula>
    </tableColumn>
    <tableColumn id="4" xr3:uid="{5F2015EA-7FDA-1F43-BBD9-A1D13C912686}" name="entrata" dataDxfId="14"/>
    <tableColumn id="5" xr3:uid="{0B47AAD6-662D-FD4A-9E4E-AC8C39393259}" name="uscita" dataDxfId="13"/>
    <tableColumn id="6" xr3:uid="{FA737128-863A-4347-9306-65FD5994BEC3}" name="entrata2" dataDxfId="12"/>
    <tableColumn id="7" xr3:uid="{ADA26C23-D7CE-3346-978E-F31CB91F0E82}" name="uscita3" dataDxfId="11"/>
    <tableColumn id="8" xr3:uid="{96EC772D-99C1-1344-B0AE-1127E7A5453D}" name="totale in ore" dataDxfId="10">
      <calculatedColumnFormula>G2-F2+E2-D2</calculatedColumnFormula>
    </tableColumn>
    <tableColumn id="9" xr3:uid="{E1B9299B-D5E5-B34E-A505-97C39556E4BD}" name="totale numero ore" dataDxfId="9">
      <calculatedColumnFormula>H2*24</calculatedColumnFormula>
    </tableColumn>
    <tableColumn id="10" xr3:uid="{E76C3E81-CCE7-0042-BF1F-3515F7426AA9}" name="totale numero ore standard" dataDxfId="8">
      <calculatedColumnFormula>IF(I2&lt;=8,I2,8)</calculatedColumnFormula>
    </tableColumn>
    <tableColumn id="11" xr3:uid="{05C596D6-914A-8247-82BB-1EE2AD397805}" name=" totale  numero ore extra" dataDxfId="7">
      <calculatedColumnFormula>IF(I2&gt;8,I2-8,0)</calculatedColumnFormula>
    </tableColumn>
    <tableColumn id="12" xr3:uid="{87D02A77-F2D0-FC4B-86CA-1549F99C1971}" name="smartworking" dataDxfId="6"/>
    <tableColumn id="13" xr3:uid="{26934A82-95FB-F24D-8467-9E42BE4B75E7}" name="ore smartworking" dataDxfId="0">
      <calculatedColumnFormula>IF(Tabella1[[#This Row],[smartworking]]=1,Tabella1[[#This Row],[totale numero ore]],0)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8"/>
  <sheetViews>
    <sheetView workbookViewId="0">
      <selection activeCell="F17" sqref="F17"/>
    </sheetView>
  </sheetViews>
  <sheetFormatPr baseColWidth="10" defaultColWidth="8.83203125" defaultRowHeight="15" x14ac:dyDescent="0.2"/>
  <cols>
    <col min="2" max="2" width="10.1640625" bestFit="1" customWidth="1"/>
    <col min="3" max="6" width="16.83203125" customWidth="1"/>
    <col min="7" max="7" width="3" customWidth="1"/>
    <col min="8" max="8" width="12.5" customWidth="1"/>
    <col min="10" max="10" width="20.1640625" customWidth="1"/>
    <col min="11" max="11" width="19.5" customWidth="1"/>
  </cols>
  <sheetData>
    <row r="2" spans="2:10" x14ac:dyDescent="0.2">
      <c r="C2" s="7" t="s">
        <v>7</v>
      </c>
      <c r="D2" s="7" t="s">
        <v>8</v>
      </c>
      <c r="E2" s="7" t="s">
        <v>7</v>
      </c>
      <c r="F2" s="7" t="s">
        <v>8</v>
      </c>
      <c r="H2" s="1" t="s">
        <v>9</v>
      </c>
    </row>
    <row r="3" spans="2:10" x14ac:dyDescent="0.2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11">
        <f>F3-E3+(D3-C3)</f>
        <v>0.31944444444444436</v>
      </c>
      <c r="I3" s="3"/>
    </row>
    <row r="4" spans="2:10" x14ac:dyDescent="0.2">
      <c r="B4" s="8" t="s">
        <v>1</v>
      </c>
      <c r="C4" s="2">
        <v>0.33333333333333331</v>
      </c>
      <c r="D4" s="2">
        <v>0.58333333333333337</v>
      </c>
      <c r="E4" s="1"/>
      <c r="F4" s="1"/>
      <c r="H4" s="11">
        <f t="shared" ref="H4:H8" si="0">F4-E4+(D4-C4)</f>
        <v>0.25000000000000006</v>
      </c>
      <c r="I4" s="3"/>
    </row>
    <row r="5" spans="2:10" x14ac:dyDescent="0.2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11">
        <f t="shared" si="0"/>
        <v>0.33333333333333337</v>
      </c>
      <c r="I5" s="3"/>
    </row>
    <row r="6" spans="2:10" x14ac:dyDescent="0.2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11">
        <f t="shared" si="0"/>
        <v>0.34027777777777757</v>
      </c>
      <c r="I6" s="3"/>
    </row>
    <row r="7" spans="2:10" x14ac:dyDescent="0.2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11">
        <f t="shared" si="0"/>
        <v>0.33333333333333337</v>
      </c>
      <c r="I7" s="3"/>
    </row>
    <row r="8" spans="2:10" x14ac:dyDescent="0.2">
      <c r="B8" s="8" t="s">
        <v>5</v>
      </c>
      <c r="C8" s="2">
        <v>0.39583333333333331</v>
      </c>
      <c r="D8" s="2">
        <v>0.54166666666666663</v>
      </c>
      <c r="E8" s="1"/>
      <c r="F8" s="1"/>
      <c r="H8" s="11">
        <f t="shared" si="0"/>
        <v>0.14583333333333331</v>
      </c>
      <c r="I8" s="3"/>
    </row>
    <row r="9" spans="2:10" x14ac:dyDescent="0.2">
      <c r="B9" s="8" t="s">
        <v>6</v>
      </c>
      <c r="C9" s="1"/>
      <c r="D9" s="1"/>
      <c r="E9" s="1"/>
      <c r="F9" s="1"/>
      <c r="H9" s="11"/>
      <c r="I9" s="3"/>
      <c r="J9" s="9"/>
    </row>
    <row r="10" spans="2:10" x14ac:dyDescent="0.2">
      <c r="J10" s="9"/>
    </row>
    <row r="11" spans="2:10" x14ac:dyDescent="0.2">
      <c r="F11" s="4" t="s">
        <v>12</v>
      </c>
      <c r="H11" s="14">
        <f>SUM(H3:H8)</f>
        <v>1.7222222222222221</v>
      </c>
      <c r="J11" s="12"/>
    </row>
    <row r="12" spans="2:10" x14ac:dyDescent="0.2">
      <c r="F12" t="s">
        <v>13</v>
      </c>
      <c r="H12" s="13">
        <f>H11*24</f>
        <v>41.333333333333329</v>
      </c>
      <c r="J12" s="9"/>
    </row>
    <row r="13" spans="2:10" x14ac:dyDescent="0.2">
      <c r="F13" s="3"/>
      <c r="H13" s="3"/>
      <c r="J13" s="9"/>
    </row>
    <row r="14" spans="2:10" x14ac:dyDescent="0.2">
      <c r="E14" s="5" t="s">
        <v>10</v>
      </c>
      <c r="F14" s="6">
        <v>17.5</v>
      </c>
      <c r="H14" s="10">
        <f>IF(H12&lt;=36,F14*H12,36*F14)</f>
        <v>630</v>
      </c>
      <c r="J14" s="3"/>
    </row>
    <row r="15" spans="2:10" x14ac:dyDescent="0.2">
      <c r="E15" s="5" t="s">
        <v>11</v>
      </c>
      <c r="F15" s="6">
        <v>19</v>
      </c>
      <c r="H15" s="10">
        <f>IF(H12&gt;36,(H12-36)*F15,0)</f>
        <v>101.33333333333324</v>
      </c>
    </row>
    <row r="18" spans="6:8" x14ac:dyDescent="0.2">
      <c r="F18" s="4" t="s">
        <v>9</v>
      </c>
      <c r="H18" s="10">
        <f>IF(H12&lt;=36,H12*F14,36*F14+(H12-36)*F15)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660F-3E0C-7F4E-B1AE-2CAB25A8E3C2}">
  <dimension ref="A1:O381"/>
  <sheetViews>
    <sheetView workbookViewId="0">
      <selection activeCell="L5" sqref="L5"/>
    </sheetView>
  </sheetViews>
  <sheetFormatPr baseColWidth="10" defaultRowHeight="15" x14ac:dyDescent="0.2"/>
  <cols>
    <col min="1" max="1" width="30" customWidth="1"/>
    <col min="2" max="2" width="12.6640625" customWidth="1"/>
    <col min="3" max="3" width="20" customWidth="1"/>
    <col min="8" max="8" width="13" customWidth="1"/>
    <col min="9" max="9" width="17.6640625" customWidth="1"/>
    <col min="10" max="10" width="25.5" customWidth="1"/>
    <col min="11" max="11" width="22.6640625" customWidth="1"/>
    <col min="12" max="12" width="14" customWidth="1"/>
    <col min="13" max="13" width="17.5" customWidth="1"/>
    <col min="15" max="15" width="37.5" customWidth="1"/>
  </cols>
  <sheetData>
    <row r="1" spans="1:15" x14ac:dyDescent="0.2">
      <c r="A1" s="26" t="s">
        <v>15</v>
      </c>
      <c r="B1" s="26" t="s">
        <v>14</v>
      </c>
      <c r="C1" s="26" t="s">
        <v>25</v>
      </c>
      <c r="D1" s="26" t="s">
        <v>7</v>
      </c>
      <c r="E1" s="26" t="s">
        <v>8</v>
      </c>
      <c r="F1" s="26" t="s">
        <v>57</v>
      </c>
      <c r="G1" s="26" t="s">
        <v>58</v>
      </c>
      <c r="H1" s="26" t="s">
        <v>48</v>
      </c>
      <c r="I1" s="26" t="s">
        <v>47</v>
      </c>
      <c r="J1" s="26" t="s">
        <v>49</v>
      </c>
      <c r="K1" s="26" t="s">
        <v>50</v>
      </c>
      <c r="L1" s="27" t="s">
        <v>21</v>
      </c>
      <c r="M1" s="26" t="s">
        <v>67</v>
      </c>
      <c r="O1" s="7" t="s">
        <v>24</v>
      </c>
    </row>
    <row r="2" spans="1:15" x14ac:dyDescent="0.2">
      <c r="A2" s="15">
        <v>44564</v>
      </c>
      <c r="B2" s="8" t="s">
        <v>16</v>
      </c>
      <c r="C2" s="8" t="str">
        <f>IF(OR(B2="Mario Rossi",B2="Luca Verdi"),"Commerciale","Marketing")</f>
        <v>Commerciale</v>
      </c>
      <c r="D2" s="2">
        <v>0.3888888888888889</v>
      </c>
      <c r="E2" s="2">
        <v>0.54166666666666663</v>
      </c>
      <c r="F2" s="2">
        <v>0.58333333333333337</v>
      </c>
      <c r="G2" s="2">
        <v>0.75</v>
      </c>
      <c r="H2" s="2">
        <f>G2-F2+E2-D2</f>
        <v>0.31944444444444436</v>
      </c>
      <c r="I2" s="13">
        <f>H2*24</f>
        <v>7.6666666666666643</v>
      </c>
      <c r="J2" s="13">
        <f>IF(I2&lt;=8,I2,8)</f>
        <v>7.6666666666666643</v>
      </c>
      <c r="K2" s="13">
        <f>IF(I2&gt;8,I2-8,0)</f>
        <v>0</v>
      </c>
      <c r="L2" s="25">
        <v>1</v>
      </c>
      <c r="M2" s="30">
        <f>IF(Tabella1[[#This Row],[smartworking]]=1,Tabella1[[#This Row],[totale numero ore]],0)</f>
        <v>7.6666666666666643</v>
      </c>
      <c r="O2" s="21">
        <f>DATEDIF(A2,A381,"D")/7</f>
        <v>15</v>
      </c>
    </row>
    <row r="3" spans="1:15" x14ac:dyDescent="0.2">
      <c r="A3" s="15">
        <v>44564</v>
      </c>
      <c r="B3" s="8" t="s">
        <v>17</v>
      </c>
      <c r="C3" s="8" t="str">
        <f t="shared" ref="C3:C66" si="0">IF(OR(B3="Mario Rossi",B3="Luca Verdi"),"Commerciale","Marketing")</f>
        <v>Commerciale</v>
      </c>
      <c r="D3" s="2">
        <v>0.33333333333333331</v>
      </c>
      <c r="E3" s="2">
        <v>0.5</v>
      </c>
      <c r="F3" s="2">
        <v>0.58333333333333337</v>
      </c>
      <c r="G3" s="2">
        <v>0.75347222222222221</v>
      </c>
      <c r="H3" s="2">
        <f t="shared" ref="H3:H66" si="1">G3-F3+E3-D3</f>
        <v>0.33680555555555552</v>
      </c>
      <c r="I3" s="13">
        <f t="shared" ref="I3:I66" si="2">H3*24</f>
        <v>8.0833333333333321</v>
      </c>
      <c r="J3" s="13">
        <f t="shared" ref="J3:J66" si="3">IF(I3&lt;=8,I3,8)</f>
        <v>8</v>
      </c>
      <c r="K3" s="13">
        <f t="shared" ref="K3:K66" si="4">IF(I3&gt;8,I3-8,0)</f>
        <v>8.3333333333332149E-2</v>
      </c>
      <c r="L3" s="25">
        <v>1</v>
      </c>
      <c r="M3" s="13">
        <f>IF(Tabella1[[#This Row],[smartworking]]=1,Tabella1[[#This Row],[totale numero ore]],0)</f>
        <v>8.0833333333333321</v>
      </c>
    </row>
    <row r="4" spans="1:15" x14ac:dyDescent="0.2">
      <c r="A4" s="15">
        <v>44564</v>
      </c>
      <c r="B4" s="8" t="s">
        <v>18</v>
      </c>
      <c r="C4" s="8" t="str">
        <f t="shared" si="0"/>
        <v>Marketing</v>
      </c>
      <c r="D4" s="2">
        <v>0.38194444444444442</v>
      </c>
      <c r="E4" s="2">
        <v>0.54166666666666663</v>
      </c>
      <c r="F4" s="2">
        <v>0.58333333333333337</v>
      </c>
      <c r="G4" s="2">
        <v>0.75694444444444453</v>
      </c>
      <c r="H4" s="2">
        <f t="shared" si="1"/>
        <v>0.33333333333333337</v>
      </c>
      <c r="I4" s="13">
        <f t="shared" si="2"/>
        <v>8</v>
      </c>
      <c r="J4" s="13">
        <f t="shared" si="3"/>
        <v>8</v>
      </c>
      <c r="K4" s="13">
        <f t="shared" si="4"/>
        <v>0</v>
      </c>
      <c r="L4" s="25">
        <v>1</v>
      </c>
      <c r="M4" s="13">
        <f>IF(Tabella1[[#This Row],[smartworking]]=1,Tabella1[[#This Row],[totale numero ore]],0)</f>
        <v>8</v>
      </c>
    </row>
    <row r="5" spans="1:15" x14ac:dyDescent="0.2">
      <c r="A5" s="15">
        <v>44564</v>
      </c>
      <c r="B5" s="8" t="s">
        <v>19</v>
      </c>
      <c r="C5" s="8" t="str">
        <f t="shared" si="0"/>
        <v>Marketing</v>
      </c>
      <c r="D5" s="2">
        <v>0.36805555555555558</v>
      </c>
      <c r="E5" s="2">
        <v>0.54861111111111105</v>
      </c>
      <c r="F5" s="2">
        <v>0.58333333333333337</v>
      </c>
      <c r="G5" s="2">
        <v>0.74305555555555547</v>
      </c>
      <c r="H5" s="2">
        <f t="shared" si="1"/>
        <v>0.34027777777777757</v>
      </c>
      <c r="I5" s="13">
        <f t="shared" si="2"/>
        <v>8.1666666666666607</v>
      </c>
      <c r="J5" s="13">
        <f t="shared" si="3"/>
        <v>8</v>
      </c>
      <c r="K5" s="13">
        <f t="shared" si="4"/>
        <v>0.16666666666666075</v>
      </c>
      <c r="L5" s="25">
        <v>0</v>
      </c>
      <c r="M5" s="13">
        <f>IF(Tabella1[[#This Row],[smartworking]]=1,Tabella1[[#This Row],[totale numero ore]],0)</f>
        <v>0</v>
      </c>
    </row>
    <row r="6" spans="1:15" x14ac:dyDescent="0.2">
      <c r="A6" s="15">
        <v>44564</v>
      </c>
      <c r="B6" s="8" t="s">
        <v>20</v>
      </c>
      <c r="C6" s="8" t="str">
        <f t="shared" si="0"/>
        <v>Marketing</v>
      </c>
      <c r="D6" s="2">
        <v>0.38194444444444442</v>
      </c>
      <c r="E6" s="2">
        <v>0.54513888888888895</v>
      </c>
      <c r="F6" s="2">
        <v>0.58333333333333337</v>
      </c>
      <c r="G6" s="2">
        <v>0.75347222222222221</v>
      </c>
      <c r="H6" s="2">
        <f t="shared" si="1"/>
        <v>0.33333333333333337</v>
      </c>
      <c r="I6" s="13">
        <f t="shared" si="2"/>
        <v>8</v>
      </c>
      <c r="J6" s="13">
        <f t="shared" si="3"/>
        <v>8</v>
      </c>
      <c r="K6" s="13">
        <f t="shared" si="4"/>
        <v>0</v>
      </c>
      <c r="L6" s="25">
        <v>0</v>
      </c>
      <c r="M6" s="13">
        <f>IF(Tabella1[[#This Row],[smartworking]]=1,Tabella1[[#This Row],[totale numero ore]],0)</f>
        <v>0</v>
      </c>
    </row>
    <row r="7" spans="1:15" x14ac:dyDescent="0.2">
      <c r="A7" s="15">
        <v>44565</v>
      </c>
      <c r="B7" s="8" t="s">
        <v>16</v>
      </c>
      <c r="C7" s="8" t="str">
        <f t="shared" si="0"/>
        <v>Commerciale</v>
      </c>
      <c r="D7" s="2">
        <v>0.39583333333333331</v>
      </c>
      <c r="E7" s="2">
        <v>0.54166666666666663</v>
      </c>
      <c r="F7" s="2">
        <v>0.58333333333333304</v>
      </c>
      <c r="G7" s="2">
        <v>0.75</v>
      </c>
      <c r="H7" s="2">
        <f t="shared" si="1"/>
        <v>0.31250000000000028</v>
      </c>
      <c r="I7" s="13">
        <f t="shared" si="2"/>
        <v>7.5000000000000071</v>
      </c>
      <c r="J7" s="13">
        <f t="shared" si="3"/>
        <v>7.5000000000000071</v>
      </c>
      <c r="K7" s="13">
        <f t="shared" si="4"/>
        <v>0</v>
      </c>
      <c r="L7" s="25">
        <v>0</v>
      </c>
      <c r="M7" s="13">
        <f>IF(Tabella1[[#This Row],[smartworking]]=1,Tabella1[[#This Row],[totale numero ore]],0)</f>
        <v>0</v>
      </c>
    </row>
    <row r="8" spans="1:15" x14ac:dyDescent="0.2">
      <c r="A8" s="15">
        <v>44565</v>
      </c>
      <c r="B8" s="8" t="s">
        <v>17</v>
      </c>
      <c r="C8" s="8" t="str">
        <f t="shared" si="0"/>
        <v>Commerciale</v>
      </c>
      <c r="D8" s="2">
        <v>0.38194444444444442</v>
      </c>
      <c r="E8" s="2">
        <v>0.54166666666666663</v>
      </c>
      <c r="F8" s="2">
        <v>0.58333333333333304</v>
      </c>
      <c r="G8" s="2">
        <v>0.75347222222222221</v>
      </c>
      <c r="H8" s="2">
        <f t="shared" si="1"/>
        <v>0.32986111111111138</v>
      </c>
      <c r="I8" s="13">
        <f t="shared" si="2"/>
        <v>7.9166666666666732</v>
      </c>
      <c r="J8" s="13">
        <f t="shared" si="3"/>
        <v>7.9166666666666732</v>
      </c>
      <c r="K8" s="13">
        <f t="shared" si="4"/>
        <v>0</v>
      </c>
      <c r="L8" s="25">
        <v>0</v>
      </c>
      <c r="M8" s="13">
        <f>IF(Tabella1[[#This Row],[smartworking]]=1,Tabella1[[#This Row],[totale numero ore]],0)</f>
        <v>0</v>
      </c>
    </row>
    <row r="9" spans="1:15" x14ac:dyDescent="0.2">
      <c r="A9" s="15">
        <v>44565</v>
      </c>
      <c r="B9" s="8" t="s">
        <v>18</v>
      </c>
      <c r="C9" s="8" t="str">
        <f t="shared" si="0"/>
        <v>Marketing</v>
      </c>
      <c r="D9" s="2">
        <v>0.33333333333333331</v>
      </c>
      <c r="E9" s="2">
        <v>0.54166666666666663</v>
      </c>
      <c r="F9" s="2">
        <v>0.58333333333333304</v>
      </c>
      <c r="G9" s="2">
        <v>0.75694444444444453</v>
      </c>
      <c r="H9" s="2">
        <f t="shared" si="1"/>
        <v>0.38194444444444481</v>
      </c>
      <c r="I9" s="13">
        <f t="shared" si="2"/>
        <v>9.166666666666675</v>
      </c>
      <c r="J9" s="13">
        <f t="shared" si="3"/>
        <v>8</v>
      </c>
      <c r="K9" s="13">
        <f t="shared" si="4"/>
        <v>1.166666666666675</v>
      </c>
      <c r="L9" s="25">
        <v>1</v>
      </c>
      <c r="M9" s="13">
        <f>IF(Tabella1[[#This Row],[smartworking]]=1,Tabella1[[#This Row],[totale numero ore]],0)</f>
        <v>9.166666666666675</v>
      </c>
    </row>
    <row r="10" spans="1:15" x14ac:dyDescent="0.2">
      <c r="A10" s="15">
        <v>44565</v>
      </c>
      <c r="B10" s="8" t="s">
        <v>19</v>
      </c>
      <c r="C10" s="8" t="str">
        <f t="shared" si="0"/>
        <v>Marketing</v>
      </c>
      <c r="D10" s="2">
        <v>0.375</v>
      </c>
      <c r="E10" s="2">
        <v>0.54166666666666663</v>
      </c>
      <c r="F10" s="2">
        <v>0.58333333333333304</v>
      </c>
      <c r="G10" s="2">
        <v>0.74305555555555547</v>
      </c>
      <c r="H10" s="2">
        <f t="shared" si="1"/>
        <v>0.32638888888888906</v>
      </c>
      <c r="I10" s="13">
        <f t="shared" si="2"/>
        <v>7.8333333333333375</v>
      </c>
      <c r="J10" s="13">
        <f t="shared" si="3"/>
        <v>7.8333333333333375</v>
      </c>
      <c r="K10" s="13">
        <f t="shared" si="4"/>
        <v>0</v>
      </c>
      <c r="L10" s="25">
        <v>1</v>
      </c>
      <c r="M10" s="13">
        <f>IF(Tabella1[[#This Row],[smartworking]]=1,Tabella1[[#This Row],[totale numero ore]],0)</f>
        <v>7.8333333333333375</v>
      </c>
    </row>
    <row r="11" spans="1:15" x14ac:dyDescent="0.2">
      <c r="A11" s="15">
        <v>44565</v>
      </c>
      <c r="B11" s="8" t="s">
        <v>20</v>
      </c>
      <c r="C11" s="8" t="str">
        <f t="shared" si="0"/>
        <v>Marketing</v>
      </c>
      <c r="D11" s="2">
        <v>0.375</v>
      </c>
      <c r="E11" s="2">
        <v>0.54861111111111105</v>
      </c>
      <c r="F11" s="2">
        <v>0.58333333333333304</v>
      </c>
      <c r="G11" s="2">
        <v>0.75347222222222221</v>
      </c>
      <c r="H11" s="2">
        <f t="shared" si="1"/>
        <v>0.34375000000000022</v>
      </c>
      <c r="I11" s="13">
        <f t="shared" si="2"/>
        <v>8.2500000000000053</v>
      </c>
      <c r="J11" s="13">
        <f t="shared" si="3"/>
        <v>8</v>
      </c>
      <c r="K11" s="13">
        <f t="shared" si="4"/>
        <v>0.25000000000000533</v>
      </c>
      <c r="L11" s="25">
        <v>1</v>
      </c>
      <c r="M11" s="13">
        <f>IF(Tabella1[[#This Row],[smartworking]]=1,Tabella1[[#This Row],[totale numero ore]],0)</f>
        <v>8.2500000000000053</v>
      </c>
    </row>
    <row r="12" spans="1:15" x14ac:dyDescent="0.2">
      <c r="A12" s="15">
        <v>44566</v>
      </c>
      <c r="B12" s="8" t="s">
        <v>16</v>
      </c>
      <c r="C12" s="8" t="str">
        <f t="shared" si="0"/>
        <v>Commerciale</v>
      </c>
      <c r="D12" s="2">
        <v>0.375</v>
      </c>
      <c r="E12" s="2">
        <v>0.54513888888888895</v>
      </c>
      <c r="F12" s="2">
        <v>0.58333333333333304</v>
      </c>
      <c r="G12" s="2">
        <v>0.75</v>
      </c>
      <c r="H12" s="2">
        <f t="shared" si="1"/>
        <v>0.33680555555555591</v>
      </c>
      <c r="I12" s="13">
        <f t="shared" si="2"/>
        <v>8.0833333333333428</v>
      </c>
      <c r="J12" s="13">
        <f t="shared" si="3"/>
        <v>8</v>
      </c>
      <c r="K12" s="13">
        <f t="shared" si="4"/>
        <v>8.3333333333342807E-2</v>
      </c>
      <c r="L12" s="25">
        <v>1</v>
      </c>
      <c r="M12" s="13">
        <f>IF(Tabella1[[#This Row],[smartworking]]=1,Tabella1[[#This Row],[totale numero ore]],0)</f>
        <v>8.0833333333333428</v>
      </c>
    </row>
    <row r="13" spans="1:15" x14ac:dyDescent="0.2">
      <c r="A13" s="15">
        <v>44566</v>
      </c>
      <c r="B13" s="8" t="s">
        <v>17</v>
      </c>
      <c r="C13" s="8" t="str">
        <f t="shared" si="0"/>
        <v>Commerciale</v>
      </c>
      <c r="D13" s="2">
        <v>0.375</v>
      </c>
      <c r="E13" s="2">
        <v>0.54166666666666663</v>
      </c>
      <c r="F13" s="2">
        <v>0.58333333333333304</v>
      </c>
      <c r="G13" s="2">
        <v>0.75347222222222221</v>
      </c>
      <c r="H13" s="2">
        <f t="shared" si="1"/>
        <v>0.3368055555555558</v>
      </c>
      <c r="I13" s="13">
        <f t="shared" si="2"/>
        <v>8.0833333333333393</v>
      </c>
      <c r="J13" s="13">
        <f t="shared" si="3"/>
        <v>8</v>
      </c>
      <c r="K13" s="13">
        <f t="shared" si="4"/>
        <v>8.3333333333339255E-2</v>
      </c>
      <c r="L13" s="25">
        <v>1</v>
      </c>
      <c r="M13" s="13">
        <f>IF(Tabella1[[#This Row],[smartworking]]=1,Tabella1[[#This Row],[totale numero ore]],0)</f>
        <v>8.0833333333333393</v>
      </c>
    </row>
    <row r="14" spans="1:15" x14ac:dyDescent="0.2">
      <c r="A14" s="15">
        <v>44566</v>
      </c>
      <c r="B14" s="8" t="s">
        <v>18</v>
      </c>
      <c r="C14" s="8" t="str">
        <f t="shared" si="0"/>
        <v>Marketing</v>
      </c>
      <c r="D14" s="2">
        <v>0.375</v>
      </c>
      <c r="E14" s="2">
        <v>0.54166666666666663</v>
      </c>
      <c r="F14" s="2">
        <v>0.58680555555555558</v>
      </c>
      <c r="G14" s="2">
        <v>0.75694444444444453</v>
      </c>
      <c r="H14" s="2">
        <f t="shared" si="1"/>
        <v>0.33680555555555558</v>
      </c>
      <c r="I14" s="13">
        <f t="shared" si="2"/>
        <v>8.0833333333333339</v>
      </c>
      <c r="J14" s="13">
        <f t="shared" si="3"/>
        <v>8</v>
      </c>
      <c r="K14" s="13">
        <f t="shared" si="4"/>
        <v>8.3333333333333925E-2</v>
      </c>
      <c r="L14" s="25">
        <v>0</v>
      </c>
      <c r="M14" s="13">
        <f>IF(Tabella1[[#This Row],[smartworking]]=1,Tabella1[[#This Row],[totale numero ore]],0)</f>
        <v>0</v>
      </c>
    </row>
    <row r="15" spans="1:15" x14ac:dyDescent="0.2">
      <c r="A15" s="15">
        <v>44566</v>
      </c>
      <c r="B15" s="8" t="s">
        <v>19</v>
      </c>
      <c r="C15" s="8" t="str">
        <f t="shared" si="0"/>
        <v>Marketing</v>
      </c>
      <c r="D15" s="2">
        <v>0.33333333333333331</v>
      </c>
      <c r="E15" s="2">
        <v>0.5</v>
      </c>
      <c r="F15" s="2">
        <v>0.58333333333333304</v>
      </c>
      <c r="G15" s="2">
        <v>0.74305555555555547</v>
      </c>
      <c r="H15" s="2">
        <f t="shared" si="1"/>
        <v>0.32638888888888912</v>
      </c>
      <c r="I15" s="13">
        <f t="shared" si="2"/>
        <v>7.8333333333333393</v>
      </c>
      <c r="J15" s="13">
        <f t="shared" si="3"/>
        <v>7.8333333333333393</v>
      </c>
      <c r="K15" s="13">
        <f t="shared" si="4"/>
        <v>0</v>
      </c>
      <c r="L15" s="25">
        <v>0</v>
      </c>
      <c r="M15" s="13">
        <f>IF(Tabella1[[#This Row],[smartworking]]=1,Tabella1[[#This Row],[totale numero ore]],0)</f>
        <v>0</v>
      </c>
    </row>
    <row r="16" spans="1:15" x14ac:dyDescent="0.2">
      <c r="A16" s="15">
        <v>44566</v>
      </c>
      <c r="B16" s="8" t="s">
        <v>20</v>
      </c>
      <c r="C16" s="8" t="str">
        <f t="shared" si="0"/>
        <v>Marketing</v>
      </c>
      <c r="D16" s="2">
        <v>0.38194444444444442</v>
      </c>
      <c r="E16" s="2">
        <v>0.54166666666666663</v>
      </c>
      <c r="F16" s="2">
        <v>0.58333333333333304</v>
      </c>
      <c r="G16" s="2">
        <v>0.75347222222222221</v>
      </c>
      <c r="H16" s="2">
        <f t="shared" si="1"/>
        <v>0.32986111111111138</v>
      </c>
      <c r="I16" s="13">
        <f t="shared" si="2"/>
        <v>7.9166666666666732</v>
      </c>
      <c r="J16" s="13">
        <f t="shared" si="3"/>
        <v>7.9166666666666732</v>
      </c>
      <c r="K16" s="13">
        <f t="shared" si="4"/>
        <v>0</v>
      </c>
      <c r="L16" s="25">
        <v>1</v>
      </c>
      <c r="M16" s="13">
        <f>IF(Tabella1[[#This Row],[smartworking]]=1,Tabella1[[#This Row],[totale numero ore]],0)</f>
        <v>7.9166666666666732</v>
      </c>
    </row>
    <row r="17" spans="1:13" x14ac:dyDescent="0.2">
      <c r="A17" s="15">
        <v>44567</v>
      </c>
      <c r="B17" s="8" t="s">
        <v>16</v>
      </c>
      <c r="C17" s="8" t="str">
        <f t="shared" si="0"/>
        <v>Commerciale</v>
      </c>
      <c r="D17" s="2">
        <v>0.37152777777777773</v>
      </c>
      <c r="E17" s="2">
        <v>0.54166666666666663</v>
      </c>
      <c r="F17" s="2">
        <v>0.58680555555555558</v>
      </c>
      <c r="G17" s="2">
        <v>0.75</v>
      </c>
      <c r="H17" s="2">
        <f t="shared" si="1"/>
        <v>0.33333333333333331</v>
      </c>
      <c r="I17" s="13">
        <f t="shared" si="2"/>
        <v>8</v>
      </c>
      <c r="J17" s="13">
        <f t="shared" si="3"/>
        <v>8</v>
      </c>
      <c r="K17" s="13">
        <f t="shared" si="4"/>
        <v>0</v>
      </c>
      <c r="L17" s="25">
        <v>0</v>
      </c>
      <c r="M17" s="13">
        <f>IF(Tabella1[[#This Row],[smartworking]]=1,Tabella1[[#This Row],[totale numero ore]],0)</f>
        <v>0</v>
      </c>
    </row>
    <row r="18" spans="1:13" x14ac:dyDescent="0.2">
      <c r="A18" s="15">
        <v>44567</v>
      </c>
      <c r="B18" s="8" t="s">
        <v>17</v>
      </c>
      <c r="C18" s="8" t="str">
        <f t="shared" si="0"/>
        <v>Commerciale</v>
      </c>
      <c r="D18" s="2">
        <v>0.375</v>
      </c>
      <c r="E18" s="2">
        <v>0.54861111111111105</v>
      </c>
      <c r="F18" s="2">
        <v>0.58333333333333304</v>
      </c>
      <c r="G18" s="2">
        <v>0.75347222222222221</v>
      </c>
      <c r="H18" s="2">
        <f t="shared" si="1"/>
        <v>0.34375000000000022</v>
      </c>
      <c r="I18" s="13">
        <f t="shared" si="2"/>
        <v>8.2500000000000053</v>
      </c>
      <c r="J18" s="13">
        <f t="shared" si="3"/>
        <v>8</v>
      </c>
      <c r="K18" s="13">
        <f t="shared" si="4"/>
        <v>0.25000000000000533</v>
      </c>
      <c r="L18" s="25">
        <v>0</v>
      </c>
      <c r="M18" s="13">
        <f>IF(Tabella1[[#This Row],[smartworking]]=1,Tabella1[[#This Row],[totale numero ore]],0)</f>
        <v>0</v>
      </c>
    </row>
    <row r="19" spans="1:13" x14ac:dyDescent="0.2">
      <c r="A19" s="15">
        <v>44567</v>
      </c>
      <c r="B19" s="8" t="s">
        <v>18</v>
      </c>
      <c r="C19" s="8" t="str">
        <f t="shared" si="0"/>
        <v>Marketing</v>
      </c>
      <c r="D19" s="2">
        <v>0.375</v>
      </c>
      <c r="E19" s="2">
        <v>0.54513888888888895</v>
      </c>
      <c r="F19" s="2">
        <v>0.58333333333333304</v>
      </c>
      <c r="G19" s="2">
        <v>0.75694444444444453</v>
      </c>
      <c r="H19" s="2">
        <f t="shared" si="1"/>
        <v>0.34375000000000044</v>
      </c>
      <c r="I19" s="13">
        <f t="shared" si="2"/>
        <v>8.2500000000000107</v>
      </c>
      <c r="J19" s="13">
        <f t="shared" si="3"/>
        <v>8</v>
      </c>
      <c r="K19" s="13">
        <f t="shared" si="4"/>
        <v>0.25000000000001066</v>
      </c>
      <c r="L19" s="25">
        <v>1</v>
      </c>
      <c r="M19" s="13">
        <f>IF(Tabella1[[#This Row],[smartworking]]=1,Tabella1[[#This Row],[totale numero ore]],0)</f>
        <v>8.2500000000000107</v>
      </c>
    </row>
    <row r="20" spans="1:13" x14ac:dyDescent="0.2">
      <c r="A20" s="15">
        <v>44567</v>
      </c>
      <c r="B20" s="8" t="s">
        <v>19</v>
      </c>
      <c r="C20" s="8" t="str">
        <f t="shared" si="0"/>
        <v>Marketing</v>
      </c>
      <c r="D20" s="2">
        <v>0.375</v>
      </c>
      <c r="E20" s="2">
        <v>0.54166666666666663</v>
      </c>
      <c r="F20" s="2">
        <v>0.58333333333333304</v>
      </c>
      <c r="G20" s="2">
        <v>0.74305555555555547</v>
      </c>
      <c r="H20" s="2">
        <f t="shared" si="1"/>
        <v>0.32638888888888906</v>
      </c>
      <c r="I20" s="13">
        <f t="shared" si="2"/>
        <v>7.8333333333333375</v>
      </c>
      <c r="J20" s="13">
        <f t="shared" si="3"/>
        <v>7.8333333333333375</v>
      </c>
      <c r="K20" s="13">
        <f t="shared" si="4"/>
        <v>0</v>
      </c>
      <c r="L20" s="25">
        <v>1</v>
      </c>
      <c r="M20" s="13">
        <f>IF(Tabella1[[#This Row],[smartworking]]=1,Tabella1[[#This Row],[totale numero ore]],0)</f>
        <v>7.8333333333333375</v>
      </c>
    </row>
    <row r="21" spans="1:13" x14ac:dyDescent="0.2">
      <c r="A21" s="15">
        <v>44567</v>
      </c>
      <c r="B21" s="8" t="s">
        <v>20</v>
      </c>
      <c r="C21" s="8" t="str">
        <f t="shared" si="0"/>
        <v>Marketing</v>
      </c>
      <c r="D21" s="2">
        <v>0.33333333333333331</v>
      </c>
      <c r="E21" s="2">
        <v>0.58333333333333337</v>
      </c>
      <c r="F21" s="2">
        <v>0.58333333333333304</v>
      </c>
      <c r="G21" s="2">
        <v>0.75347222222222221</v>
      </c>
      <c r="H21" s="2">
        <f t="shared" si="1"/>
        <v>0.42013888888888923</v>
      </c>
      <c r="I21" s="13">
        <f t="shared" si="2"/>
        <v>10.083333333333341</v>
      </c>
      <c r="J21" s="13">
        <f t="shared" si="3"/>
        <v>8</v>
      </c>
      <c r="K21" s="13">
        <f t="shared" si="4"/>
        <v>2.083333333333341</v>
      </c>
      <c r="L21" s="25">
        <v>1</v>
      </c>
      <c r="M21" s="13">
        <f>IF(Tabella1[[#This Row],[smartworking]]=1,Tabella1[[#This Row],[totale numero ore]],0)</f>
        <v>10.083333333333341</v>
      </c>
    </row>
    <row r="22" spans="1:13" x14ac:dyDescent="0.2">
      <c r="A22" s="15">
        <v>44568</v>
      </c>
      <c r="B22" s="8" t="s">
        <v>16</v>
      </c>
      <c r="C22" s="8" t="str">
        <f t="shared" si="0"/>
        <v>Commerciale</v>
      </c>
      <c r="D22" s="2">
        <v>0.375</v>
      </c>
      <c r="E22" s="2">
        <v>0.54166666666666663</v>
      </c>
      <c r="F22" s="2">
        <v>0.58333333333333304</v>
      </c>
      <c r="G22" s="2">
        <v>0.75</v>
      </c>
      <c r="H22" s="2">
        <f t="shared" si="1"/>
        <v>0.33333333333333359</v>
      </c>
      <c r="I22" s="13">
        <f t="shared" si="2"/>
        <v>8.0000000000000071</v>
      </c>
      <c r="J22" s="13">
        <f t="shared" si="3"/>
        <v>8</v>
      </c>
      <c r="K22" s="13">
        <f t="shared" si="4"/>
        <v>7.1054273576010019E-15</v>
      </c>
      <c r="L22" s="25">
        <v>1</v>
      </c>
      <c r="M22" s="13">
        <f>IF(Tabella1[[#This Row],[smartworking]]=1,Tabella1[[#This Row],[totale numero ore]],0)</f>
        <v>8.0000000000000071</v>
      </c>
    </row>
    <row r="23" spans="1:13" x14ac:dyDescent="0.2">
      <c r="A23" s="15">
        <v>44568</v>
      </c>
      <c r="B23" s="8" t="s">
        <v>17</v>
      </c>
      <c r="C23" s="8" t="str">
        <f t="shared" si="0"/>
        <v>Commerciale</v>
      </c>
      <c r="D23" s="2">
        <v>0.36805555555555558</v>
      </c>
      <c r="E23" s="2">
        <v>0.54166666666666663</v>
      </c>
      <c r="F23" s="2">
        <v>0.58333333333333304</v>
      </c>
      <c r="G23" s="2">
        <v>0.75347222222222221</v>
      </c>
      <c r="H23" s="2">
        <f t="shared" si="1"/>
        <v>0.34375000000000022</v>
      </c>
      <c r="I23" s="13">
        <f t="shared" si="2"/>
        <v>8.2500000000000053</v>
      </c>
      <c r="J23" s="13">
        <f t="shared" si="3"/>
        <v>8</v>
      </c>
      <c r="K23" s="13">
        <f t="shared" si="4"/>
        <v>0.25000000000000533</v>
      </c>
      <c r="L23" s="25">
        <v>1</v>
      </c>
      <c r="M23" s="13">
        <f>IF(Tabella1[[#This Row],[smartworking]]=1,Tabella1[[#This Row],[totale numero ore]],0)</f>
        <v>8.2500000000000053</v>
      </c>
    </row>
    <row r="24" spans="1:13" x14ac:dyDescent="0.2">
      <c r="A24" s="15">
        <v>44568</v>
      </c>
      <c r="B24" s="8" t="s">
        <v>18</v>
      </c>
      <c r="C24" s="8" t="str">
        <f t="shared" si="0"/>
        <v>Marketing</v>
      </c>
      <c r="D24" s="2">
        <v>0.375</v>
      </c>
      <c r="E24" s="2">
        <v>0.54166666666666663</v>
      </c>
      <c r="F24" s="2">
        <v>0.58680555555555558</v>
      </c>
      <c r="G24" s="2">
        <v>0.75694444444444453</v>
      </c>
      <c r="H24" s="2">
        <f t="shared" si="1"/>
        <v>0.33680555555555558</v>
      </c>
      <c r="I24" s="13">
        <f t="shared" si="2"/>
        <v>8.0833333333333339</v>
      </c>
      <c r="J24" s="13">
        <f t="shared" si="3"/>
        <v>8</v>
      </c>
      <c r="K24" s="13">
        <f t="shared" si="4"/>
        <v>8.3333333333333925E-2</v>
      </c>
      <c r="L24" s="25">
        <v>1</v>
      </c>
      <c r="M24" s="13">
        <f>IF(Tabella1[[#This Row],[smartworking]]=1,Tabella1[[#This Row],[totale numero ore]],0)</f>
        <v>8.0833333333333339</v>
      </c>
    </row>
    <row r="25" spans="1:13" x14ac:dyDescent="0.2">
      <c r="A25" s="15">
        <v>44568</v>
      </c>
      <c r="B25" s="8" t="s">
        <v>19</v>
      </c>
      <c r="C25" s="8" t="str">
        <f t="shared" si="0"/>
        <v>Marketing</v>
      </c>
      <c r="D25" s="2">
        <v>0.375</v>
      </c>
      <c r="E25" s="2">
        <v>0.54861111111111105</v>
      </c>
      <c r="F25" s="2">
        <v>0.58333333333333304</v>
      </c>
      <c r="G25" s="2">
        <v>0.75</v>
      </c>
      <c r="H25" s="2">
        <f t="shared" si="1"/>
        <v>0.34027777777777801</v>
      </c>
      <c r="I25" s="13">
        <f t="shared" si="2"/>
        <v>8.1666666666666714</v>
      </c>
      <c r="J25" s="13">
        <f t="shared" si="3"/>
        <v>8</v>
      </c>
      <c r="K25" s="13">
        <f t="shared" si="4"/>
        <v>0.1666666666666714</v>
      </c>
      <c r="L25" s="25">
        <v>0</v>
      </c>
      <c r="M25" s="13">
        <f>IF(Tabella1[[#This Row],[smartworking]]=1,Tabella1[[#This Row],[totale numero ore]],0)</f>
        <v>0</v>
      </c>
    </row>
    <row r="26" spans="1:13" x14ac:dyDescent="0.2">
      <c r="A26" s="15">
        <v>44568</v>
      </c>
      <c r="B26" s="8" t="s">
        <v>20</v>
      </c>
      <c r="C26" s="8" t="str">
        <f t="shared" si="0"/>
        <v>Marketing</v>
      </c>
      <c r="D26" s="2">
        <v>0.3888888888888889</v>
      </c>
      <c r="E26" s="2">
        <v>0.54513888888888895</v>
      </c>
      <c r="F26" s="2">
        <v>0.58333333333333304</v>
      </c>
      <c r="G26" s="2">
        <v>0.75347222222222221</v>
      </c>
      <c r="H26" s="2">
        <f t="shared" si="1"/>
        <v>0.32638888888888923</v>
      </c>
      <c r="I26" s="13">
        <f t="shared" si="2"/>
        <v>7.833333333333341</v>
      </c>
      <c r="J26" s="13">
        <f t="shared" si="3"/>
        <v>7.833333333333341</v>
      </c>
      <c r="K26" s="13">
        <f t="shared" si="4"/>
        <v>0</v>
      </c>
      <c r="L26" s="25">
        <v>0</v>
      </c>
      <c r="M26" s="13">
        <f>IF(Tabella1[[#This Row],[smartworking]]=1,Tabella1[[#This Row],[totale numero ore]],0)</f>
        <v>0</v>
      </c>
    </row>
    <row r="27" spans="1:13" x14ac:dyDescent="0.2">
      <c r="A27" s="15">
        <v>44571</v>
      </c>
      <c r="B27" s="8" t="s">
        <v>16</v>
      </c>
      <c r="C27" s="8" t="str">
        <f t="shared" si="0"/>
        <v>Commerciale</v>
      </c>
      <c r="D27" s="2">
        <v>0.33333333333333331</v>
      </c>
      <c r="E27" s="17">
        <v>0.54166666666666663</v>
      </c>
      <c r="F27" s="2">
        <v>0.58333333333333304</v>
      </c>
      <c r="G27" s="2">
        <v>0.75</v>
      </c>
      <c r="H27" s="2">
        <f t="shared" si="1"/>
        <v>0.37500000000000028</v>
      </c>
      <c r="I27" s="13">
        <f t="shared" si="2"/>
        <v>9.0000000000000071</v>
      </c>
      <c r="J27" s="13">
        <f t="shared" si="3"/>
        <v>8</v>
      </c>
      <c r="K27" s="13">
        <f t="shared" si="4"/>
        <v>1.0000000000000071</v>
      </c>
      <c r="L27" s="25">
        <v>1</v>
      </c>
      <c r="M27" s="13">
        <f>IF(Tabella1[[#This Row],[smartworking]]=1,Tabella1[[#This Row],[totale numero ore]],0)</f>
        <v>9.0000000000000071</v>
      </c>
    </row>
    <row r="28" spans="1:13" x14ac:dyDescent="0.2">
      <c r="A28" s="15">
        <v>44571</v>
      </c>
      <c r="B28" s="8" t="s">
        <v>17</v>
      </c>
      <c r="C28" s="8" t="str">
        <f t="shared" si="0"/>
        <v>Commerciale</v>
      </c>
      <c r="D28" s="2">
        <v>0.375</v>
      </c>
      <c r="E28" s="18">
        <v>0.54166666666666663</v>
      </c>
      <c r="F28" s="2">
        <v>0.58333333333333304</v>
      </c>
      <c r="G28" s="2">
        <v>0.75347222222222221</v>
      </c>
      <c r="H28" s="2">
        <f t="shared" si="1"/>
        <v>0.3368055555555558</v>
      </c>
      <c r="I28" s="13">
        <f t="shared" si="2"/>
        <v>8.0833333333333393</v>
      </c>
      <c r="J28" s="13">
        <f t="shared" si="3"/>
        <v>8</v>
      </c>
      <c r="K28" s="13">
        <f t="shared" si="4"/>
        <v>8.3333333333339255E-2</v>
      </c>
      <c r="L28" s="25">
        <v>0</v>
      </c>
      <c r="M28" s="13">
        <f>IF(Tabella1[[#This Row],[smartworking]]=1,Tabella1[[#This Row],[totale numero ore]],0)</f>
        <v>0</v>
      </c>
    </row>
    <row r="29" spans="1:13" x14ac:dyDescent="0.2">
      <c r="A29" s="15">
        <v>44571</v>
      </c>
      <c r="B29" s="8" t="s">
        <v>18</v>
      </c>
      <c r="C29" s="8" t="str">
        <f t="shared" si="0"/>
        <v>Marketing</v>
      </c>
      <c r="D29" s="2">
        <v>0.37152777777777773</v>
      </c>
      <c r="E29" s="18">
        <v>0.54166666666666663</v>
      </c>
      <c r="F29" s="2">
        <v>0.58333333333333304</v>
      </c>
      <c r="G29" s="2">
        <v>0.75694444444444453</v>
      </c>
      <c r="H29" s="2">
        <f t="shared" si="1"/>
        <v>0.34375000000000039</v>
      </c>
      <c r="I29" s="13">
        <f t="shared" si="2"/>
        <v>8.2500000000000089</v>
      </c>
      <c r="J29" s="13">
        <f t="shared" si="3"/>
        <v>8</v>
      </c>
      <c r="K29" s="13">
        <f t="shared" si="4"/>
        <v>0.25000000000000888</v>
      </c>
      <c r="L29" s="25">
        <v>1</v>
      </c>
      <c r="M29" s="13">
        <f>IF(Tabella1[[#This Row],[smartworking]]=1,Tabella1[[#This Row],[totale numero ore]],0)</f>
        <v>8.2500000000000089</v>
      </c>
    </row>
    <row r="30" spans="1:13" x14ac:dyDescent="0.2">
      <c r="A30" s="15">
        <v>44571</v>
      </c>
      <c r="B30" s="8" t="s">
        <v>19</v>
      </c>
      <c r="C30" s="8" t="str">
        <f t="shared" si="0"/>
        <v>Marketing</v>
      </c>
      <c r="D30" s="2">
        <v>0.375</v>
      </c>
      <c r="E30" s="18">
        <v>0.54861111111111105</v>
      </c>
      <c r="F30" s="2">
        <v>0.57638888888888895</v>
      </c>
      <c r="G30" s="2">
        <v>0.75</v>
      </c>
      <c r="H30" s="2">
        <f t="shared" si="1"/>
        <v>0.3472222222222221</v>
      </c>
      <c r="I30" s="13">
        <f t="shared" si="2"/>
        <v>8.3333333333333304</v>
      </c>
      <c r="J30" s="13">
        <f t="shared" si="3"/>
        <v>8</v>
      </c>
      <c r="K30" s="13">
        <f t="shared" si="4"/>
        <v>0.33333333333333037</v>
      </c>
      <c r="L30" s="25">
        <v>0</v>
      </c>
      <c r="M30" s="13">
        <f>IF(Tabella1[[#This Row],[smartworking]]=1,Tabella1[[#This Row],[totale numero ore]],0)</f>
        <v>0</v>
      </c>
    </row>
    <row r="31" spans="1:13" x14ac:dyDescent="0.2">
      <c r="A31" s="15">
        <v>44571</v>
      </c>
      <c r="B31" s="8" t="s">
        <v>20</v>
      </c>
      <c r="C31" s="8" t="str">
        <f t="shared" si="0"/>
        <v>Marketing</v>
      </c>
      <c r="D31" s="2">
        <v>0.375</v>
      </c>
      <c r="E31" s="18">
        <v>0.54513888888888895</v>
      </c>
      <c r="F31" s="2">
        <v>0.58333333333333304</v>
      </c>
      <c r="G31" s="2">
        <v>0.75347222222222221</v>
      </c>
      <c r="H31" s="2">
        <f t="shared" si="1"/>
        <v>0.34027777777777812</v>
      </c>
      <c r="I31" s="13">
        <f t="shared" si="2"/>
        <v>8.166666666666675</v>
      </c>
      <c r="J31" s="13">
        <f t="shared" si="3"/>
        <v>8</v>
      </c>
      <c r="K31" s="13">
        <f t="shared" si="4"/>
        <v>0.16666666666667496</v>
      </c>
      <c r="L31" s="25">
        <v>1</v>
      </c>
      <c r="M31" s="13">
        <f>IF(Tabella1[[#This Row],[smartworking]]=1,Tabella1[[#This Row],[totale numero ore]],0)</f>
        <v>8.166666666666675</v>
      </c>
    </row>
    <row r="32" spans="1:13" x14ac:dyDescent="0.2">
      <c r="A32" s="15">
        <v>44572</v>
      </c>
      <c r="B32" s="8" t="s">
        <v>16</v>
      </c>
      <c r="C32" s="8" t="str">
        <f t="shared" si="0"/>
        <v>Commerciale</v>
      </c>
      <c r="D32" s="2">
        <v>0.375</v>
      </c>
      <c r="E32" s="2">
        <v>0.54166666666666663</v>
      </c>
      <c r="F32" s="2">
        <v>0.58333333333333304</v>
      </c>
      <c r="G32" s="2">
        <v>0.75</v>
      </c>
      <c r="H32" s="2">
        <f t="shared" si="1"/>
        <v>0.33333333333333359</v>
      </c>
      <c r="I32" s="13">
        <f t="shared" si="2"/>
        <v>8.0000000000000071</v>
      </c>
      <c r="J32" s="13">
        <f t="shared" si="3"/>
        <v>8</v>
      </c>
      <c r="K32" s="13">
        <f t="shared" si="4"/>
        <v>7.1054273576010019E-15</v>
      </c>
      <c r="L32" s="25">
        <v>1</v>
      </c>
      <c r="M32" s="13">
        <f>IF(Tabella1[[#This Row],[smartworking]]=1,Tabella1[[#This Row],[totale numero ore]],0)</f>
        <v>8.0000000000000071</v>
      </c>
    </row>
    <row r="33" spans="1:13" x14ac:dyDescent="0.2">
      <c r="A33" s="15">
        <v>44572</v>
      </c>
      <c r="B33" s="8" t="s">
        <v>17</v>
      </c>
      <c r="C33" s="8" t="str">
        <f t="shared" si="0"/>
        <v>Commerciale</v>
      </c>
      <c r="D33" s="2">
        <v>0.33333333333333331</v>
      </c>
      <c r="E33" s="2">
        <v>0.5</v>
      </c>
      <c r="F33" s="2">
        <v>0.58333333333333304</v>
      </c>
      <c r="G33" s="2">
        <v>0.75347222222222221</v>
      </c>
      <c r="H33" s="2">
        <f t="shared" si="1"/>
        <v>0.33680555555555586</v>
      </c>
      <c r="I33" s="13">
        <f t="shared" si="2"/>
        <v>8.083333333333341</v>
      </c>
      <c r="J33" s="13">
        <f t="shared" si="3"/>
        <v>8</v>
      </c>
      <c r="K33" s="13">
        <f t="shared" si="4"/>
        <v>8.3333333333341031E-2</v>
      </c>
      <c r="L33" s="25">
        <v>1</v>
      </c>
      <c r="M33" s="13">
        <f>IF(Tabella1[[#This Row],[smartworking]]=1,Tabella1[[#This Row],[totale numero ore]],0)</f>
        <v>8.083333333333341</v>
      </c>
    </row>
    <row r="34" spans="1:13" x14ac:dyDescent="0.2">
      <c r="A34" s="15">
        <v>44572</v>
      </c>
      <c r="B34" s="8" t="s">
        <v>18</v>
      </c>
      <c r="C34" s="8" t="str">
        <f t="shared" si="0"/>
        <v>Marketing</v>
      </c>
      <c r="D34" s="2">
        <v>0.38194444444444442</v>
      </c>
      <c r="E34" s="2">
        <v>0.54166666666666663</v>
      </c>
      <c r="F34" s="2">
        <v>0.58333333333333304</v>
      </c>
      <c r="G34" s="2">
        <v>0.75694444444444453</v>
      </c>
      <c r="H34" s="2">
        <f t="shared" si="1"/>
        <v>0.3333333333333337</v>
      </c>
      <c r="I34" s="13">
        <f t="shared" si="2"/>
        <v>8.0000000000000089</v>
      </c>
      <c r="J34" s="13">
        <f t="shared" si="3"/>
        <v>8</v>
      </c>
      <c r="K34" s="13">
        <f t="shared" si="4"/>
        <v>8.8817841970012523E-15</v>
      </c>
      <c r="L34" s="25">
        <v>0</v>
      </c>
      <c r="M34" s="13">
        <f>IF(Tabella1[[#This Row],[smartworking]]=1,Tabella1[[#This Row],[totale numero ore]],0)</f>
        <v>0</v>
      </c>
    </row>
    <row r="35" spans="1:13" x14ac:dyDescent="0.2">
      <c r="A35" s="15">
        <v>44572</v>
      </c>
      <c r="B35" s="8" t="s">
        <v>19</v>
      </c>
      <c r="C35" s="8" t="str">
        <f t="shared" si="0"/>
        <v>Marketing</v>
      </c>
      <c r="D35" s="2">
        <v>0.36805555555555558</v>
      </c>
      <c r="E35" s="2">
        <v>0.54861111111111105</v>
      </c>
      <c r="F35" s="2">
        <v>0.57638888888888895</v>
      </c>
      <c r="G35" s="2">
        <v>0.75347222222222221</v>
      </c>
      <c r="H35" s="2">
        <f t="shared" si="1"/>
        <v>0.35763888888888873</v>
      </c>
      <c r="I35" s="13">
        <f t="shared" si="2"/>
        <v>8.5833333333333286</v>
      </c>
      <c r="J35" s="13">
        <f t="shared" si="3"/>
        <v>8</v>
      </c>
      <c r="K35" s="13">
        <f t="shared" si="4"/>
        <v>0.5833333333333286</v>
      </c>
      <c r="L35" s="25">
        <v>1</v>
      </c>
      <c r="M35" s="13">
        <f>IF(Tabella1[[#This Row],[smartworking]]=1,Tabella1[[#This Row],[totale numero ore]],0)</f>
        <v>8.5833333333333286</v>
      </c>
    </row>
    <row r="36" spans="1:13" x14ac:dyDescent="0.2">
      <c r="A36" s="15">
        <v>44572</v>
      </c>
      <c r="B36" s="8" t="s">
        <v>20</v>
      </c>
      <c r="C36" s="8" t="str">
        <f t="shared" si="0"/>
        <v>Marketing</v>
      </c>
      <c r="D36" s="2">
        <v>0.38194444444444442</v>
      </c>
      <c r="E36" s="2">
        <v>0.54513888888888895</v>
      </c>
      <c r="F36" s="2">
        <v>0.58333333333333304</v>
      </c>
      <c r="G36" s="2">
        <v>0.75</v>
      </c>
      <c r="H36" s="2">
        <f t="shared" si="1"/>
        <v>0.32986111111111149</v>
      </c>
      <c r="I36" s="13">
        <f t="shared" si="2"/>
        <v>7.9166666666666758</v>
      </c>
      <c r="J36" s="13">
        <f t="shared" si="3"/>
        <v>7.9166666666666758</v>
      </c>
      <c r="K36" s="13">
        <f t="shared" si="4"/>
        <v>0</v>
      </c>
      <c r="L36" s="25">
        <v>0</v>
      </c>
      <c r="M36" s="13">
        <f>IF(Tabella1[[#This Row],[smartworking]]=1,Tabella1[[#This Row],[totale numero ore]],0)</f>
        <v>0</v>
      </c>
    </row>
    <row r="37" spans="1:13" x14ac:dyDescent="0.2">
      <c r="A37" s="15">
        <v>44573</v>
      </c>
      <c r="B37" s="8" t="s">
        <v>16</v>
      </c>
      <c r="C37" s="8" t="str">
        <f t="shared" si="0"/>
        <v>Commerciale</v>
      </c>
      <c r="D37" s="2">
        <v>0.375</v>
      </c>
      <c r="E37" s="2">
        <v>0.54166666666666663</v>
      </c>
      <c r="F37" s="2">
        <v>0.58333333333333304</v>
      </c>
      <c r="G37" s="2">
        <v>0.75347222222222221</v>
      </c>
      <c r="H37" s="2">
        <f t="shared" si="1"/>
        <v>0.3368055555555558</v>
      </c>
      <c r="I37" s="13">
        <f t="shared" si="2"/>
        <v>8.0833333333333393</v>
      </c>
      <c r="J37" s="13">
        <f t="shared" si="3"/>
        <v>8</v>
      </c>
      <c r="K37" s="13">
        <f t="shared" si="4"/>
        <v>8.3333333333339255E-2</v>
      </c>
      <c r="L37" s="25">
        <v>0</v>
      </c>
      <c r="M37" s="13">
        <f>IF(Tabella1[[#This Row],[smartworking]]=1,Tabella1[[#This Row],[totale numero ore]],0)</f>
        <v>0</v>
      </c>
    </row>
    <row r="38" spans="1:13" x14ac:dyDescent="0.2">
      <c r="A38" s="15">
        <v>44573</v>
      </c>
      <c r="B38" s="8" t="s">
        <v>17</v>
      </c>
      <c r="C38" s="8" t="str">
        <f t="shared" si="0"/>
        <v>Commerciale</v>
      </c>
      <c r="D38" s="2">
        <v>0.375</v>
      </c>
      <c r="E38" s="2">
        <v>0.54166666666666663</v>
      </c>
      <c r="F38" s="2">
        <v>0.58333333333333304</v>
      </c>
      <c r="G38" s="2">
        <v>0.75694444444444453</v>
      </c>
      <c r="H38" s="2">
        <f t="shared" si="1"/>
        <v>0.34027777777777812</v>
      </c>
      <c r="I38" s="13">
        <f t="shared" si="2"/>
        <v>8.166666666666675</v>
      </c>
      <c r="J38" s="13">
        <f t="shared" si="3"/>
        <v>8</v>
      </c>
      <c r="K38" s="13">
        <f t="shared" si="4"/>
        <v>0.16666666666667496</v>
      </c>
      <c r="L38" s="25">
        <v>1</v>
      </c>
      <c r="M38" s="13">
        <f>IF(Tabella1[[#This Row],[smartworking]]=1,Tabella1[[#This Row],[totale numero ore]],0)</f>
        <v>8.166666666666675</v>
      </c>
    </row>
    <row r="39" spans="1:13" x14ac:dyDescent="0.2">
      <c r="A39" s="15">
        <v>44573</v>
      </c>
      <c r="B39" s="8" t="s">
        <v>18</v>
      </c>
      <c r="C39" s="8" t="str">
        <f t="shared" si="0"/>
        <v>Marketing</v>
      </c>
      <c r="D39" s="2">
        <v>0.375</v>
      </c>
      <c r="E39" s="2">
        <v>0.5</v>
      </c>
      <c r="F39" s="2">
        <v>0.58333333333333304</v>
      </c>
      <c r="G39" s="2">
        <v>0.75</v>
      </c>
      <c r="H39" s="2">
        <f t="shared" si="1"/>
        <v>0.29166666666666696</v>
      </c>
      <c r="I39" s="13">
        <f t="shared" si="2"/>
        <v>7.0000000000000071</v>
      </c>
      <c r="J39" s="13">
        <f t="shared" si="3"/>
        <v>7.0000000000000071</v>
      </c>
      <c r="K39" s="13">
        <f t="shared" si="4"/>
        <v>0</v>
      </c>
      <c r="L39" s="25">
        <v>0</v>
      </c>
      <c r="M39" s="13">
        <f>IF(Tabella1[[#This Row],[smartworking]]=1,Tabella1[[#This Row],[totale numero ore]],0)</f>
        <v>0</v>
      </c>
    </row>
    <row r="40" spans="1:13" x14ac:dyDescent="0.2">
      <c r="A40" s="15">
        <v>44573</v>
      </c>
      <c r="B40" s="8" t="s">
        <v>19</v>
      </c>
      <c r="C40" s="8" t="str">
        <f t="shared" si="0"/>
        <v>Marketing</v>
      </c>
      <c r="D40" s="2">
        <v>0.38194444444444442</v>
      </c>
      <c r="E40" s="2">
        <v>0.54166666666666663</v>
      </c>
      <c r="F40" s="2">
        <v>0.58680555555555558</v>
      </c>
      <c r="G40" s="2">
        <v>0.75347222222222221</v>
      </c>
      <c r="H40" s="2">
        <f t="shared" si="1"/>
        <v>0.32638888888888884</v>
      </c>
      <c r="I40" s="13">
        <f t="shared" si="2"/>
        <v>7.8333333333333321</v>
      </c>
      <c r="J40" s="13">
        <f t="shared" si="3"/>
        <v>7.8333333333333321</v>
      </c>
      <c r="K40" s="13">
        <f t="shared" si="4"/>
        <v>0</v>
      </c>
      <c r="L40" s="25">
        <v>1</v>
      </c>
      <c r="M40" s="13">
        <f>IF(Tabella1[[#This Row],[smartworking]]=1,Tabella1[[#This Row],[totale numero ore]],0)</f>
        <v>7.8333333333333321</v>
      </c>
    </row>
    <row r="41" spans="1:13" x14ac:dyDescent="0.2">
      <c r="A41" s="15">
        <v>44573</v>
      </c>
      <c r="B41" s="8" t="s">
        <v>20</v>
      </c>
      <c r="C41" s="8" t="str">
        <f t="shared" si="0"/>
        <v>Marketing</v>
      </c>
      <c r="D41" s="2">
        <v>0.375</v>
      </c>
      <c r="E41" s="2">
        <v>0.54861111111111105</v>
      </c>
      <c r="F41" s="2">
        <v>0.58333333333333304</v>
      </c>
      <c r="G41" s="2">
        <v>0.75</v>
      </c>
      <c r="H41" s="2">
        <f t="shared" si="1"/>
        <v>0.34027777777777801</v>
      </c>
      <c r="I41" s="13">
        <f t="shared" si="2"/>
        <v>8.1666666666666714</v>
      </c>
      <c r="J41" s="13">
        <f t="shared" si="3"/>
        <v>8</v>
      </c>
      <c r="K41" s="13">
        <f t="shared" si="4"/>
        <v>0.1666666666666714</v>
      </c>
      <c r="L41" s="25">
        <v>0</v>
      </c>
      <c r="M41" s="13">
        <f>IF(Tabella1[[#This Row],[smartworking]]=1,Tabella1[[#This Row],[totale numero ore]],0)</f>
        <v>0</v>
      </c>
    </row>
    <row r="42" spans="1:13" x14ac:dyDescent="0.2">
      <c r="A42" s="15">
        <v>44574</v>
      </c>
      <c r="B42" s="8" t="s">
        <v>16</v>
      </c>
      <c r="C42" s="8" t="str">
        <f t="shared" si="0"/>
        <v>Commerciale</v>
      </c>
      <c r="D42" s="2">
        <v>0.375</v>
      </c>
      <c r="E42" s="2">
        <v>0.54513888888888895</v>
      </c>
      <c r="F42" s="2">
        <v>0.58333333333333304</v>
      </c>
      <c r="G42" s="2">
        <v>0.75347222222222221</v>
      </c>
      <c r="H42" s="2">
        <f t="shared" si="1"/>
        <v>0.34027777777777812</v>
      </c>
      <c r="I42" s="13">
        <f t="shared" si="2"/>
        <v>8.166666666666675</v>
      </c>
      <c r="J42" s="13">
        <f t="shared" si="3"/>
        <v>8</v>
      </c>
      <c r="K42" s="13">
        <f t="shared" si="4"/>
        <v>0.16666666666667496</v>
      </c>
      <c r="L42" s="25">
        <v>1</v>
      </c>
      <c r="M42" s="13">
        <f>IF(Tabella1[[#This Row],[smartworking]]=1,Tabella1[[#This Row],[totale numero ore]],0)</f>
        <v>8.166666666666675</v>
      </c>
    </row>
    <row r="43" spans="1:13" x14ac:dyDescent="0.2">
      <c r="A43" s="15">
        <v>44574</v>
      </c>
      <c r="B43" s="8" t="s">
        <v>17</v>
      </c>
      <c r="C43" s="8" t="str">
        <f t="shared" si="0"/>
        <v>Commerciale</v>
      </c>
      <c r="D43" s="2">
        <v>0.375</v>
      </c>
      <c r="E43" s="2">
        <v>0.54166666666666663</v>
      </c>
      <c r="F43" s="2">
        <v>0.58333333333333304</v>
      </c>
      <c r="G43" s="2">
        <v>0.75694444444444453</v>
      </c>
      <c r="H43" s="2">
        <f t="shared" si="1"/>
        <v>0.34027777777777812</v>
      </c>
      <c r="I43" s="13">
        <f t="shared" si="2"/>
        <v>8.166666666666675</v>
      </c>
      <c r="J43" s="13">
        <f t="shared" si="3"/>
        <v>8</v>
      </c>
      <c r="K43" s="13">
        <f t="shared" si="4"/>
        <v>0.16666666666667496</v>
      </c>
      <c r="L43" s="25">
        <v>1</v>
      </c>
      <c r="M43" s="13">
        <f>IF(Tabella1[[#This Row],[smartworking]]=1,Tabella1[[#This Row],[totale numero ore]],0)</f>
        <v>8.166666666666675</v>
      </c>
    </row>
    <row r="44" spans="1:13" x14ac:dyDescent="0.2">
      <c r="A44" s="15">
        <v>44574</v>
      </c>
      <c r="B44" s="8" t="s">
        <v>18</v>
      </c>
      <c r="C44" s="8" t="str">
        <f t="shared" si="0"/>
        <v>Marketing</v>
      </c>
      <c r="D44" s="2">
        <v>0.3888888888888889</v>
      </c>
      <c r="E44" s="2">
        <v>0.54166666666666663</v>
      </c>
      <c r="F44" s="2">
        <v>0.57638888888888895</v>
      </c>
      <c r="G44" s="2">
        <v>0.75694444444444453</v>
      </c>
      <c r="H44" s="2">
        <f t="shared" si="1"/>
        <v>0.33333333333333331</v>
      </c>
      <c r="I44" s="13">
        <f t="shared" si="2"/>
        <v>8</v>
      </c>
      <c r="J44" s="13">
        <f t="shared" si="3"/>
        <v>8</v>
      </c>
      <c r="K44" s="13">
        <f t="shared" si="4"/>
        <v>0</v>
      </c>
      <c r="L44" s="25">
        <v>0</v>
      </c>
      <c r="M44" s="13">
        <f>IF(Tabella1[[#This Row],[smartworking]]=1,Tabella1[[#This Row],[totale numero ore]],0)</f>
        <v>0</v>
      </c>
    </row>
    <row r="45" spans="1:13" x14ac:dyDescent="0.2">
      <c r="A45" s="15">
        <v>44574</v>
      </c>
      <c r="B45" s="8" t="s">
        <v>19</v>
      </c>
      <c r="C45" s="8" t="str">
        <f t="shared" si="0"/>
        <v>Marketing</v>
      </c>
      <c r="D45" s="2">
        <v>0.33333333333333331</v>
      </c>
      <c r="E45" s="2">
        <v>0.5</v>
      </c>
      <c r="F45" s="2">
        <v>0.58333333333333304</v>
      </c>
      <c r="G45" s="2">
        <v>0.74305555555555547</v>
      </c>
      <c r="H45" s="2">
        <f t="shared" si="1"/>
        <v>0.32638888888888912</v>
      </c>
      <c r="I45" s="13">
        <f t="shared" si="2"/>
        <v>7.8333333333333393</v>
      </c>
      <c r="J45" s="13">
        <f t="shared" si="3"/>
        <v>7.8333333333333393</v>
      </c>
      <c r="K45" s="13">
        <f t="shared" si="4"/>
        <v>0</v>
      </c>
      <c r="L45" s="25">
        <v>0</v>
      </c>
      <c r="M45" s="13">
        <f>IF(Tabella1[[#This Row],[smartworking]]=1,Tabella1[[#This Row],[totale numero ore]],0)</f>
        <v>0</v>
      </c>
    </row>
    <row r="46" spans="1:13" x14ac:dyDescent="0.2">
      <c r="A46" s="15">
        <v>44574</v>
      </c>
      <c r="B46" s="8" t="s">
        <v>20</v>
      </c>
      <c r="C46" s="8" t="str">
        <f t="shared" si="0"/>
        <v>Marketing</v>
      </c>
      <c r="D46" s="2">
        <v>0.38541666666666669</v>
      </c>
      <c r="E46" s="2">
        <v>0.54166666666666663</v>
      </c>
      <c r="F46" s="2">
        <v>0.58333333333333304</v>
      </c>
      <c r="G46" s="2">
        <v>0.75347222222222221</v>
      </c>
      <c r="H46" s="2">
        <f t="shared" si="1"/>
        <v>0.32638888888888912</v>
      </c>
      <c r="I46" s="13">
        <f t="shared" si="2"/>
        <v>7.8333333333333393</v>
      </c>
      <c r="J46" s="13">
        <f t="shared" si="3"/>
        <v>7.8333333333333393</v>
      </c>
      <c r="K46" s="13">
        <f t="shared" si="4"/>
        <v>0</v>
      </c>
      <c r="L46" s="25">
        <v>1</v>
      </c>
      <c r="M46" s="13">
        <f>IF(Tabella1[[#This Row],[smartworking]]=1,Tabella1[[#This Row],[totale numero ore]],0)</f>
        <v>7.8333333333333393</v>
      </c>
    </row>
    <row r="47" spans="1:13" x14ac:dyDescent="0.2">
      <c r="A47" s="15">
        <v>44575</v>
      </c>
      <c r="B47" s="8" t="s">
        <v>16</v>
      </c>
      <c r="C47" s="8" t="str">
        <f t="shared" si="0"/>
        <v>Commerciale</v>
      </c>
      <c r="D47" s="2">
        <v>0.375</v>
      </c>
      <c r="E47" s="2">
        <v>0.54861111111111105</v>
      </c>
      <c r="F47" s="2">
        <v>0.58333333333333304</v>
      </c>
      <c r="G47" s="2">
        <v>0.75</v>
      </c>
      <c r="H47" s="2">
        <f t="shared" si="1"/>
        <v>0.34027777777777801</v>
      </c>
      <c r="I47" s="13">
        <f t="shared" si="2"/>
        <v>8.1666666666666714</v>
      </c>
      <c r="J47" s="13">
        <f t="shared" si="3"/>
        <v>8</v>
      </c>
      <c r="K47" s="13">
        <f t="shared" si="4"/>
        <v>0.1666666666666714</v>
      </c>
      <c r="L47" s="25">
        <v>1</v>
      </c>
      <c r="M47" s="13">
        <f>IF(Tabella1[[#This Row],[smartworking]]=1,Tabella1[[#This Row],[totale numero ore]],0)</f>
        <v>8.1666666666666714</v>
      </c>
    </row>
    <row r="48" spans="1:13" x14ac:dyDescent="0.2">
      <c r="A48" s="15">
        <v>44575</v>
      </c>
      <c r="B48" s="8" t="s">
        <v>17</v>
      </c>
      <c r="C48" s="8" t="str">
        <f t="shared" si="0"/>
        <v>Commerciale</v>
      </c>
      <c r="D48" s="2">
        <v>0.375</v>
      </c>
      <c r="E48" s="2">
        <v>0.54513888888888895</v>
      </c>
      <c r="F48" s="2">
        <v>0.57291666666666663</v>
      </c>
      <c r="G48" s="2">
        <v>0.75347222222222221</v>
      </c>
      <c r="H48" s="2">
        <f t="shared" si="1"/>
        <v>0.35069444444444453</v>
      </c>
      <c r="I48" s="13">
        <f t="shared" si="2"/>
        <v>8.4166666666666679</v>
      </c>
      <c r="J48" s="13">
        <f t="shared" si="3"/>
        <v>8</v>
      </c>
      <c r="K48" s="13">
        <f t="shared" si="4"/>
        <v>0.41666666666666785</v>
      </c>
      <c r="L48" s="25">
        <v>0</v>
      </c>
      <c r="M48" s="13">
        <f>IF(Tabella1[[#This Row],[smartworking]]=1,Tabella1[[#This Row],[totale numero ore]],0)</f>
        <v>0</v>
      </c>
    </row>
    <row r="49" spans="1:13" x14ac:dyDescent="0.2">
      <c r="A49" s="15">
        <v>44575</v>
      </c>
      <c r="B49" s="8" t="s">
        <v>18</v>
      </c>
      <c r="C49" s="8" t="str">
        <f t="shared" si="0"/>
        <v>Marketing</v>
      </c>
      <c r="D49" s="2">
        <v>0.375</v>
      </c>
      <c r="E49" s="2">
        <v>0.54166666666666663</v>
      </c>
      <c r="F49" s="2">
        <v>0.58333333333333304</v>
      </c>
      <c r="G49" s="2">
        <v>0.75694444444444453</v>
      </c>
      <c r="H49" s="2">
        <f t="shared" si="1"/>
        <v>0.34027777777777812</v>
      </c>
      <c r="I49" s="13">
        <f t="shared" si="2"/>
        <v>8.166666666666675</v>
      </c>
      <c r="J49" s="13">
        <f t="shared" si="3"/>
        <v>8</v>
      </c>
      <c r="K49" s="13">
        <f t="shared" si="4"/>
        <v>0.16666666666667496</v>
      </c>
      <c r="L49" s="25">
        <v>0</v>
      </c>
      <c r="M49" s="13">
        <f>IF(Tabella1[[#This Row],[smartworking]]=1,Tabella1[[#This Row],[totale numero ore]],0)</f>
        <v>0</v>
      </c>
    </row>
    <row r="50" spans="1:13" x14ac:dyDescent="0.2">
      <c r="A50" s="15">
        <v>44575</v>
      </c>
      <c r="B50" s="8" t="s">
        <v>19</v>
      </c>
      <c r="C50" s="8" t="str">
        <f t="shared" si="0"/>
        <v>Marketing</v>
      </c>
      <c r="D50" s="2">
        <v>0.3888888888888889</v>
      </c>
      <c r="E50" s="2">
        <v>0.54861111111111105</v>
      </c>
      <c r="F50" s="2">
        <v>0.58333333333333304</v>
      </c>
      <c r="G50" s="2">
        <v>0.74305555555555547</v>
      </c>
      <c r="H50" s="2">
        <f t="shared" si="1"/>
        <v>0.31944444444444459</v>
      </c>
      <c r="I50" s="13">
        <f t="shared" si="2"/>
        <v>7.6666666666666696</v>
      </c>
      <c r="J50" s="13">
        <f t="shared" si="3"/>
        <v>7.6666666666666696</v>
      </c>
      <c r="K50" s="13">
        <f t="shared" si="4"/>
        <v>0</v>
      </c>
      <c r="L50" s="25">
        <v>1</v>
      </c>
      <c r="M50" s="13">
        <f>IF(Tabella1[[#This Row],[smartworking]]=1,Tabella1[[#This Row],[totale numero ore]],0)</f>
        <v>7.6666666666666696</v>
      </c>
    </row>
    <row r="51" spans="1:13" x14ac:dyDescent="0.2">
      <c r="A51" s="15">
        <v>44575</v>
      </c>
      <c r="B51" s="8" t="s">
        <v>20</v>
      </c>
      <c r="C51" s="8" t="str">
        <f t="shared" si="0"/>
        <v>Marketing</v>
      </c>
      <c r="D51" s="2">
        <v>0.33333333333333331</v>
      </c>
      <c r="E51" s="2">
        <v>0.54513888888888895</v>
      </c>
      <c r="F51" s="2">
        <v>0.58333333333333304</v>
      </c>
      <c r="G51" s="2">
        <v>0.75347222222222221</v>
      </c>
      <c r="H51" s="2">
        <f t="shared" si="1"/>
        <v>0.38194444444444481</v>
      </c>
      <c r="I51" s="13">
        <f t="shared" si="2"/>
        <v>9.166666666666675</v>
      </c>
      <c r="J51" s="13">
        <f t="shared" si="3"/>
        <v>8</v>
      </c>
      <c r="K51" s="13">
        <f t="shared" si="4"/>
        <v>1.166666666666675</v>
      </c>
      <c r="L51" s="25">
        <v>1</v>
      </c>
      <c r="M51" s="13">
        <f>IF(Tabella1[[#This Row],[smartworking]]=1,Tabella1[[#This Row],[totale numero ore]],0)</f>
        <v>9.166666666666675</v>
      </c>
    </row>
    <row r="52" spans="1:13" x14ac:dyDescent="0.2">
      <c r="A52" s="16">
        <v>44578</v>
      </c>
      <c r="B52" s="8" t="s">
        <v>16</v>
      </c>
      <c r="C52" s="8" t="str">
        <f t="shared" si="0"/>
        <v>Commerciale</v>
      </c>
      <c r="D52" s="2">
        <v>0.375</v>
      </c>
      <c r="E52" s="2">
        <v>0.54166666666666663</v>
      </c>
      <c r="F52" s="2">
        <v>0.58333333333333304</v>
      </c>
      <c r="G52" s="2">
        <v>0.75</v>
      </c>
      <c r="H52" s="2">
        <f t="shared" si="1"/>
        <v>0.33333333333333359</v>
      </c>
      <c r="I52" s="13">
        <f t="shared" si="2"/>
        <v>8.0000000000000071</v>
      </c>
      <c r="J52" s="13">
        <f t="shared" si="3"/>
        <v>8</v>
      </c>
      <c r="K52" s="13">
        <f t="shared" si="4"/>
        <v>7.1054273576010019E-15</v>
      </c>
      <c r="L52" s="25">
        <v>1</v>
      </c>
      <c r="M52" s="13">
        <f>IF(Tabella1[[#This Row],[smartworking]]=1,Tabella1[[#This Row],[totale numero ore]],0)</f>
        <v>8.0000000000000071</v>
      </c>
    </row>
    <row r="53" spans="1:13" x14ac:dyDescent="0.2">
      <c r="A53" s="16">
        <v>44578</v>
      </c>
      <c r="B53" s="8" t="s">
        <v>17</v>
      </c>
      <c r="C53" s="8" t="str">
        <f t="shared" si="0"/>
        <v>Commerciale</v>
      </c>
      <c r="D53" s="2">
        <v>0.375</v>
      </c>
      <c r="E53" s="2">
        <v>0.54166666666666663</v>
      </c>
      <c r="F53" s="2">
        <v>0.58333333333333304</v>
      </c>
      <c r="G53" s="2">
        <v>0.75347222222222221</v>
      </c>
      <c r="H53" s="2">
        <f t="shared" si="1"/>
        <v>0.3368055555555558</v>
      </c>
      <c r="I53" s="13">
        <f t="shared" si="2"/>
        <v>8.0833333333333393</v>
      </c>
      <c r="J53" s="13">
        <f t="shared" si="3"/>
        <v>8</v>
      </c>
      <c r="K53" s="13">
        <f t="shared" si="4"/>
        <v>8.3333333333339255E-2</v>
      </c>
      <c r="L53" s="25">
        <v>1</v>
      </c>
      <c r="M53" s="13">
        <f>IF(Tabella1[[#This Row],[smartworking]]=1,Tabella1[[#This Row],[totale numero ore]],0)</f>
        <v>8.0833333333333393</v>
      </c>
    </row>
    <row r="54" spans="1:13" x14ac:dyDescent="0.2">
      <c r="A54" s="16">
        <v>44578</v>
      </c>
      <c r="B54" s="8" t="s">
        <v>18</v>
      </c>
      <c r="C54" s="8" t="str">
        <f t="shared" si="0"/>
        <v>Marketing</v>
      </c>
      <c r="D54" s="2">
        <v>0.375</v>
      </c>
      <c r="E54" s="2">
        <v>0.54513888888888895</v>
      </c>
      <c r="F54" s="2">
        <v>0.58333333333333304</v>
      </c>
      <c r="G54" s="2">
        <v>0.75694444444444453</v>
      </c>
      <c r="H54" s="2">
        <f t="shared" si="1"/>
        <v>0.34375000000000044</v>
      </c>
      <c r="I54" s="13">
        <f t="shared" si="2"/>
        <v>8.2500000000000107</v>
      </c>
      <c r="J54" s="13">
        <f t="shared" si="3"/>
        <v>8</v>
      </c>
      <c r="K54" s="13">
        <f t="shared" si="4"/>
        <v>0.25000000000001066</v>
      </c>
      <c r="L54" s="25">
        <v>1</v>
      </c>
      <c r="M54" s="13">
        <f>IF(Tabella1[[#This Row],[smartworking]]=1,Tabella1[[#This Row],[totale numero ore]],0)</f>
        <v>8.2500000000000107</v>
      </c>
    </row>
    <row r="55" spans="1:13" x14ac:dyDescent="0.2">
      <c r="A55" s="16">
        <v>44578</v>
      </c>
      <c r="B55" s="8" t="s">
        <v>19</v>
      </c>
      <c r="C55" s="8" t="str">
        <f t="shared" si="0"/>
        <v>Marketing</v>
      </c>
      <c r="D55" s="2">
        <v>0.375</v>
      </c>
      <c r="E55" s="2">
        <v>0.54166666666666663</v>
      </c>
      <c r="F55" s="2">
        <v>0.58333333333333304</v>
      </c>
      <c r="G55" s="2">
        <v>0.75347222222222221</v>
      </c>
      <c r="H55" s="2">
        <f t="shared" si="1"/>
        <v>0.3368055555555558</v>
      </c>
      <c r="I55" s="13">
        <f t="shared" si="2"/>
        <v>8.0833333333333393</v>
      </c>
      <c r="J55" s="13">
        <f t="shared" si="3"/>
        <v>8</v>
      </c>
      <c r="K55" s="13">
        <f t="shared" si="4"/>
        <v>8.3333333333339255E-2</v>
      </c>
      <c r="L55" s="25">
        <v>0</v>
      </c>
      <c r="M55" s="13">
        <f>IF(Tabella1[[#This Row],[smartworking]]=1,Tabella1[[#This Row],[totale numero ore]],0)</f>
        <v>0</v>
      </c>
    </row>
    <row r="56" spans="1:13" x14ac:dyDescent="0.2">
      <c r="A56" s="16">
        <v>44578</v>
      </c>
      <c r="B56" s="8" t="s">
        <v>20</v>
      </c>
      <c r="C56" s="8" t="str">
        <f t="shared" si="0"/>
        <v>Marketing</v>
      </c>
      <c r="D56" s="2">
        <v>0.375</v>
      </c>
      <c r="E56" s="2">
        <v>0.54166666666666663</v>
      </c>
      <c r="F56" s="2">
        <v>0.58333333333333304</v>
      </c>
      <c r="G56" s="2">
        <v>0.75</v>
      </c>
      <c r="H56" s="2">
        <f t="shared" si="1"/>
        <v>0.33333333333333359</v>
      </c>
      <c r="I56" s="13">
        <f t="shared" si="2"/>
        <v>8.0000000000000071</v>
      </c>
      <c r="J56" s="13">
        <f t="shared" si="3"/>
        <v>8</v>
      </c>
      <c r="K56" s="13">
        <f t="shared" si="4"/>
        <v>7.1054273576010019E-15</v>
      </c>
      <c r="L56" s="25">
        <v>0</v>
      </c>
      <c r="M56" s="13">
        <f>IF(Tabella1[[#This Row],[smartworking]]=1,Tabella1[[#This Row],[totale numero ore]],0)</f>
        <v>0</v>
      </c>
    </row>
    <row r="57" spans="1:13" x14ac:dyDescent="0.2">
      <c r="A57" s="16">
        <v>44579</v>
      </c>
      <c r="B57" s="8" t="s">
        <v>16</v>
      </c>
      <c r="C57" s="8" t="str">
        <f t="shared" si="0"/>
        <v>Commerciale</v>
      </c>
      <c r="D57" s="2">
        <v>0.375</v>
      </c>
      <c r="E57" s="2">
        <v>0.54166666666666663</v>
      </c>
      <c r="F57" s="2">
        <v>0.58333333333333304</v>
      </c>
      <c r="G57" s="2">
        <v>0.75347222222222221</v>
      </c>
      <c r="H57" s="2">
        <f t="shared" si="1"/>
        <v>0.3368055555555558</v>
      </c>
      <c r="I57" s="13">
        <f t="shared" si="2"/>
        <v>8.0833333333333393</v>
      </c>
      <c r="J57" s="13">
        <f t="shared" si="3"/>
        <v>8</v>
      </c>
      <c r="K57" s="13">
        <f t="shared" si="4"/>
        <v>8.3333333333339255E-2</v>
      </c>
      <c r="L57" s="25">
        <v>1</v>
      </c>
      <c r="M57" s="13">
        <f>IF(Tabella1[[#This Row],[smartworking]]=1,Tabella1[[#This Row],[totale numero ore]],0)</f>
        <v>8.0833333333333393</v>
      </c>
    </row>
    <row r="58" spans="1:13" x14ac:dyDescent="0.2">
      <c r="A58" s="16">
        <v>44579</v>
      </c>
      <c r="B58" s="8" t="s">
        <v>17</v>
      </c>
      <c r="C58" s="8" t="str">
        <f t="shared" si="0"/>
        <v>Commerciale</v>
      </c>
      <c r="D58" s="2">
        <v>0.375</v>
      </c>
      <c r="E58" s="2">
        <v>0.54861111111111105</v>
      </c>
      <c r="F58" s="2">
        <v>0.58333333333333304</v>
      </c>
      <c r="G58" s="2">
        <v>0.75694444444444453</v>
      </c>
      <c r="H58" s="2">
        <f t="shared" si="1"/>
        <v>0.34722222222222254</v>
      </c>
      <c r="I58" s="13">
        <f t="shared" si="2"/>
        <v>8.333333333333341</v>
      </c>
      <c r="J58" s="13">
        <f t="shared" si="3"/>
        <v>8</v>
      </c>
      <c r="K58" s="13">
        <f t="shared" si="4"/>
        <v>0.33333333333334103</v>
      </c>
      <c r="L58" s="25">
        <v>1</v>
      </c>
      <c r="M58" s="13">
        <f>IF(Tabella1[[#This Row],[smartworking]]=1,Tabella1[[#This Row],[totale numero ore]],0)</f>
        <v>8.333333333333341</v>
      </c>
    </row>
    <row r="59" spans="1:13" x14ac:dyDescent="0.2">
      <c r="A59" s="16">
        <v>44579</v>
      </c>
      <c r="B59" s="8" t="s">
        <v>18</v>
      </c>
      <c r="C59" s="8" t="str">
        <f t="shared" si="0"/>
        <v>Marketing</v>
      </c>
      <c r="D59" s="2">
        <v>0.375</v>
      </c>
      <c r="E59" s="2">
        <v>0.54513888888888895</v>
      </c>
      <c r="F59" s="2">
        <v>0.58333333333333304</v>
      </c>
      <c r="G59" s="2">
        <v>0.75</v>
      </c>
      <c r="H59" s="2">
        <f t="shared" si="1"/>
        <v>0.33680555555555591</v>
      </c>
      <c r="I59" s="13">
        <f t="shared" si="2"/>
        <v>8.0833333333333428</v>
      </c>
      <c r="J59" s="13">
        <f t="shared" si="3"/>
        <v>8</v>
      </c>
      <c r="K59" s="13">
        <f t="shared" si="4"/>
        <v>8.3333333333342807E-2</v>
      </c>
      <c r="L59" s="25">
        <v>1</v>
      </c>
      <c r="M59" s="13">
        <f>IF(Tabella1[[#This Row],[smartworking]]=1,Tabella1[[#This Row],[totale numero ore]],0)</f>
        <v>8.0833333333333428</v>
      </c>
    </row>
    <row r="60" spans="1:13" x14ac:dyDescent="0.2">
      <c r="A60" s="16">
        <v>44579</v>
      </c>
      <c r="B60" s="8" t="s">
        <v>19</v>
      </c>
      <c r="C60" s="8" t="str">
        <f t="shared" si="0"/>
        <v>Marketing</v>
      </c>
      <c r="D60" s="2">
        <v>0.375</v>
      </c>
      <c r="E60" s="2">
        <v>0.54166666666666663</v>
      </c>
      <c r="F60" s="2">
        <v>0.58333333333333304</v>
      </c>
      <c r="G60" s="2">
        <v>0.75347222222222221</v>
      </c>
      <c r="H60" s="2">
        <f t="shared" si="1"/>
        <v>0.3368055555555558</v>
      </c>
      <c r="I60" s="13">
        <f t="shared" si="2"/>
        <v>8.0833333333333393</v>
      </c>
      <c r="J60" s="13">
        <f t="shared" si="3"/>
        <v>8</v>
      </c>
      <c r="K60" s="13">
        <f t="shared" si="4"/>
        <v>8.3333333333339255E-2</v>
      </c>
      <c r="L60" s="25">
        <v>1</v>
      </c>
      <c r="M60" s="13">
        <f>IF(Tabella1[[#This Row],[smartworking]]=1,Tabella1[[#This Row],[totale numero ore]],0)</f>
        <v>8.0833333333333393</v>
      </c>
    </row>
    <row r="61" spans="1:13" x14ac:dyDescent="0.2">
      <c r="A61" s="16">
        <v>44579</v>
      </c>
      <c r="B61" s="8" t="s">
        <v>20</v>
      </c>
      <c r="C61" s="8" t="str">
        <f t="shared" si="0"/>
        <v>Marketing</v>
      </c>
      <c r="D61" s="2">
        <v>0.375</v>
      </c>
      <c r="E61" s="2">
        <v>0.54166666666666663</v>
      </c>
      <c r="F61" s="2">
        <v>0.58333333333333304</v>
      </c>
      <c r="G61" s="2">
        <v>0.75</v>
      </c>
      <c r="H61" s="2">
        <f t="shared" si="1"/>
        <v>0.33333333333333359</v>
      </c>
      <c r="I61" s="13">
        <f t="shared" si="2"/>
        <v>8.0000000000000071</v>
      </c>
      <c r="J61" s="13">
        <f t="shared" si="3"/>
        <v>8</v>
      </c>
      <c r="K61" s="13">
        <f t="shared" si="4"/>
        <v>7.1054273576010019E-15</v>
      </c>
      <c r="L61" s="25">
        <v>1</v>
      </c>
      <c r="M61" s="13">
        <f>IF(Tabella1[[#This Row],[smartworking]]=1,Tabella1[[#This Row],[totale numero ore]],0)</f>
        <v>8.0000000000000071</v>
      </c>
    </row>
    <row r="62" spans="1:13" x14ac:dyDescent="0.2">
      <c r="A62" s="16">
        <v>44580</v>
      </c>
      <c r="B62" s="8" t="s">
        <v>16</v>
      </c>
      <c r="C62" s="8" t="str">
        <f t="shared" si="0"/>
        <v>Commerciale</v>
      </c>
      <c r="D62" s="2">
        <v>0.375</v>
      </c>
      <c r="E62" s="2">
        <v>0.54166666666666663</v>
      </c>
      <c r="F62" s="2">
        <v>0.58333333333333304</v>
      </c>
      <c r="G62" s="2">
        <v>0.75347222222222221</v>
      </c>
      <c r="H62" s="2">
        <f t="shared" si="1"/>
        <v>0.3368055555555558</v>
      </c>
      <c r="I62" s="13">
        <f t="shared" si="2"/>
        <v>8.0833333333333393</v>
      </c>
      <c r="J62" s="13">
        <f t="shared" si="3"/>
        <v>8</v>
      </c>
      <c r="K62" s="13">
        <f t="shared" si="4"/>
        <v>8.3333333333339255E-2</v>
      </c>
      <c r="L62" s="25">
        <v>0</v>
      </c>
      <c r="M62" s="13">
        <f>IF(Tabella1[[#This Row],[smartworking]]=1,Tabella1[[#This Row],[totale numero ore]],0)</f>
        <v>0</v>
      </c>
    </row>
    <row r="63" spans="1:13" x14ac:dyDescent="0.2">
      <c r="A63" s="16">
        <v>44580</v>
      </c>
      <c r="B63" s="8" t="s">
        <v>17</v>
      </c>
      <c r="C63" s="8" t="str">
        <f t="shared" si="0"/>
        <v>Commerciale</v>
      </c>
      <c r="D63" s="2">
        <v>0.375</v>
      </c>
      <c r="E63" s="2">
        <v>0.54861111111111105</v>
      </c>
      <c r="F63" s="2">
        <v>0.58333333333333304</v>
      </c>
      <c r="G63" s="2">
        <v>0.75694444444444453</v>
      </c>
      <c r="H63" s="2">
        <f t="shared" si="1"/>
        <v>0.34722222222222254</v>
      </c>
      <c r="I63" s="13">
        <f t="shared" si="2"/>
        <v>8.333333333333341</v>
      </c>
      <c r="J63" s="13">
        <f t="shared" si="3"/>
        <v>8</v>
      </c>
      <c r="K63" s="13">
        <f t="shared" si="4"/>
        <v>0.33333333333334103</v>
      </c>
      <c r="L63" s="25">
        <v>0</v>
      </c>
      <c r="M63" s="13">
        <f>IF(Tabella1[[#This Row],[smartworking]]=1,Tabella1[[#This Row],[totale numero ore]],0)</f>
        <v>0</v>
      </c>
    </row>
    <row r="64" spans="1:13" x14ac:dyDescent="0.2">
      <c r="A64" s="16">
        <v>44580</v>
      </c>
      <c r="B64" s="8" t="s">
        <v>18</v>
      </c>
      <c r="C64" s="8" t="str">
        <f t="shared" si="0"/>
        <v>Marketing</v>
      </c>
      <c r="D64" s="2">
        <v>0.38194444444444442</v>
      </c>
      <c r="E64" s="2">
        <v>0.54166666666666663</v>
      </c>
      <c r="F64" s="2">
        <v>0.58333333333333304</v>
      </c>
      <c r="G64" s="2">
        <v>0.75694444444444453</v>
      </c>
      <c r="H64" s="2">
        <f t="shared" si="1"/>
        <v>0.3333333333333337</v>
      </c>
      <c r="I64" s="13">
        <f t="shared" si="2"/>
        <v>8.0000000000000089</v>
      </c>
      <c r="J64" s="13">
        <f t="shared" si="3"/>
        <v>8</v>
      </c>
      <c r="K64" s="13">
        <f t="shared" si="4"/>
        <v>8.8817841970012523E-15</v>
      </c>
      <c r="L64" s="25">
        <v>0</v>
      </c>
      <c r="M64" s="13">
        <f>IF(Tabella1[[#This Row],[smartworking]]=1,Tabella1[[#This Row],[totale numero ore]],0)</f>
        <v>0</v>
      </c>
    </row>
    <row r="65" spans="1:13" x14ac:dyDescent="0.2">
      <c r="A65" s="16">
        <v>44580</v>
      </c>
      <c r="B65" s="8" t="s">
        <v>19</v>
      </c>
      <c r="C65" s="8" t="str">
        <f t="shared" si="0"/>
        <v>Marketing</v>
      </c>
      <c r="D65" s="2">
        <v>0.36805555555555558</v>
      </c>
      <c r="E65" s="2">
        <v>0.54861111111111105</v>
      </c>
      <c r="F65" s="2">
        <v>0.58333333333333304</v>
      </c>
      <c r="G65" s="2">
        <v>0.74305555555555547</v>
      </c>
      <c r="H65" s="2">
        <f t="shared" si="1"/>
        <v>0.3402777777777779</v>
      </c>
      <c r="I65" s="13">
        <f t="shared" si="2"/>
        <v>8.1666666666666696</v>
      </c>
      <c r="J65" s="13">
        <f t="shared" si="3"/>
        <v>8</v>
      </c>
      <c r="K65" s="13">
        <f t="shared" si="4"/>
        <v>0.16666666666666963</v>
      </c>
      <c r="L65" s="25">
        <v>0</v>
      </c>
      <c r="M65" s="13">
        <f>IF(Tabella1[[#This Row],[smartworking]]=1,Tabella1[[#This Row],[totale numero ore]],0)</f>
        <v>0</v>
      </c>
    </row>
    <row r="66" spans="1:13" x14ac:dyDescent="0.2">
      <c r="A66" s="16">
        <v>44580</v>
      </c>
      <c r="B66" s="8" t="s">
        <v>20</v>
      </c>
      <c r="C66" s="8" t="str">
        <f t="shared" si="0"/>
        <v>Marketing</v>
      </c>
      <c r="D66" s="2">
        <v>0.38194444444444442</v>
      </c>
      <c r="E66" s="2">
        <v>0.54513888888888895</v>
      </c>
      <c r="F66" s="2">
        <v>0.58333333333333304</v>
      </c>
      <c r="G66" s="2">
        <v>0.75347222222222221</v>
      </c>
      <c r="H66" s="2">
        <f t="shared" si="1"/>
        <v>0.3333333333333337</v>
      </c>
      <c r="I66" s="13">
        <f t="shared" si="2"/>
        <v>8.0000000000000089</v>
      </c>
      <c r="J66" s="13">
        <f t="shared" si="3"/>
        <v>8</v>
      </c>
      <c r="K66" s="13">
        <f t="shared" si="4"/>
        <v>8.8817841970012523E-15</v>
      </c>
      <c r="L66" s="25">
        <v>1</v>
      </c>
      <c r="M66" s="13">
        <f>IF(Tabella1[[#This Row],[smartworking]]=1,Tabella1[[#This Row],[totale numero ore]],0)</f>
        <v>8.0000000000000089</v>
      </c>
    </row>
    <row r="67" spans="1:13" x14ac:dyDescent="0.2">
      <c r="A67" s="16">
        <v>44581</v>
      </c>
      <c r="B67" s="8" t="s">
        <v>16</v>
      </c>
      <c r="C67" s="8" t="str">
        <f t="shared" ref="C67:C130" si="5">IF(OR(B67="Mario Rossi",B67="Luca Verdi"),"Commerciale","Marketing")</f>
        <v>Commerciale</v>
      </c>
      <c r="D67" s="2">
        <v>0.39583333333333331</v>
      </c>
      <c r="E67" s="2">
        <v>0.54166666666666663</v>
      </c>
      <c r="F67" s="2">
        <v>0.58333333333333304</v>
      </c>
      <c r="G67" s="2">
        <v>0.75</v>
      </c>
      <c r="H67" s="2">
        <f t="shared" ref="H67:H130" si="6">G67-F67+E67-D67</f>
        <v>0.31250000000000028</v>
      </c>
      <c r="I67" s="13">
        <f t="shared" ref="I67:I130" si="7">H67*24</f>
        <v>7.5000000000000071</v>
      </c>
      <c r="J67" s="13">
        <f t="shared" ref="J67:J130" si="8">IF(I67&lt;=8,I67,8)</f>
        <v>7.5000000000000071</v>
      </c>
      <c r="K67" s="13">
        <f t="shared" ref="K67:K130" si="9">IF(I67&gt;8,I67-8,0)</f>
        <v>0</v>
      </c>
      <c r="L67" s="25">
        <v>1</v>
      </c>
      <c r="M67" s="13">
        <f>IF(Tabella1[[#This Row],[smartworking]]=1,Tabella1[[#This Row],[totale numero ore]],0)</f>
        <v>7.5000000000000071</v>
      </c>
    </row>
    <row r="68" spans="1:13" x14ac:dyDescent="0.2">
      <c r="A68" s="16">
        <v>44581</v>
      </c>
      <c r="B68" s="8" t="s">
        <v>17</v>
      </c>
      <c r="C68" s="8" t="str">
        <f t="shared" si="5"/>
        <v>Commerciale</v>
      </c>
      <c r="D68" s="2">
        <v>0.3888888888888889</v>
      </c>
      <c r="E68" s="2">
        <v>0.54166666666666663</v>
      </c>
      <c r="F68" s="2">
        <v>0.58333333333333304</v>
      </c>
      <c r="G68" s="2">
        <v>0.75347222222222221</v>
      </c>
      <c r="H68" s="2">
        <f t="shared" si="6"/>
        <v>0.32291666666666691</v>
      </c>
      <c r="I68" s="13">
        <f t="shared" si="7"/>
        <v>7.7500000000000053</v>
      </c>
      <c r="J68" s="13">
        <f t="shared" si="8"/>
        <v>7.7500000000000053</v>
      </c>
      <c r="K68" s="13">
        <f t="shared" si="9"/>
        <v>0</v>
      </c>
      <c r="L68" s="25">
        <v>1</v>
      </c>
      <c r="M68" s="13">
        <f>IF(Tabella1[[#This Row],[smartworking]]=1,Tabella1[[#This Row],[totale numero ore]],0)</f>
        <v>7.7500000000000053</v>
      </c>
    </row>
    <row r="69" spans="1:13" x14ac:dyDescent="0.2">
      <c r="A69" s="16">
        <v>44581</v>
      </c>
      <c r="B69" s="8" t="s">
        <v>18</v>
      </c>
      <c r="C69" s="8" t="str">
        <f t="shared" si="5"/>
        <v>Marketing</v>
      </c>
      <c r="D69" s="2">
        <v>0.33333333333333331</v>
      </c>
      <c r="E69" s="2">
        <v>0.54166666666666663</v>
      </c>
      <c r="F69" s="2">
        <v>0.58333333333333304</v>
      </c>
      <c r="G69" s="2">
        <v>0.75694444444444453</v>
      </c>
      <c r="H69" s="2">
        <f t="shared" si="6"/>
        <v>0.38194444444444481</v>
      </c>
      <c r="I69" s="13">
        <f t="shared" si="7"/>
        <v>9.166666666666675</v>
      </c>
      <c r="J69" s="13">
        <f t="shared" si="8"/>
        <v>8</v>
      </c>
      <c r="K69" s="13">
        <f t="shared" si="9"/>
        <v>1.166666666666675</v>
      </c>
      <c r="L69" s="25">
        <v>0</v>
      </c>
      <c r="M69" s="13">
        <f>IF(Tabella1[[#This Row],[smartworking]]=1,Tabella1[[#This Row],[totale numero ore]],0)</f>
        <v>0</v>
      </c>
    </row>
    <row r="70" spans="1:13" x14ac:dyDescent="0.2">
      <c r="A70" s="16">
        <v>44581</v>
      </c>
      <c r="B70" s="8" t="s">
        <v>19</v>
      </c>
      <c r="C70" s="8" t="str">
        <f t="shared" si="5"/>
        <v>Marketing</v>
      </c>
      <c r="D70" s="2">
        <v>0.375</v>
      </c>
      <c r="E70" s="2">
        <v>0.54861111111111105</v>
      </c>
      <c r="F70" s="2">
        <v>0.58333333333333304</v>
      </c>
      <c r="G70" s="2">
        <v>0.74305555555555547</v>
      </c>
      <c r="H70" s="2">
        <f t="shared" si="6"/>
        <v>0.33333333333333348</v>
      </c>
      <c r="I70" s="13">
        <f t="shared" si="7"/>
        <v>8.0000000000000036</v>
      </c>
      <c r="J70" s="13">
        <f t="shared" si="8"/>
        <v>8.0000000000000036</v>
      </c>
      <c r="K70" s="13">
        <f t="shared" si="9"/>
        <v>0</v>
      </c>
      <c r="L70" s="25">
        <v>0</v>
      </c>
      <c r="M70" s="13">
        <f>IF(Tabella1[[#This Row],[smartworking]]=1,Tabella1[[#This Row],[totale numero ore]],0)</f>
        <v>0</v>
      </c>
    </row>
    <row r="71" spans="1:13" x14ac:dyDescent="0.2">
      <c r="A71" s="16">
        <v>44581</v>
      </c>
      <c r="B71" s="8" t="s">
        <v>20</v>
      </c>
      <c r="C71" s="8" t="str">
        <f t="shared" si="5"/>
        <v>Marketing</v>
      </c>
      <c r="D71" s="2">
        <v>0.375</v>
      </c>
      <c r="E71" s="2">
        <v>0.54166666666666663</v>
      </c>
      <c r="F71" s="2">
        <v>0.58333333333333304</v>
      </c>
      <c r="G71" s="2">
        <v>0.75347222222222221</v>
      </c>
      <c r="H71" s="2">
        <f t="shared" si="6"/>
        <v>0.3368055555555558</v>
      </c>
      <c r="I71" s="13">
        <f t="shared" si="7"/>
        <v>8.0833333333333393</v>
      </c>
      <c r="J71" s="13">
        <f t="shared" si="8"/>
        <v>8</v>
      </c>
      <c r="K71" s="13">
        <f t="shared" si="9"/>
        <v>8.3333333333339255E-2</v>
      </c>
      <c r="L71" s="25">
        <v>1</v>
      </c>
      <c r="M71" s="13">
        <f>IF(Tabella1[[#This Row],[smartworking]]=1,Tabella1[[#This Row],[totale numero ore]],0)</f>
        <v>8.0833333333333393</v>
      </c>
    </row>
    <row r="72" spans="1:13" x14ac:dyDescent="0.2">
      <c r="A72" s="16">
        <v>44582</v>
      </c>
      <c r="B72" s="8" t="s">
        <v>16</v>
      </c>
      <c r="C72" s="8" t="str">
        <f t="shared" si="5"/>
        <v>Commerciale</v>
      </c>
      <c r="D72" s="2">
        <v>0.375</v>
      </c>
      <c r="E72" s="2">
        <v>0.54513888888888895</v>
      </c>
      <c r="F72" s="2">
        <v>0.58333333333333304</v>
      </c>
      <c r="G72" s="2">
        <v>0.75</v>
      </c>
      <c r="H72" s="2">
        <f t="shared" si="6"/>
        <v>0.33680555555555591</v>
      </c>
      <c r="I72" s="13">
        <f t="shared" si="7"/>
        <v>8.0833333333333428</v>
      </c>
      <c r="J72" s="13">
        <f t="shared" si="8"/>
        <v>8</v>
      </c>
      <c r="K72" s="13">
        <f t="shared" si="9"/>
        <v>8.3333333333342807E-2</v>
      </c>
      <c r="L72" s="25">
        <v>1</v>
      </c>
      <c r="M72" s="13">
        <f>IF(Tabella1[[#This Row],[smartworking]]=1,Tabella1[[#This Row],[totale numero ore]],0)</f>
        <v>8.0833333333333428</v>
      </c>
    </row>
    <row r="73" spans="1:13" x14ac:dyDescent="0.2">
      <c r="A73" s="16">
        <v>44582</v>
      </c>
      <c r="B73" s="8" t="s">
        <v>17</v>
      </c>
      <c r="C73" s="8" t="str">
        <f t="shared" si="5"/>
        <v>Commerciale</v>
      </c>
      <c r="D73" s="2">
        <v>0.39583333333333331</v>
      </c>
      <c r="E73" s="2">
        <v>0.54166666666666663</v>
      </c>
      <c r="F73" s="2">
        <v>0.58333333333333304</v>
      </c>
      <c r="G73" s="2">
        <v>0.75347222222222221</v>
      </c>
      <c r="H73" s="2">
        <f t="shared" si="6"/>
        <v>0.31597222222222249</v>
      </c>
      <c r="I73" s="13">
        <f t="shared" si="7"/>
        <v>7.5833333333333393</v>
      </c>
      <c r="J73" s="13">
        <f t="shared" si="8"/>
        <v>7.5833333333333393</v>
      </c>
      <c r="K73" s="13">
        <f t="shared" si="9"/>
        <v>0</v>
      </c>
      <c r="L73" s="25">
        <v>1</v>
      </c>
      <c r="M73" s="13">
        <f>IF(Tabella1[[#This Row],[smartworking]]=1,Tabella1[[#This Row],[totale numero ore]],0)</f>
        <v>7.5833333333333393</v>
      </c>
    </row>
    <row r="74" spans="1:13" x14ac:dyDescent="0.2">
      <c r="A74" s="16">
        <v>44582</v>
      </c>
      <c r="B74" s="8" t="s">
        <v>18</v>
      </c>
      <c r="C74" s="8" t="str">
        <f t="shared" si="5"/>
        <v>Marketing</v>
      </c>
      <c r="D74" s="2">
        <v>0.3888888888888889</v>
      </c>
      <c r="E74" s="2">
        <v>0.54166666666666663</v>
      </c>
      <c r="F74" s="2">
        <v>0.58333333333333304</v>
      </c>
      <c r="G74" s="2">
        <v>0.75694444444444453</v>
      </c>
      <c r="H74" s="2">
        <f t="shared" si="6"/>
        <v>0.32638888888888923</v>
      </c>
      <c r="I74" s="13">
        <f t="shared" si="7"/>
        <v>7.833333333333341</v>
      </c>
      <c r="J74" s="13">
        <f t="shared" si="8"/>
        <v>7.833333333333341</v>
      </c>
      <c r="K74" s="13">
        <f t="shared" si="9"/>
        <v>0</v>
      </c>
      <c r="L74" s="25">
        <v>0</v>
      </c>
      <c r="M74" s="13">
        <f>IF(Tabella1[[#This Row],[smartworking]]=1,Tabella1[[#This Row],[totale numero ore]],0)</f>
        <v>0</v>
      </c>
    </row>
    <row r="75" spans="1:13" x14ac:dyDescent="0.2">
      <c r="A75" s="16">
        <v>44582</v>
      </c>
      <c r="B75" s="8" t="s">
        <v>19</v>
      </c>
      <c r="C75" s="8" t="str">
        <f t="shared" si="5"/>
        <v>Marketing</v>
      </c>
      <c r="D75" s="2">
        <v>0.33333333333333331</v>
      </c>
      <c r="E75" s="2">
        <v>0.54166666666666663</v>
      </c>
      <c r="F75" s="2">
        <v>0.58333333333333304</v>
      </c>
      <c r="G75" s="2">
        <v>0.74305555555555547</v>
      </c>
      <c r="H75" s="2">
        <f t="shared" si="6"/>
        <v>0.36805555555555575</v>
      </c>
      <c r="I75" s="13">
        <f t="shared" si="7"/>
        <v>8.8333333333333375</v>
      </c>
      <c r="J75" s="13">
        <f t="shared" si="8"/>
        <v>8</v>
      </c>
      <c r="K75" s="13">
        <f t="shared" si="9"/>
        <v>0.83333333333333748</v>
      </c>
      <c r="L75" s="25">
        <v>0</v>
      </c>
      <c r="M75" s="13">
        <f>IF(Tabella1[[#This Row],[smartworking]]=1,Tabella1[[#This Row],[totale numero ore]],0)</f>
        <v>0</v>
      </c>
    </row>
    <row r="76" spans="1:13" x14ac:dyDescent="0.2">
      <c r="A76" s="16">
        <v>44582</v>
      </c>
      <c r="B76" s="8" t="s">
        <v>20</v>
      </c>
      <c r="C76" s="8" t="str">
        <f t="shared" si="5"/>
        <v>Marketing</v>
      </c>
      <c r="D76" s="2">
        <v>0.38194444444444442</v>
      </c>
      <c r="E76" s="2">
        <v>0.54166666666666663</v>
      </c>
      <c r="F76" s="2">
        <v>0.58333333333333304</v>
      </c>
      <c r="G76" s="2">
        <v>0.75347222222222221</v>
      </c>
      <c r="H76" s="2">
        <f t="shared" si="6"/>
        <v>0.32986111111111138</v>
      </c>
      <c r="I76" s="13">
        <f t="shared" si="7"/>
        <v>7.9166666666666732</v>
      </c>
      <c r="J76" s="13">
        <f t="shared" si="8"/>
        <v>7.9166666666666732</v>
      </c>
      <c r="K76" s="13">
        <f t="shared" si="9"/>
        <v>0</v>
      </c>
      <c r="L76" s="25">
        <v>0</v>
      </c>
      <c r="M76" s="13">
        <f>IF(Tabella1[[#This Row],[smartworking]]=1,Tabella1[[#This Row],[totale numero ore]],0)</f>
        <v>0</v>
      </c>
    </row>
    <row r="77" spans="1:13" x14ac:dyDescent="0.2">
      <c r="A77" s="16">
        <v>44585</v>
      </c>
      <c r="B77" s="8" t="s">
        <v>16</v>
      </c>
      <c r="C77" s="8" t="str">
        <f t="shared" si="5"/>
        <v>Commerciale</v>
      </c>
      <c r="D77" s="2">
        <v>0.375</v>
      </c>
      <c r="E77" s="2">
        <v>0.54166666666666663</v>
      </c>
      <c r="F77" s="2">
        <v>0.58333333333333304</v>
      </c>
      <c r="G77" s="2">
        <v>0.75</v>
      </c>
      <c r="H77" s="2">
        <f t="shared" si="6"/>
        <v>0.33333333333333359</v>
      </c>
      <c r="I77" s="13">
        <f t="shared" si="7"/>
        <v>8.0000000000000071</v>
      </c>
      <c r="J77" s="13">
        <f t="shared" si="8"/>
        <v>8</v>
      </c>
      <c r="K77" s="13">
        <f t="shared" si="9"/>
        <v>7.1054273576010019E-15</v>
      </c>
      <c r="L77" s="25">
        <v>1</v>
      </c>
      <c r="M77" s="13">
        <f>IF(Tabella1[[#This Row],[smartworking]]=1,Tabella1[[#This Row],[totale numero ore]],0)</f>
        <v>8.0000000000000071</v>
      </c>
    </row>
    <row r="78" spans="1:13" x14ac:dyDescent="0.2">
      <c r="A78" s="16">
        <v>44585</v>
      </c>
      <c r="B78" s="8" t="s">
        <v>17</v>
      </c>
      <c r="C78" s="8" t="str">
        <f t="shared" si="5"/>
        <v>Commerciale</v>
      </c>
      <c r="D78" s="2">
        <v>0.375</v>
      </c>
      <c r="E78" s="2">
        <v>0.54861111111111105</v>
      </c>
      <c r="F78" s="2">
        <v>0.58333333333333304</v>
      </c>
      <c r="G78" s="2">
        <v>0.75347222222222221</v>
      </c>
      <c r="H78" s="2">
        <f t="shared" si="6"/>
        <v>0.34375000000000022</v>
      </c>
      <c r="I78" s="13">
        <f t="shared" si="7"/>
        <v>8.2500000000000053</v>
      </c>
      <c r="J78" s="13">
        <f t="shared" si="8"/>
        <v>8</v>
      </c>
      <c r="K78" s="13">
        <f t="shared" si="9"/>
        <v>0.25000000000000533</v>
      </c>
      <c r="L78" s="25">
        <v>0</v>
      </c>
      <c r="M78" s="13">
        <f>IF(Tabella1[[#This Row],[smartworking]]=1,Tabella1[[#This Row],[totale numero ore]],0)</f>
        <v>0</v>
      </c>
    </row>
    <row r="79" spans="1:13" x14ac:dyDescent="0.2">
      <c r="A79" s="16">
        <v>44585</v>
      </c>
      <c r="B79" s="8" t="s">
        <v>18</v>
      </c>
      <c r="C79" s="8" t="str">
        <f t="shared" si="5"/>
        <v>Marketing</v>
      </c>
      <c r="D79" s="2">
        <v>0.375</v>
      </c>
      <c r="E79" s="2">
        <v>0.54166666666666663</v>
      </c>
      <c r="F79" s="2">
        <v>0.58333333333333304</v>
      </c>
      <c r="G79" s="2">
        <v>0.75</v>
      </c>
      <c r="H79" s="2">
        <f t="shared" si="6"/>
        <v>0.33333333333333359</v>
      </c>
      <c r="I79" s="13">
        <f t="shared" si="7"/>
        <v>8.0000000000000071</v>
      </c>
      <c r="J79" s="13">
        <f t="shared" si="8"/>
        <v>8</v>
      </c>
      <c r="K79" s="13">
        <f t="shared" si="9"/>
        <v>7.1054273576010019E-15</v>
      </c>
      <c r="L79" s="25">
        <v>1</v>
      </c>
      <c r="M79" s="13">
        <f>IF(Tabella1[[#This Row],[smartworking]]=1,Tabella1[[#This Row],[totale numero ore]],0)</f>
        <v>8.0000000000000071</v>
      </c>
    </row>
    <row r="80" spans="1:13" x14ac:dyDescent="0.2">
      <c r="A80" s="16">
        <v>44585</v>
      </c>
      <c r="B80" s="8" t="s">
        <v>19</v>
      </c>
      <c r="C80" s="8" t="str">
        <f t="shared" si="5"/>
        <v>Marketing</v>
      </c>
      <c r="D80" s="2">
        <v>0.3888888888888889</v>
      </c>
      <c r="E80" s="2">
        <v>0.54166666666666663</v>
      </c>
      <c r="F80" s="2">
        <v>0.58333333333333304</v>
      </c>
      <c r="G80" s="2">
        <v>0.75347222222222221</v>
      </c>
      <c r="H80" s="2">
        <f t="shared" si="6"/>
        <v>0.32291666666666691</v>
      </c>
      <c r="I80" s="13">
        <f t="shared" si="7"/>
        <v>7.7500000000000053</v>
      </c>
      <c r="J80" s="13">
        <f t="shared" si="8"/>
        <v>7.7500000000000053</v>
      </c>
      <c r="K80" s="13">
        <f t="shared" si="9"/>
        <v>0</v>
      </c>
      <c r="L80" s="25">
        <v>0</v>
      </c>
      <c r="M80" s="13">
        <f>IF(Tabella1[[#This Row],[smartworking]]=1,Tabella1[[#This Row],[totale numero ore]],0)</f>
        <v>0</v>
      </c>
    </row>
    <row r="81" spans="1:13" x14ac:dyDescent="0.2">
      <c r="A81" s="16">
        <v>44585</v>
      </c>
      <c r="B81" s="8" t="s">
        <v>20</v>
      </c>
      <c r="C81" s="8" t="str">
        <f t="shared" si="5"/>
        <v>Marketing</v>
      </c>
      <c r="D81" s="2">
        <v>0.375</v>
      </c>
      <c r="E81" s="2">
        <v>0.55208333333333337</v>
      </c>
      <c r="F81" s="2">
        <v>0.58333333333333304</v>
      </c>
      <c r="G81" s="2">
        <v>0.75694444444444453</v>
      </c>
      <c r="H81" s="2">
        <f t="shared" si="6"/>
        <v>0.35069444444444486</v>
      </c>
      <c r="I81" s="13">
        <f t="shared" si="7"/>
        <v>8.4166666666666767</v>
      </c>
      <c r="J81" s="13">
        <f t="shared" si="8"/>
        <v>8</v>
      </c>
      <c r="K81" s="13">
        <f t="shared" si="9"/>
        <v>0.41666666666667673</v>
      </c>
      <c r="L81" s="25">
        <v>0</v>
      </c>
      <c r="M81" s="13">
        <f>IF(Tabella1[[#This Row],[smartworking]]=1,Tabella1[[#This Row],[totale numero ore]],0)</f>
        <v>0</v>
      </c>
    </row>
    <row r="82" spans="1:13" x14ac:dyDescent="0.2">
      <c r="A82" s="16">
        <v>44586</v>
      </c>
      <c r="B82" s="8" t="s">
        <v>16</v>
      </c>
      <c r="C82" s="8" t="str">
        <f t="shared" si="5"/>
        <v>Commerciale</v>
      </c>
      <c r="D82" s="2">
        <v>0.375</v>
      </c>
      <c r="E82" s="2">
        <v>0.54166666666666663</v>
      </c>
      <c r="F82" s="2">
        <v>0.58333333333333304</v>
      </c>
      <c r="G82" s="2">
        <v>0.75</v>
      </c>
      <c r="H82" s="2">
        <f t="shared" si="6"/>
        <v>0.33333333333333359</v>
      </c>
      <c r="I82" s="13">
        <f t="shared" si="7"/>
        <v>8.0000000000000071</v>
      </c>
      <c r="J82" s="13">
        <f t="shared" si="8"/>
        <v>8</v>
      </c>
      <c r="K82" s="13">
        <f t="shared" si="9"/>
        <v>7.1054273576010019E-15</v>
      </c>
      <c r="L82" s="25">
        <v>0</v>
      </c>
      <c r="M82" s="13">
        <f>IF(Tabella1[[#This Row],[smartworking]]=1,Tabella1[[#This Row],[totale numero ore]],0)</f>
        <v>0</v>
      </c>
    </row>
    <row r="83" spans="1:13" x14ac:dyDescent="0.2">
      <c r="A83" s="16">
        <v>44586</v>
      </c>
      <c r="B83" s="8" t="s">
        <v>17</v>
      </c>
      <c r="C83" s="8" t="str">
        <f t="shared" si="5"/>
        <v>Commerciale</v>
      </c>
      <c r="D83" s="2">
        <v>0.375</v>
      </c>
      <c r="E83" s="2">
        <v>0.54861111111111105</v>
      </c>
      <c r="F83" s="2">
        <v>0.58333333333333304</v>
      </c>
      <c r="G83" s="2">
        <v>0.75347222222222221</v>
      </c>
      <c r="H83" s="2">
        <f t="shared" si="6"/>
        <v>0.34375000000000022</v>
      </c>
      <c r="I83" s="13">
        <f t="shared" si="7"/>
        <v>8.2500000000000053</v>
      </c>
      <c r="J83" s="13">
        <f t="shared" si="8"/>
        <v>8</v>
      </c>
      <c r="K83" s="13">
        <f t="shared" si="9"/>
        <v>0.25000000000000533</v>
      </c>
      <c r="L83" s="25">
        <v>1</v>
      </c>
      <c r="M83" s="13">
        <f>IF(Tabella1[[#This Row],[smartworking]]=1,Tabella1[[#This Row],[totale numero ore]],0)</f>
        <v>8.2500000000000053</v>
      </c>
    </row>
    <row r="84" spans="1:13" x14ac:dyDescent="0.2">
      <c r="A84" s="16">
        <v>44586</v>
      </c>
      <c r="B84" s="8" t="s">
        <v>18</v>
      </c>
      <c r="C84" s="8" t="str">
        <f t="shared" si="5"/>
        <v>Marketing</v>
      </c>
      <c r="D84" s="2">
        <v>0.38194444444444442</v>
      </c>
      <c r="E84" s="2">
        <v>0.54513888888888895</v>
      </c>
      <c r="F84" s="2">
        <v>0.58333333333333304</v>
      </c>
      <c r="G84" s="2">
        <v>0.75</v>
      </c>
      <c r="H84" s="2">
        <f t="shared" si="6"/>
        <v>0.32986111111111149</v>
      </c>
      <c r="I84" s="13">
        <f t="shared" si="7"/>
        <v>7.9166666666666758</v>
      </c>
      <c r="J84" s="13">
        <f t="shared" si="8"/>
        <v>7.9166666666666758</v>
      </c>
      <c r="K84" s="13">
        <f t="shared" si="9"/>
        <v>0</v>
      </c>
      <c r="L84" s="25">
        <v>1</v>
      </c>
      <c r="M84" s="13">
        <f>IF(Tabella1[[#This Row],[smartworking]]=1,Tabella1[[#This Row],[totale numero ore]],0)</f>
        <v>7.9166666666666758</v>
      </c>
    </row>
    <row r="85" spans="1:13" x14ac:dyDescent="0.2">
      <c r="A85" s="16">
        <v>44586</v>
      </c>
      <c r="B85" s="8" t="s">
        <v>19</v>
      </c>
      <c r="C85" s="8" t="str">
        <f t="shared" si="5"/>
        <v>Marketing</v>
      </c>
      <c r="D85" s="2">
        <v>0.39583333333333331</v>
      </c>
      <c r="E85" s="2">
        <v>0.54861111111111105</v>
      </c>
      <c r="F85" s="2">
        <v>0.58333333333333304</v>
      </c>
      <c r="G85" s="2">
        <v>0.75347222222222221</v>
      </c>
      <c r="H85" s="2">
        <f t="shared" si="6"/>
        <v>0.32291666666666691</v>
      </c>
      <c r="I85" s="13">
        <f t="shared" si="7"/>
        <v>7.7500000000000053</v>
      </c>
      <c r="J85" s="13">
        <f t="shared" si="8"/>
        <v>7.7500000000000053</v>
      </c>
      <c r="K85" s="13">
        <f t="shared" si="9"/>
        <v>0</v>
      </c>
      <c r="L85" s="25">
        <v>1</v>
      </c>
      <c r="M85" s="13">
        <f>IF(Tabella1[[#This Row],[smartworking]]=1,Tabella1[[#This Row],[totale numero ore]],0)</f>
        <v>7.7500000000000053</v>
      </c>
    </row>
    <row r="86" spans="1:13" x14ac:dyDescent="0.2">
      <c r="A86" s="16">
        <v>44586</v>
      </c>
      <c r="B86" s="8" t="s">
        <v>20</v>
      </c>
      <c r="C86" s="8" t="str">
        <f t="shared" si="5"/>
        <v>Marketing</v>
      </c>
      <c r="D86" s="2">
        <v>0.375</v>
      </c>
      <c r="E86" s="2">
        <v>0.54166666666666663</v>
      </c>
      <c r="F86" s="2">
        <v>0.58333333333333304</v>
      </c>
      <c r="G86" s="2">
        <v>0.75694444444444453</v>
      </c>
      <c r="H86" s="2">
        <f t="shared" si="6"/>
        <v>0.34027777777777812</v>
      </c>
      <c r="I86" s="13">
        <f t="shared" si="7"/>
        <v>8.166666666666675</v>
      </c>
      <c r="J86" s="13">
        <f t="shared" si="8"/>
        <v>8</v>
      </c>
      <c r="K86" s="13">
        <f t="shared" si="9"/>
        <v>0.16666666666667496</v>
      </c>
      <c r="L86" s="25">
        <v>0</v>
      </c>
      <c r="M86" s="13">
        <f>IF(Tabella1[[#This Row],[smartworking]]=1,Tabella1[[#This Row],[totale numero ore]],0)</f>
        <v>0</v>
      </c>
    </row>
    <row r="87" spans="1:13" x14ac:dyDescent="0.2">
      <c r="A87" s="16">
        <v>44587</v>
      </c>
      <c r="B87" s="8" t="s">
        <v>16</v>
      </c>
      <c r="C87" s="8" t="str">
        <f t="shared" si="5"/>
        <v>Commerciale</v>
      </c>
      <c r="D87" s="2">
        <v>0.375</v>
      </c>
      <c r="E87" s="2">
        <v>0.54166666666666663</v>
      </c>
      <c r="F87" s="2">
        <v>0.58333333333333304</v>
      </c>
      <c r="G87" s="2">
        <v>0.75</v>
      </c>
      <c r="H87" s="2">
        <f t="shared" si="6"/>
        <v>0.33333333333333359</v>
      </c>
      <c r="I87" s="13">
        <f t="shared" si="7"/>
        <v>8.0000000000000071</v>
      </c>
      <c r="J87" s="13">
        <f t="shared" si="8"/>
        <v>8</v>
      </c>
      <c r="K87" s="13">
        <f t="shared" si="9"/>
        <v>7.1054273576010019E-15</v>
      </c>
      <c r="L87" s="25">
        <v>0</v>
      </c>
      <c r="M87" s="13">
        <f>IF(Tabella1[[#This Row],[smartworking]]=1,Tabella1[[#This Row],[totale numero ore]],0)</f>
        <v>0</v>
      </c>
    </row>
    <row r="88" spans="1:13" x14ac:dyDescent="0.2">
      <c r="A88" s="16">
        <v>44587</v>
      </c>
      <c r="B88" s="8" t="s">
        <v>17</v>
      </c>
      <c r="C88" s="8" t="str">
        <f t="shared" si="5"/>
        <v>Commerciale</v>
      </c>
      <c r="D88" s="2">
        <v>0.375</v>
      </c>
      <c r="E88" s="2">
        <v>0.55208333333333337</v>
      </c>
      <c r="F88" s="2">
        <v>0.58333333333333304</v>
      </c>
      <c r="G88" s="2">
        <v>0.79166666666666696</v>
      </c>
      <c r="H88" s="2">
        <f t="shared" si="6"/>
        <v>0.3854166666666673</v>
      </c>
      <c r="I88" s="13">
        <f t="shared" si="7"/>
        <v>9.2500000000000142</v>
      </c>
      <c r="J88" s="13">
        <f t="shared" si="8"/>
        <v>8</v>
      </c>
      <c r="K88" s="13">
        <f t="shared" si="9"/>
        <v>1.2500000000000142</v>
      </c>
      <c r="L88" s="25">
        <v>1</v>
      </c>
      <c r="M88" s="13">
        <f>IF(Tabella1[[#This Row],[smartworking]]=1,Tabella1[[#This Row],[totale numero ore]],0)</f>
        <v>9.2500000000000142</v>
      </c>
    </row>
    <row r="89" spans="1:13" x14ac:dyDescent="0.2">
      <c r="A89" s="16">
        <v>44587</v>
      </c>
      <c r="B89" s="8" t="s">
        <v>18</v>
      </c>
      <c r="C89" s="8" t="str">
        <f t="shared" si="5"/>
        <v>Marketing</v>
      </c>
      <c r="D89" s="2">
        <v>0.36805555555555558</v>
      </c>
      <c r="E89" s="2">
        <v>0.54166666666666663</v>
      </c>
      <c r="F89" s="2">
        <v>0.58333333333333304</v>
      </c>
      <c r="G89" s="2">
        <v>0.83333333333333304</v>
      </c>
      <c r="H89" s="2">
        <f t="shared" si="6"/>
        <v>0.42361111111111105</v>
      </c>
      <c r="I89" s="13">
        <f t="shared" si="7"/>
        <v>10.166666666666664</v>
      </c>
      <c r="J89" s="13">
        <f t="shared" si="8"/>
        <v>8</v>
      </c>
      <c r="K89" s="13">
        <f t="shared" si="9"/>
        <v>2.1666666666666643</v>
      </c>
      <c r="L89" s="25">
        <v>1</v>
      </c>
      <c r="M89" s="13">
        <f>IF(Tabella1[[#This Row],[smartworking]]=1,Tabella1[[#This Row],[totale numero ore]],0)</f>
        <v>10.166666666666664</v>
      </c>
    </row>
    <row r="90" spans="1:13" x14ac:dyDescent="0.2">
      <c r="A90" s="16">
        <v>44587</v>
      </c>
      <c r="B90" s="8" t="s">
        <v>19</v>
      </c>
      <c r="C90" s="8" t="str">
        <f t="shared" si="5"/>
        <v>Marketing</v>
      </c>
      <c r="D90" s="2">
        <v>0.38194444444444442</v>
      </c>
      <c r="E90" s="2">
        <v>0.54861111111111105</v>
      </c>
      <c r="F90" s="2">
        <v>0.58333333333333304</v>
      </c>
      <c r="G90" s="2">
        <v>0.875</v>
      </c>
      <c r="H90" s="2">
        <f t="shared" si="6"/>
        <v>0.45833333333333359</v>
      </c>
      <c r="I90" s="13">
        <f t="shared" si="7"/>
        <v>11.000000000000007</v>
      </c>
      <c r="J90" s="13">
        <f t="shared" si="8"/>
        <v>8</v>
      </c>
      <c r="K90" s="13">
        <f t="shared" si="9"/>
        <v>3.0000000000000071</v>
      </c>
      <c r="L90" s="25">
        <v>1</v>
      </c>
      <c r="M90" s="13">
        <f>IF(Tabella1[[#This Row],[smartworking]]=1,Tabella1[[#This Row],[totale numero ore]],0)</f>
        <v>11.000000000000007</v>
      </c>
    </row>
    <row r="91" spans="1:13" x14ac:dyDescent="0.2">
      <c r="A91" s="16">
        <v>44587</v>
      </c>
      <c r="B91" s="8" t="s">
        <v>20</v>
      </c>
      <c r="C91" s="8" t="str">
        <f t="shared" si="5"/>
        <v>Marketing</v>
      </c>
      <c r="D91" s="2">
        <v>0.375</v>
      </c>
      <c r="E91" s="2">
        <v>0.54166666666666663</v>
      </c>
      <c r="F91" s="2">
        <v>0.58333333333333304</v>
      </c>
      <c r="G91" s="2">
        <v>0.91666666666666696</v>
      </c>
      <c r="H91" s="2">
        <f t="shared" si="6"/>
        <v>0.50000000000000056</v>
      </c>
      <c r="I91" s="13">
        <f t="shared" si="7"/>
        <v>12.000000000000014</v>
      </c>
      <c r="J91" s="13">
        <f t="shared" si="8"/>
        <v>8</v>
      </c>
      <c r="K91" s="13">
        <f t="shared" si="9"/>
        <v>4.0000000000000142</v>
      </c>
      <c r="L91" s="25">
        <v>0</v>
      </c>
      <c r="M91" s="13">
        <f>IF(Tabella1[[#This Row],[smartworking]]=1,Tabella1[[#This Row],[totale numero ore]],0)</f>
        <v>0</v>
      </c>
    </row>
    <row r="92" spans="1:13" x14ac:dyDescent="0.2">
      <c r="A92" s="16">
        <v>44588</v>
      </c>
      <c r="B92" s="8" t="s">
        <v>16</v>
      </c>
      <c r="C92" s="8" t="str">
        <f t="shared" si="5"/>
        <v>Commerciale</v>
      </c>
      <c r="D92" s="2">
        <v>0.375</v>
      </c>
      <c r="E92" s="2">
        <v>0.54166666666666663</v>
      </c>
      <c r="F92" s="2">
        <v>0.58333333333333304</v>
      </c>
      <c r="G92" s="2">
        <v>0.95833333333333304</v>
      </c>
      <c r="H92" s="2">
        <f t="shared" si="6"/>
        <v>0.54166666666666663</v>
      </c>
      <c r="I92" s="13">
        <f t="shared" si="7"/>
        <v>13</v>
      </c>
      <c r="J92" s="13">
        <f t="shared" si="8"/>
        <v>8</v>
      </c>
      <c r="K92" s="13">
        <f t="shared" si="9"/>
        <v>5</v>
      </c>
      <c r="L92" s="25">
        <v>0</v>
      </c>
      <c r="M92" s="13">
        <f>IF(Tabella1[[#This Row],[smartworking]]=1,Tabella1[[#This Row],[totale numero ore]],0)</f>
        <v>0</v>
      </c>
    </row>
    <row r="93" spans="1:13" x14ac:dyDescent="0.2">
      <c r="A93" s="16">
        <v>44588</v>
      </c>
      <c r="B93" s="8" t="s">
        <v>17</v>
      </c>
      <c r="C93" s="8" t="str">
        <f t="shared" si="5"/>
        <v>Commerciale</v>
      </c>
      <c r="D93" s="2">
        <v>0.375</v>
      </c>
      <c r="E93" s="2">
        <v>0.54861111111111105</v>
      </c>
      <c r="F93" s="2">
        <v>0.58333333333333304</v>
      </c>
      <c r="G93" s="2">
        <v>1</v>
      </c>
      <c r="H93" s="2">
        <f t="shared" si="6"/>
        <v>0.59027777777777801</v>
      </c>
      <c r="I93" s="13">
        <f t="shared" si="7"/>
        <v>14.166666666666671</v>
      </c>
      <c r="J93" s="13">
        <f t="shared" si="8"/>
        <v>8</v>
      </c>
      <c r="K93" s="13">
        <f t="shared" si="9"/>
        <v>6.1666666666666714</v>
      </c>
      <c r="L93" s="25">
        <v>1</v>
      </c>
      <c r="M93" s="13">
        <f>IF(Tabella1[[#This Row],[smartworking]]=1,Tabella1[[#This Row],[totale numero ore]],0)</f>
        <v>14.166666666666671</v>
      </c>
    </row>
    <row r="94" spans="1:13" x14ac:dyDescent="0.2">
      <c r="A94" s="16">
        <v>44588</v>
      </c>
      <c r="B94" s="8" t="s">
        <v>18</v>
      </c>
      <c r="C94" s="8" t="str">
        <f t="shared" si="5"/>
        <v>Marketing</v>
      </c>
      <c r="D94" s="2">
        <v>0.38194444444444442</v>
      </c>
      <c r="E94" s="2">
        <v>0.54166666666666663</v>
      </c>
      <c r="F94" s="2">
        <v>0.58333333333333304</v>
      </c>
      <c r="G94" s="2">
        <v>1.0416666666666701</v>
      </c>
      <c r="H94" s="2">
        <f t="shared" si="6"/>
        <v>0.61805555555555913</v>
      </c>
      <c r="I94" s="13">
        <f t="shared" si="7"/>
        <v>14.833333333333419</v>
      </c>
      <c r="J94" s="13">
        <f t="shared" si="8"/>
        <v>8</v>
      </c>
      <c r="K94" s="13">
        <f t="shared" si="9"/>
        <v>6.8333333333334192</v>
      </c>
      <c r="L94" s="25">
        <v>0</v>
      </c>
      <c r="M94" s="13">
        <f>IF(Tabella1[[#This Row],[smartworking]]=1,Tabella1[[#This Row],[totale numero ore]],0)</f>
        <v>0</v>
      </c>
    </row>
    <row r="95" spans="1:13" x14ac:dyDescent="0.2">
      <c r="A95" s="16">
        <v>44588</v>
      </c>
      <c r="B95" s="8" t="s">
        <v>19</v>
      </c>
      <c r="C95" s="8" t="str">
        <f t="shared" si="5"/>
        <v>Marketing</v>
      </c>
      <c r="D95" s="2">
        <v>0.36805555555555558</v>
      </c>
      <c r="E95" s="2">
        <v>0.54166666666666663</v>
      </c>
      <c r="F95" s="2">
        <v>0.58333333333333304</v>
      </c>
      <c r="G95" s="2">
        <v>1.0833333333333299</v>
      </c>
      <c r="H95" s="2">
        <f t="shared" si="6"/>
        <v>0.67361111111110783</v>
      </c>
      <c r="I95" s="13">
        <f t="shared" si="7"/>
        <v>16.166666666666586</v>
      </c>
      <c r="J95" s="13">
        <f t="shared" si="8"/>
        <v>8</v>
      </c>
      <c r="K95" s="13">
        <f t="shared" si="9"/>
        <v>8.1666666666665861</v>
      </c>
      <c r="L95" s="25">
        <v>1</v>
      </c>
      <c r="M95" s="13">
        <f>IF(Tabella1[[#This Row],[smartworking]]=1,Tabella1[[#This Row],[totale numero ore]],0)</f>
        <v>16.166666666666586</v>
      </c>
    </row>
    <row r="96" spans="1:13" x14ac:dyDescent="0.2">
      <c r="A96" s="16">
        <v>44588</v>
      </c>
      <c r="B96" s="8" t="s">
        <v>20</v>
      </c>
      <c r="C96" s="8" t="str">
        <f t="shared" si="5"/>
        <v>Marketing</v>
      </c>
      <c r="D96" s="2">
        <v>0.38194444444444442</v>
      </c>
      <c r="E96" s="2">
        <v>0.55208333333333337</v>
      </c>
      <c r="F96" s="2">
        <v>0.58333333333333304</v>
      </c>
      <c r="G96" s="2">
        <v>1.125</v>
      </c>
      <c r="H96" s="2">
        <f t="shared" si="6"/>
        <v>0.71180555555555602</v>
      </c>
      <c r="I96" s="13">
        <f t="shared" si="7"/>
        <v>17.083333333333343</v>
      </c>
      <c r="J96" s="13">
        <f t="shared" si="8"/>
        <v>8</v>
      </c>
      <c r="K96" s="13">
        <f t="shared" si="9"/>
        <v>9.0833333333333428</v>
      </c>
      <c r="L96" s="25">
        <v>1</v>
      </c>
      <c r="M96" s="13">
        <f>IF(Tabella1[[#This Row],[smartworking]]=1,Tabella1[[#This Row],[totale numero ore]],0)</f>
        <v>17.083333333333343</v>
      </c>
    </row>
    <row r="97" spans="1:13" x14ac:dyDescent="0.2">
      <c r="A97" s="16">
        <v>44589</v>
      </c>
      <c r="B97" s="8" t="s">
        <v>16</v>
      </c>
      <c r="C97" s="8" t="str">
        <f t="shared" si="5"/>
        <v>Commerciale</v>
      </c>
      <c r="D97" s="2">
        <v>0.39583333333333331</v>
      </c>
      <c r="E97" s="2">
        <v>0.54166666666666663</v>
      </c>
      <c r="F97" s="2">
        <v>0.58333333333333304</v>
      </c>
      <c r="G97" s="2">
        <v>1.1666666666666701</v>
      </c>
      <c r="H97" s="2">
        <f t="shared" si="6"/>
        <v>0.72916666666667029</v>
      </c>
      <c r="I97" s="13">
        <f t="shared" si="7"/>
        <v>17.500000000000085</v>
      </c>
      <c r="J97" s="13">
        <f t="shared" si="8"/>
        <v>8</v>
      </c>
      <c r="K97" s="13">
        <f t="shared" si="9"/>
        <v>9.5000000000000853</v>
      </c>
      <c r="L97" s="25">
        <v>1</v>
      </c>
      <c r="M97" s="13">
        <f>IF(Tabella1[[#This Row],[smartworking]]=1,Tabella1[[#This Row],[totale numero ore]],0)</f>
        <v>17.500000000000085</v>
      </c>
    </row>
    <row r="98" spans="1:13" x14ac:dyDescent="0.2">
      <c r="A98" s="16">
        <v>44589</v>
      </c>
      <c r="B98" s="8" t="s">
        <v>17</v>
      </c>
      <c r="C98" s="8" t="str">
        <f t="shared" si="5"/>
        <v>Commerciale</v>
      </c>
      <c r="D98" s="2">
        <v>0.375</v>
      </c>
      <c r="E98" s="2">
        <v>0.54861111111111105</v>
      </c>
      <c r="F98" s="2">
        <v>0.58333333333333304</v>
      </c>
      <c r="G98" s="2">
        <v>1.2083333333333299</v>
      </c>
      <c r="H98" s="2">
        <f t="shared" si="6"/>
        <v>0.79861111111110805</v>
      </c>
      <c r="I98" s="13">
        <f t="shared" si="7"/>
        <v>19.166666666666593</v>
      </c>
      <c r="J98" s="13">
        <f t="shared" si="8"/>
        <v>8</v>
      </c>
      <c r="K98" s="13">
        <f t="shared" si="9"/>
        <v>11.166666666666593</v>
      </c>
      <c r="L98" s="25">
        <v>1</v>
      </c>
      <c r="M98" s="13">
        <f>IF(Tabella1[[#This Row],[smartworking]]=1,Tabella1[[#This Row],[totale numero ore]],0)</f>
        <v>19.166666666666593</v>
      </c>
    </row>
    <row r="99" spans="1:13" x14ac:dyDescent="0.2">
      <c r="A99" s="16">
        <v>44589</v>
      </c>
      <c r="B99" s="8" t="s">
        <v>18</v>
      </c>
      <c r="C99" s="8" t="str">
        <f t="shared" si="5"/>
        <v>Marketing</v>
      </c>
      <c r="D99" s="2">
        <v>0.375</v>
      </c>
      <c r="E99" s="2">
        <v>0.58333333333333337</v>
      </c>
      <c r="F99" s="2">
        <v>0.625</v>
      </c>
      <c r="G99" s="2">
        <v>0.75</v>
      </c>
      <c r="H99" s="2">
        <f t="shared" si="6"/>
        <v>0.33333333333333337</v>
      </c>
      <c r="I99" s="13">
        <f t="shared" si="7"/>
        <v>8</v>
      </c>
      <c r="J99" s="13">
        <f t="shared" si="8"/>
        <v>8</v>
      </c>
      <c r="K99" s="13">
        <f t="shared" si="9"/>
        <v>0</v>
      </c>
      <c r="L99" s="25">
        <v>1</v>
      </c>
      <c r="M99" s="13">
        <f>IF(Tabella1[[#This Row],[smartworking]]=1,Tabella1[[#This Row],[totale numero ore]],0)</f>
        <v>8</v>
      </c>
    </row>
    <row r="100" spans="1:13" x14ac:dyDescent="0.2">
      <c r="A100" s="16">
        <v>44589</v>
      </c>
      <c r="B100" s="8" t="s">
        <v>19</v>
      </c>
      <c r="C100" s="8" t="str">
        <f t="shared" si="5"/>
        <v>Marketing</v>
      </c>
      <c r="D100" s="2">
        <v>0.375</v>
      </c>
      <c r="E100" s="2">
        <v>0.54166666666666663</v>
      </c>
      <c r="F100" s="2">
        <v>0.58333333333333304</v>
      </c>
      <c r="G100" s="2">
        <v>0.74305555555555547</v>
      </c>
      <c r="H100" s="2">
        <f t="shared" si="6"/>
        <v>0.32638888888888906</v>
      </c>
      <c r="I100" s="13">
        <f t="shared" si="7"/>
        <v>7.8333333333333375</v>
      </c>
      <c r="J100" s="13">
        <f t="shared" si="8"/>
        <v>7.8333333333333375</v>
      </c>
      <c r="K100" s="13">
        <f t="shared" si="9"/>
        <v>0</v>
      </c>
      <c r="L100" s="25">
        <v>0</v>
      </c>
      <c r="M100" s="13">
        <f>IF(Tabella1[[#This Row],[smartworking]]=1,Tabella1[[#This Row],[totale numero ore]],0)</f>
        <v>0</v>
      </c>
    </row>
    <row r="101" spans="1:13" x14ac:dyDescent="0.2">
      <c r="A101" s="16">
        <v>44589</v>
      </c>
      <c r="B101" s="8" t="s">
        <v>20</v>
      </c>
      <c r="C101" s="8" t="str">
        <f t="shared" si="5"/>
        <v>Marketing</v>
      </c>
      <c r="D101" s="2">
        <v>0.36805555555555558</v>
      </c>
      <c r="E101" s="2">
        <v>0.54861111111111105</v>
      </c>
      <c r="F101" s="2">
        <v>0.58333333333333304</v>
      </c>
      <c r="G101" s="2">
        <v>0.75347222222222221</v>
      </c>
      <c r="H101" s="2">
        <f t="shared" si="6"/>
        <v>0.35069444444444464</v>
      </c>
      <c r="I101" s="13">
        <f t="shared" si="7"/>
        <v>8.4166666666666714</v>
      </c>
      <c r="J101" s="13">
        <f t="shared" si="8"/>
        <v>8</v>
      </c>
      <c r="K101" s="13">
        <f t="shared" si="9"/>
        <v>0.4166666666666714</v>
      </c>
      <c r="L101" s="25">
        <v>0</v>
      </c>
      <c r="M101" s="13">
        <f>IF(Tabella1[[#This Row],[smartworking]]=1,Tabella1[[#This Row],[totale numero ore]],0)</f>
        <v>0</v>
      </c>
    </row>
    <row r="102" spans="1:13" x14ac:dyDescent="0.2">
      <c r="A102" s="16">
        <v>44592</v>
      </c>
      <c r="B102" s="8" t="s">
        <v>16</v>
      </c>
      <c r="C102" s="8" t="str">
        <f t="shared" si="5"/>
        <v>Commerciale</v>
      </c>
      <c r="D102" s="2">
        <v>0.38194444444444442</v>
      </c>
      <c r="E102" s="2">
        <v>0.54166666666666663</v>
      </c>
      <c r="F102" s="2">
        <v>0.58333333333333304</v>
      </c>
      <c r="G102" s="2">
        <v>0.75</v>
      </c>
      <c r="H102" s="2">
        <f t="shared" si="6"/>
        <v>0.32638888888888917</v>
      </c>
      <c r="I102" s="13">
        <f t="shared" si="7"/>
        <v>7.8333333333333401</v>
      </c>
      <c r="J102" s="13">
        <f t="shared" si="8"/>
        <v>7.8333333333333401</v>
      </c>
      <c r="K102" s="13">
        <f t="shared" si="9"/>
        <v>0</v>
      </c>
      <c r="L102" s="25">
        <v>0</v>
      </c>
      <c r="M102" s="13">
        <f>IF(Tabella1[[#This Row],[smartworking]]=1,Tabella1[[#This Row],[totale numero ore]],0)</f>
        <v>0</v>
      </c>
    </row>
    <row r="103" spans="1:13" x14ac:dyDescent="0.2">
      <c r="A103" s="16">
        <v>44592</v>
      </c>
      <c r="B103" s="8" t="s">
        <v>17</v>
      </c>
      <c r="C103" s="8" t="str">
        <f t="shared" si="5"/>
        <v>Commerciale</v>
      </c>
      <c r="D103" s="2">
        <v>0.39583333333333331</v>
      </c>
      <c r="E103" s="2">
        <v>0.54166666666666663</v>
      </c>
      <c r="F103" s="2">
        <v>0.58333333333333304</v>
      </c>
      <c r="G103" s="2">
        <v>0.75347222222222221</v>
      </c>
      <c r="H103" s="2">
        <f t="shared" si="6"/>
        <v>0.31597222222222249</v>
      </c>
      <c r="I103" s="13">
        <f t="shared" si="7"/>
        <v>7.5833333333333393</v>
      </c>
      <c r="J103" s="13">
        <f t="shared" si="8"/>
        <v>7.5833333333333393</v>
      </c>
      <c r="K103" s="13">
        <f t="shared" si="9"/>
        <v>0</v>
      </c>
      <c r="L103" s="25">
        <v>0</v>
      </c>
      <c r="M103" s="13">
        <f>IF(Tabella1[[#This Row],[smartworking]]=1,Tabella1[[#This Row],[totale numero ore]],0)</f>
        <v>0</v>
      </c>
    </row>
    <row r="104" spans="1:13" x14ac:dyDescent="0.2">
      <c r="A104" s="16">
        <v>44592</v>
      </c>
      <c r="B104" s="8" t="s">
        <v>18</v>
      </c>
      <c r="C104" s="8" t="str">
        <f t="shared" si="5"/>
        <v>Marketing</v>
      </c>
      <c r="D104" s="2">
        <v>0.375</v>
      </c>
      <c r="E104" s="2">
        <v>0.55208333333333337</v>
      </c>
      <c r="F104" s="2">
        <v>0.58333333333333304</v>
      </c>
      <c r="G104" s="2">
        <v>0.75694444444444453</v>
      </c>
      <c r="H104" s="2">
        <f t="shared" si="6"/>
        <v>0.35069444444444486</v>
      </c>
      <c r="I104" s="13">
        <f t="shared" si="7"/>
        <v>8.4166666666666767</v>
      </c>
      <c r="J104" s="13">
        <f t="shared" si="8"/>
        <v>8</v>
      </c>
      <c r="K104" s="13">
        <f t="shared" si="9"/>
        <v>0.41666666666667673</v>
      </c>
      <c r="L104" s="25">
        <v>1</v>
      </c>
      <c r="M104" s="13">
        <f>IF(Tabella1[[#This Row],[smartworking]]=1,Tabella1[[#This Row],[totale numero ore]],0)</f>
        <v>8.4166666666666767</v>
      </c>
    </row>
    <row r="105" spans="1:13" x14ac:dyDescent="0.2">
      <c r="A105" s="16">
        <v>44592</v>
      </c>
      <c r="B105" s="8" t="s">
        <v>19</v>
      </c>
      <c r="C105" s="8" t="str">
        <f t="shared" si="5"/>
        <v>Marketing</v>
      </c>
      <c r="D105" s="2">
        <v>0.375</v>
      </c>
      <c r="E105" s="2">
        <v>0.54166666666666663</v>
      </c>
      <c r="F105" s="2">
        <v>0.58333333333333304</v>
      </c>
      <c r="G105" s="2">
        <v>0.74305555555555547</v>
      </c>
      <c r="H105" s="2">
        <f t="shared" si="6"/>
        <v>0.32638888888888906</v>
      </c>
      <c r="I105" s="13">
        <f t="shared" si="7"/>
        <v>7.8333333333333375</v>
      </c>
      <c r="J105" s="13">
        <f t="shared" si="8"/>
        <v>7.8333333333333375</v>
      </c>
      <c r="K105" s="13">
        <f t="shared" si="9"/>
        <v>0</v>
      </c>
      <c r="L105" s="25">
        <v>1</v>
      </c>
      <c r="M105" s="13">
        <f>IF(Tabella1[[#This Row],[smartworking]]=1,Tabella1[[#This Row],[totale numero ore]],0)</f>
        <v>7.8333333333333375</v>
      </c>
    </row>
    <row r="106" spans="1:13" x14ac:dyDescent="0.2">
      <c r="A106" s="16">
        <v>44592</v>
      </c>
      <c r="B106" s="8" t="s">
        <v>20</v>
      </c>
      <c r="C106" s="8" t="str">
        <f t="shared" si="5"/>
        <v>Marketing</v>
      </c>
      <c r="D106" s="2">
        <v>0.375</v>
      </c>
      <c r="E106" s="2">
        <v>0.54861111111111105</v>
      </c>
      <c r="F106" s="2">
        <v>0.58333333333333304</v>
      </c>
      <c r="G106" s="2">
        <v>0.75347222222222221</v>
      </c>
      <c r="H106" s="2">
        <f t="shared" si="6"/>
        <v>0.34375000000000022</v>
      </c>
      <c r="I106" s="13">
        <f t="shared" si="7"/>
        <v>8.2500000000000053</v>
      </c>
      <c r="J106" s="13">
        <f t="shared" si="8"/>
        <v>8</v>
      </c>
      <c r="K106" s="13">
        <f t="shared" si="9"/>
        <v>0.25000000000000533</v>
      </c>
      <c r="L106" s="25">
        <v>1</v>
      </c>
      <c r="M106" s="13">
        <f>IF(Tabella1[[#This Row],[smartworking]]=1,Tabella1[[#This Row],[totale numero ore]],0)</f>
        <v>8.2500000000000053</v>
      </c>
    </row>
    <row r="107" spans="1:13" x14ac:dyDescent="0.2">
      <c r="A107" s="16">
        <v>44593</v>
      </c>
      <c r="B107" s="8" t="s">
        <v>16</v>
      </c>
      <c r="C107" s="8" t="str">
        <f t="shared" si="5"/>
        <v>Commerciale</v>
      </c>
      <c r="D107" s="2">
        <v>0.36805555555555558</v>
      </c>
      <c r="E107" s="2">
        <v>0.54166666666666663</v>
      </c>
      <c r="F107" s="2">
        <v>0.58333333333333304</v>
      </c>
      <c r="G107" s="2">
        <v>0.75347222222222221</v>
      </c>
      <c r="H107" s="2">
        <f t="shared" si="6"/>
        <v>0.34375000000000022</v>
      </c>
      <c r="I107" s="13">
        <f t="shared" si="7"/>
        <v>8.2500000000000053</v>
      </c>
      <c r="J107" s="13">
        <f t="shared" si="8"/>
        <v>8</v>
      </c>
      <c r="K107" s="13">
        <f t="shared" si="9"/>
        <v>0.25000000000000533</v>
      </c>
      <c r="L107" s="25">
        <v>1</v>
      </c>
      <c r="M107" s="13">
        <f>IF(Tabella1[[#This Row],[smartworking]]=1,Tabella1[[#This Row],[totale numero ore]],0)</f>
        <v>8.2500000000000053</v>
      </c>
    </row>
    <row r="108" spans="1:13" x14ac:dyDescent="0.2">
      <c r="A108" s="16">
        <v>44593</v>
      </c>
      <c r="B108" s="8" t="s">
        <v>17</v>
      </c>
      <c r="C108" s="8" t="str">
        <f t="shared" si="5"/>
        <v>Commerciale</v>
      </c>
      <c r="D108" s="2">
        <v>0.38194444444444442</v>
      </c>
      <c r="E108" s="2">
        <v>0.54513888888888895</v>
      </c>
      <c r="F108" s="2">
        <v>0.58333333333333304</v>
      </c>
      <c r="G108" s="2">
        <v>0.75347222222222221</v>
      </c>
      <c r="H108" s="2">
        <f t="shared" si="6"/>
        <v>0.3333333333333337</v>
      </c>
      <c r="I108" s="13">
        <f t="shared" si="7"/>
        <v>8.0000000000000089</v>
      </c>
      <c r="J108" s="13">
        <f t="shared" si="8"/>
        <v>8</v>
      </c>
      <c r="K108" s="13">
        <f t="shared" si="9"/>
        <v>8.8817841970012523E-15</v>
      </c>
      <c r="L108" s="25">
        <v>1</v>
      </c>
      <c r="M108" s="13">
        <f>IF(Tabella1[[#This Row],[smartworking]]=1,Tabella1[[#This Row],[totale numero ore]],0)</f>
        <v>8.0000000000000089</v>
      </c>
    </row>
    <row r="109" spans="1:13" x14ac:dyDescent="0.2">
      <c r="A109" s="16">
        <v>44593</v>
      </c>
      <c r="B109" s="8" t="s">
        <v>18</v>
      </c>
      <c r="C109" s="8" t="str">
        <f t="shared" si="5"/>
        <v>Marketing</v>
      </c>
      <c r="D109" s="2">
        <v>0.39583333333333331</v>
      </c>
      <c r="E109" s="2">
        <v>0.54166666666666663</v>
      </c>
      <c r="F109" s="2">
        <v>0.58333333333333304</v>
      </c>
      <c r="G109" s="2">
        <v>0.75694444444444453</v>
      </c>
      <c r="H109" s="2">
        <f t="shared" si="6"/>
        <v>0.31944444444444481</v>
      </c>
      <c r="I109" s="13">
        <f t="shared" si="7"/>
        <v>7.666666666666675</v>
      </c>
      <c r="J109" s="13">
        <f t="shared" si="8"/>
        <v>7.666666666666675</v>
      </c>
      <c r="K109" s="13">
        <f t="shared" si="9"/>
        <v>0</v>
      </c>
      <c r="L109" s="25">
        <v>0</v>
      </c>
      <c r="M109" s="13">
        <f>IF(Tabella1[[#This Row],[smartworking]]=1,Tabella1[[#This Row],[totale numero ore]],0)</f>
        <v>0</v>
      </c>
    </row>
    <row r="110" spans="1:13" x14ac:dyDescent="0.2">
      <c r="A110" s="16">
        <v>44593</v>
      </c>
      <c r="B110" s="8" t="s">
        <v>19</v>
      </c>
      <c r="C110" s="8" t="str">
        <f t="shared" si="5"/>
        <v>Marketing</v>
      </c>
      <c r="D110" s="2">
        <v>0.375</v>
      </c>
      <c r="E110" s="2">
        <v>0.54166666666666663</v>
      </c>
      <c r="F110" s="2">
        <v>0.58333333333333304</v>
      </c>
      <c r="G110" s="2">
        <v>0.74305555555555547</v>
      </c>
      <c r="H110" s="2">
        <f t="shared" si="6"/>
        <v>0.32638888888888906</v>
      </c>
      <c r="I110" s="13">
        <f t="shared" si="7"/>
        <v>7.8333333333333375</v>
      </c>
      <c r="J110" s="13">
        <f t="shared" si="8"/>
        <v>7.8333333333333375</v>
      </c>
      <c r="K110" s="13">
        <f t="shared" si="9"/>
        <v>0</v>
      </c>
      <c r="L110" s="25">
        <v>0</v>
      </c>
      <c r="M110" s="13">
        <f>IF(Tabella1[[#This Row],[smartworking]]=1,Tabella1[[#This Row],[totale numero ore]],0)</f>
        <v>0</v>
      </c>
    </row>
    <row r="111" spans="1:13" x14ac:dyDescent="0.2">
      <c r="A111" s="16">
        <v>44593</v>
      </c>
      <c r="B111" s="8" t="s">
        <v>20</v>
      </c>
      <c r="C111" s="8" t="str">
        <f t="shared" si="5"/>
        <v>Marketing</v>
      </c>
      <c r="D111" s="2">
        <v>0.375</v>
      </c>
      <c r="E111" s="2">
        <v>0.54166666666666663</v>
      </c>
      <c r="F111" s="2">
        <v>0.58333333333333304</v>
      </c>
      <c r="G111" s="2">
        <v>0.75347222222222221</v>
      </c>
      <c r="H111" s="2">
        <f t="shared" si="6"/>
        <v>0.3368055555555558</v>
      </c>
      <c r="I111" s="13">
        <f t="shared" si="7"/>
        <v>8.0833333333333393</v>
      </c>
      <c r="J111" s="13">
        <f t="shared" si="8"/>
        <v>8</v>
      </c>
      <c r="K111" s="13">
        <f t="shared" si="9"/>
        <v>8.3333333333339255E-2</v>
      </c>
      <c r="L111" s="25">
        <v>1</v>
      </c>
      <c r="M111" s="13">
        <f>IF(Tabella1[[#This Row],[smartworking]]=1,Tabella1[[#This Row],[totale numero ore]],0)</f>
        <v>8.0833333333333393</v>
      </c>
    </row>
    <row r="112" spans="1:13" x14ac:dyDescent="0.2">
      <c r="A112" s="16">
        <v>44594</v>
      </c>
      <c r="B112" s="8" t="s">
        <v>16</v>
      </c>
      <c r="C112" s="8" t="str">
        <f t="shared" si="5"/>
        <v>Commerciale</v>
      </c>
      <c r="D112" s="2">
        <v>0.375</v>
      </c>
      <c r="E112" s="2">
        <v>0.54166666666666663</v>
      </c>
      <c r="F112" s="2">
        <v>0.58333333333333304</v>
      </c>
      <c r="G112" s="2">
        <v>0.75</v>
      </c>
      <c r="H112" s="2">
        <f t="shared" si="6"/>
        <v>0.33333333333333359</v>
      </c>
      <c r="I112" s="13">
        <f t="shared" si="7"/>
        <v>8.0000000000000071</v>
      </c>
      <c r="J112" s="13">
        <f t="shared" si="8"/>
        <v>8</v>
      </c>
      <c r="K112" s="13">
        <f t="shared" si="9"/>
        <v>7.1054273576010019E-15</v>
      </c>
      <c r="L112" s="25">
        <v>0</v>
      </c>
      <c r="M112" s="13">
        <f>IF(Tabella1[[#This Row],[smartworking]]=1,Tabella1[[#This Row],[totale numero ore]],0)</f>
        <v>0</v>
      </c>
    </row>
    <row r="113" spans="1:13" x14ac:dyDescent="0.2">
      <c r="A113" s="16">
        <v>44594</v>
      </c>
      <c r="B113" s="8" t="s">
        <v>17</v>
      </c>
      <c r="C113" s="8" t="str">
        <f t="shared" si="5"/>
        <v>Commerciale</v>
      </c>
      <c r="D113" s="2">
        <v>0.36805555555555558</v>
      </c>
      <c r="E113" s="2">
        <v>0.54861111111111105</v>
      </c>
      <c r="F113" s="2">
        <v>0.58333333333333304</v>
      </c>
      <c r="G113" s="2">
        <v>0.75347222222222221</v>
      </c>
      <c r="H113" s="2">
        <f t="shared" si="6"/>
        <v>0.35069444444444464</v>
      </c>
      <c r="I113" s="13">
        <f t="shared" si="7"/>
        <v>8.4166666666666714</v>
      </c>
      <c r="J113" s="13">
        <f t="shared" si="8"/>
        <v>8</v>
      </c>
      <c r="K113" s="13">
        <f t="shared" si="9"/>
        <v>0.4166666666666714</v>
      </c>
      <c r="L113" s="25">
        <v>0</v>
      </c>
      <c r="M113" s="13">
        <f>IF(Tabella1[[#This Row],[smartworking]]=1,Tabella1[[#This Row],[totale numero ore]],0)</f>
        <v>0</v>
      </c>
    </row>
    <row r="114" spans="1:13" x14ac:dyDescent="0.2">
      <c r="A114" s="16">
        <v>44594</v>
      </c>
      <c r="B114" s="8" t="s">
        <v>18</v>
      </c>
      <c r="C114" s="8" t="str">
        <f t="shared" si="5"/>
        <v>Marketing</v>
      </c>
      <c r="D114" s="2">
        <v>0.375</v>
      </c>
      <c r="E114" s="2">
        <v>0.54513888888888895</v>
      </c>
      <c r="F114" s="2">
        <v>0.58333333333333304</v>
      </c>
      <c r="G114" s="2">
        <v>0.75694444444444453</v>
      </c>
      <c r="H114" s="2">
        <f t="shared" si="6"/>
        <v>0.34375000000000044</v>
      </c>
      <c r="I114" s="13">
        <f t="shared" si="7"/>
        <v>8.2500000000000107</v>
      </c>
      <c r="J114" s="13">
        <f t="shared" si="8"/>
        <v>8</v>
      </c>
      <c r="K114" s="13">
        <f t="shared" si="9"/>
        <v>0.25000000000001066</v>
      </c>
      <c r="L114" s="25">
        <v>1</v>
      </c>
      <c r="M114" s="13">
        <f>IF(Tabella1[[#This Row],[smartworking]]=1,Tabella1[[#This Row],[totale numero ore]],0)</f>
        <v>8.2500000000000107</v>
      </c>
    </row>
    <row r="115" spans="1:13" x14ac:dyDescent="0.2">
      <c r="A115" s="16">
        <v>44594</v>
      </c>
      <c r="B115" s="8" t="s">
        <v>19</v>
      </c>
      <c r="C115" s="8" t="str">
        <f t="shared" si="5"/>
        <v>Marketing</v>
      </c>
      <c r="D115" s="2">
        <v>0.375</v>
      </c>
      <c r="E115" s="2">
        <v>0.54166666666666663</v>
      </c>
      <c r="F115" s="2">
        <v>0.58333333333333304</v>
      </c>
      <c r="G115" s="2">
        <v>0.74305555555555547</v>
      </c>
      <c r="H115" s="2">
        <f t="shared" si="6"/>
        <v>0.32638888888888906</v>
      </c>
      <c r="I115" s="13">
        <f t="shared" si="7"/>
        <v>7.8333333333333375</v>
      </c>
      <c r="J115" s="13">
        <f t="shared" si="8"/>
        <v>7.8333333333333375</v>
      </c>
      <c r="K115" s="13">
        <f t="shared" si="9"/>
        <v>0</v>
      </c>
      <c r="L115" s="25">
        <v>1</v>
      </c>
      <c r="M115" s="13">
        <f>IF(Tabella1[[#This Row],[smartworking]]=1,Tabella1[[#This Row],[totale numero ore]],0)</f>
        <v>7.8333333333333375</v>
      </c>
    </row>
    <row r="116" spans="1:13" x14ac:dyDescent="0.2">
      <c r="A116" s="16">
        <v>44594</v>
      </c>
      <c r="B116" s="8" t="s">
        <v>20</v>
      </c>
      <c r="C116" s="8" t="str">
        <f t="shared" si="5"/>
        <v>Marketing</v>
      </c>
      <c r="D116" s="2">
        <v>0.375</v>
      </c>
      <c r="E116" s="2">
        <v>0.54166666666666663</v>
      </c>
      <c r="F116" s="2">
        <v>0.58333333333333304</v>
      </c>
      <c r="G116" s="2">
        <v>0.75347222222222221</v>
      </c>
      <c r="H116" s="2">
        <f t="shared" si="6"/>
        <v>0.3368055555555558</v>
      </c>
      <c r="I116" s="13">
        <f t="shared" si="7"/>
        <v>8.0833333333333393</v>
      </c>
      <c r="J116" s="13">
        <f t="shared" si="8"/>
        <v>8</v>
      </c>
      <c r="K116" s="13">
        <f t="shared" si="9"/>
        <v>8.3333333333339255E-2</v>
      </c>
      <c r="L116" s="25">
        <v>1</v>
      </c>
      <c r="M116" s="13">
        <f>IF(Tabella1[[#This Row],[smartworking]]=1,Tabella1[[#This Row],[totale numero ore]],0)</f>
        <v>8.0833333333333393</v>
      </c>
    </row>
    <row r="117" spans="1:13" x14ac:dyDescent="0.2">
      <c r="A117" s="16">
        <v>44595</v>
      </c>
      <c r="B117" s="8" t="s">
        <v>16</v>
      </c>
      <c r="C117" s="8" t="str">
        <f t="shared" si="5"/>
        <v>Commerciale</v>
      </c>
      <c r="D117" s="2">
        <v>0.375</v>
      </c>
      <c r="E117" s="2">
        <v>0.54513888888888895</v>
      </c>
      <c r="F117" s="2">
        <v>0.58333333333333304</v>
      </c>
      <c r="G117" s="2">
        <v>0.75</v>
      </c>
      <c r="H117" s="2">
        <f t="shared" si="6"/>
        <v>0.33680555555555591</v>
      </c>
      <c r="I117" s="13">
        <f t="shared" si="7"/>
        <v>8.0833333333333428</v>
      </c>
      <c r="J117" s="13">
        <f t="shared" si="8"/>
        <v>8</v>
      </c>
      <c r="K117" s="13">
        <f t="shared" si="9"/>
        <v>8.3333333333342807E-2</v>
      </c>
      <c r="L117" s="25">
        <v>1</v>
      </c>
      <c r="M117" s="13">
        <f>IF(Tabella1[[#This Row],[smartworking]]=1,Tabella1[[#This Row],[totale numero ore]],0)</f>
        <v>8.0833333333333428</v>
      </c>
    </row>
    <row r="118" spans="1:13" x14ac:dyDescent="0.2">
      <c r="A118" s="16">
        <v>44595</v>
      </c>
      <c r="B118" s="8" t="s">
        <v>17</v>
      </c>
      <c r="C118" s="8" t="str">
        <f t="shared" si="5"/>
        <v>Commerciale</v>
      </c>
      <c r="D118" s="2">
        <v>0.375</v>
      </c>
      <c r="E118" s="2">
        <v>0.54166666666666663</v>
      </c>
      <c r="F118" s="2">
        <v>0.58333333333333304</v>
      </c>
      <c r="G118" s="2">
        <v>0.75347222222222221</v>
      </c>
      <c r="H118" s="2">
        <f t="shared" si="6"/>
        <v>0.3368055555555558</v>
      </c>
      <c r="I118" s="13">
        <f t="shared" si="7"/>
        <v>8.0833333333333393</v>
      </c>
      <c r="J118" s="13">
        <f t="shared" si="8"/>
        <v>8</v>
      </c>
      <c r="K118" s="13">
        <f t="shared" si="9"/>
        <v>8.3333333333339255E-2</v>
      </c>
      <c r="L118" s="25">
        <v>1</v>
      </c>
      <c r="M118" s="13">
        <f>IF(Tabella1[[#This Row],[smartworking]]=1,Tabella1[[#This Row],[totale numero ore]],0)</f>
        <v>8.0833333333333393</v>
      </c>
    </row>
    <row r="119" spans="1:13" x14ac:dyDescent="0.2">
      <c r="A119" s="16">
        <v>44595</v>
      </c>
      <c r="B119" s="8" t="s">
        <v>18</v>
      </c>
      <c r="C119" s="8" t="str">
        <f t="shared" si="5"/>
        <v>Marketing</v>
      </c>
      <c r="D119" s="2">
        <v>0.375</v>
      </c>
      <c r="E119" s="2">
        <v>0.54166666666666663</v>
      </c>
      <c r="F119" s="2">
        <v>0.58333333333333304</v>
      </c>
      <c r="G119" s="2">
        <v>0.75694444444444453</v>
      </c>
      <c r="H119" s="2">
        <f t="shared" si="6"/>
        <v>0.34027777777777812</v>
      </c>
      <c r="I119" s="13">
        <f t="shared" si="7"/>
        <v>8.166666666666675</v>
      </c>
      <c r="J119" s="13">
        <f t="shared" si="8"/>
        <v>8</v>
      </c>
      <c r="K119" s="13">
        <f t="shared" si="9"/>
        <v>0.16666666666667496</v>
      </c>
      <c r="L119" s="25">
        <v>1</v>
      </c>
      <c r="M119" s="13">
        <f>IF(Tabella1[[#This Row],[smartworking]]=1,Tabella1[[#This Row],[totale numero ore]],0)</f>
        <v>8.166666666666675</v>
      </c>
    </row>
    <row r="120" spans="1:13" x14ac:dyDescent="0.2">
      <c r="A120" s="16">
        <v>44595</v>
      </c>
      <c r="B120" s="8" t="s">
        <v>19</v>
      </c>
      <c r="C120" s="8" t="str">
        <f t="shared" si="5"/>
        <v>Marketing</v>
      </c>
      <c r="D120" s="2">
        <v>0.375</v>
      </c>
      <c r="E120" s="2">
        <v>0.54166666666666663</v>
      </c>
      <c r="F120" s="2">
        <v>0.58333333333333304</v>
      </c>
      <c r="G120" s="2">
        <v>0.74305555555555547</v>
      </c>
      <c r="H120" s="2">
        <f t="shared" si="6"/>
        <v>0.32638888888888906</v>
      </c>
      <c r="I120" s="13">
        <f t="shared" si="7"/>
        <v>7.8333333333333375</v>
      </c>
      <c r="J120" s="13">
        <f t="shared" si="8"/>
        <v>7.8333333333333375</v>
      </c>
      <c r="K120" s="13">
        <f t="shared" si="9"/>
        <v>0</v>
      </c>
      <c r="L120" s="25">
        <v>0</v>
      </c>
      <c r="M120" s="13">
        <f>IF(Tabella1[[#This Row],[smartworking]]=1,Tabella1[[#This Row],[totale numero ore]],0)</f>
        <v>0</v>
      </c>
    </row>
    <row r="121" spans="1:13" x14ac:dyDescent="0.2">
      <c r="A121" s="16">
        <v>44595</v>
      </c>
      <c r="B121" s="8" t="s">
        <v>20</v>
      </c>
      <c r="C121" s="8" t="str">
        <f t="shared" si="5"/>
        <v>Marketing</v>
      </c>
      <c r="D121" s="2">
        <v>0.375</v>
      </c>
      <c r="E121" s="2">
        <v>0.54166666666666663</v>
      </c>
      <c r="F121" s="2">
        <v>0.58333333333333304</v>
      </c>
      <c r="G121" s="2">
        <v>0.75347222222222221</v>
      </c>
      <c r="H121" s="2">
        <f t="shared" si="6"/>
        <v>0.3368055555555558</v>
      </c>
      <c r="I121" s="13">
        <f t="shared" si="7"/>
        <v>8.0833333333333393</v>
      </c>
      <c r="J121" s="13">
        <f t="shared" si="8"/>
        <v>8</v>
      </c>
      <c r="K121" s="13">
        <f t="shared" si="9"/>
        <v>8.3333333333339255E-2</v>
      </c>
      <c r="L121" s="25">
        <v>0</v>
      </c>
      <c r="M121" s="13">
        <f>IF(Tabella1[[#This Row],[smartworking]]=1,Tabella1[[#This Row],[totale numero ore]],0)</f>
        <v>0</v>
      </c>
    </row>
    <row r="122" spans="1:13" x14ac:dyDescent="0.2">
      <c r="A122" s="16">
        <v>44596</v>
      </c>
      <c r="B122" s="8" t="s">
        <v>16</v>
      </c>
      <c r="C122" s="8" t="str">
        <f t="shared" si="5"/>
        <v>Commerciale</v>
      </c>
      <c r="D122" s="2">
        <v>0.375</v>
      </c>
      <c r="E122" s="2">
        <v>0.54166666666666663</v>
      </c>
      <c r="F122" s="2">
        <v>0.58333333333333304</v>
      </c>
      <c r="G122" s="2">
        <v>0.75</v>
      </c>
      <c r="H122" s="2">
        <f t="shared" si="6"/>
        <v>0.33333333333333359</v>
      </c>
      <c r="I122" s="13">
        <f t="shared" si="7"/>
        <v>8.0000000000000071</v>
      </c>
      <c r="J122" s="13">
        <f t="shared" si="8"/>
        <v>8</v>
      </c>
      <c r="K122" s="13">
        <f t="shared" si="9"/>
        <v>7.1054273576010019E-15</v>
      </c>
      <c r="L122" s="25">
        <v>1</v>
      </c>
      <c r="M122" s="13">
        <f>IF(Tabella1[[#This Row],[smartworking]]=1,Tabella1[[#This Row],[totale numero ore]],0)</f>
        <v>8.0000000000000071</v>
      </c>
    </row>
    <row r="123" spans="1:13" x14ac:dyDescent="0.2">
      <c r="A123" s="16">
        <v>44596</v>
      </c>
      <c r="B123" s="8" t="s">
        <v>17</v>
      </c>
      <c r="C123" s="8" t="str">
        <f t="shared" si="5"/>
        <v>Commerciale</v>
      </c>
      <c r="D123" s="2">
        <v>0.375</v>
      </c>
      <c r="E123" s="2">
        <v>0.54513888888888895</v>
      </c>
      <c r="F123" s="2">
        <v>0.58333333333333304</v>
      </c>
      <c r="G123" s="2">
        <v>0.75347222222222221</v>
      </c>
      <c r="H123" s="2">
        <f t="shared" si="6"/>
        <v>0.34027777777777812</v>
      </c>
      <c r="I123" s="13">
        <f t="shared" si="7"/>
        <v>8.166666666666675</v>
      </c>
      <c r="J123" s="13">
        <f t="shared" si="8"/>
        <v>8</v>
      </c>
      <c r="K123" s="13">
        <f t="shared" si="9"/>
        <v>0.16666666666667496</v>
      </c>
      <c r="L123" s="25">
        <v>1</v>
      </c>
      <c r="M123" s="13">
        <f>IF(Tabella1[[#This Row],[smartworking]]=1,Tabella1[[#This Row],[totale numero ore]],0)</f>
        <v>8.166666666666675</v>
      </c>
    </row>
    <row r="124" spans="1:13" x14ac:dyDescent="0.2">
      <c r="A124" s="16">
        <v>44596</v>
      </c>
      <c r="B124" s="8" t="s">
        <v>18</v>
      </c>
      <c r="C124" s="8" t="str">
        <f t="shared" si="5"/>
        <v>Marketing</v>
      </c>
      <c r="D124" s="2">
        <v>0.38194444444444442</v>
      </c>
      <c r="E124" s="2">
        <v>0.54166666666666663</v>
      </c>
      <c r="F124" s="2">
        <v>0.58333333333333304</v>
      </c>
      <c r="G124" s="2">
        <v>0.75694444444444453</v>
      </c>
      <c r="H124" s="2">
        <f t="shared" si="6"/>
        <v>0.3333333333333337</v>
      </c>
      <c r="I124" s="13">
        <f t="shared" si="7"/>
        <v>8.0000000000000089</v>
      </c>
      <c r="J124" s="13">
        <f t="shared" si="8"/>
        <v>8</v>
      </c>
      <c r="K124" s="13">
        <f t="shared" si="9"/>
        <v>8.8817841970012523E-15</v>
      </c>
      <c r="L124" s="25">
        <v>1</v>
      </c>
      <c r="M124" s="13">
        <f>IF(Tabella1[[#This Row],[smartworking]]=1,Tabella1[[#This Row],[totale numero ore]],0)</f>
        <v>8.0000000000000089</v>
      </c>
    </row>
    <row r="125" spans="1:13" x14ac:dyDescent="0.2">
      <c r="A125" s="16">
        <v>44596</v>
      </c>
      <c r="B125" s="8" t="s">
        <v>19</v>
      </c>
      <c r="C125" s="8" t="str">
        <f t="shared" si="5"/>
        <v>Marketing</v>
      </c>
      <c r="D125" s="2">
        <v>0.36805555555555558</v>
      </c>
      <c r="E125" s="2">
        <v>0.54166666666666663</v>
      </c>
      <c r="F125" s="2">
        <v>0.58333333333333304</v>
      </c>
      <c r="G125" s="2">
        <v>0.74305555555555547</v>
      </c>
      <c r="H125" s="2">
        <f t="shared" si="6"/>
        <v>0.33333333333333348</v>
      </c>
      <c r="I125" s="13">
        <f t="shared" si="7"/>
        <v>8.0000000000000036</v>
      </c>
      <c r="J125" s="13">
        <f t="shared" si="8"/>
        <v>8.0000000000000036</v>
      </c>
      <c r="K125" s="13">
        <f t="shared" si="9"/>
        <v>0</v>
      </c>
      <c r="L125" s="25">
        <v>1</v>
      </c>
      <c r="M125" s="13">
        <f>IF(Tabella1[[#This Row],[smartworking]]=1,Tabella1[[#This Row],[totale numero ore]],0)</f>
        <v>8.0000000000000036</v>
      </c>
    </row>
    <row r="126" spans="1:13" x14ac:dyDescent="0.2">
      <c r="A126" s="16">
        <v>44596</v>
      </c>
      <c r="B126" s="8" t="s">
        <v>20</v>
      </c>
      <c r="C126" s="8" t="str">
        <f t="shared" si="5"/>
        <v>Marketing</v>
      </c>
      <c r="D126" s="2">
        <v>0.38194444444444442</v>
      </c>
      <c r="E126" s="2">
        <v>0.54166666666666663</v>
      </c>
      <c r="F126" s="2">
        <v>0.58333333333333304</v>
      </c>
      <c r="G126" s="2">
        <v>0.75347222222222221</v>
      </c>
      <c r="H126" s="2">
        <f t="shared" si="6"/>
        <v>0.32986111111111138</v>
      </c>
      <c r="I126" s="13">
        <f t="shared" si="7"/>
        <v>7.9166666666666732</v>
      </c>
      <c r="J126" s="13">
        <f t="shared" si="8"/>
        <v>7.9166666666666732</v>
      </c>
      <c r="K126" s="13">
        <f t="shared" si="9"/>
        <v>0</v>
      </c>
      <c r="L126" s="25">
        <v>1</v>
      </c>
      <c r="M126" s="13">
        <f>IF(Tabella1[[#This Row],[smartworking]]=1,Tabella1[[#This Row],[totale numero ore]],0)</f>
        <v>7.9166666666666732</v>
      </c>
    </row>
    <row r="127" spans="1:13" x14ac:dyDescent="0.2">
      <c r="A127" s="16">
        <v>44599</v>
      </c>
      <c r="B127" s="8" t="s">
        <v>16</v>
      </c>
      <c r="C127" s="8" t="str">
        <f t="shared" si="5"/>
        <v>Commerciale</v>
      </c>
      <c r="D127" s="2">
        <v>0.39583333333333331</v>
      </c>
      <c r="E127" s="2">
        <v>0.54166666666666663</v>
      </c>
      <c r="F127" s="2">
        <v>0.58333333333333304</v>
      </c>
      <c r="G127" s="2">
        <v>0.75</v>
      </c>
      <c r="H127" s="2">
        <f t="shared" si="6"/>
        <v>0.31250000000000028</v>
      </c>
      <c r="I127" s="13">
        <f t="shared" si="7"/>
        <v>7.5000000000000071</v>
      </c>
      <c r="J127" s="13">
        <f t="shared" si="8"/>
        <v>7.5000000000000071</v>
      </c>
      <c r="K127" s="13">
        <f t="shared" si="9"/>
        <v>0</v>
      </c>
      <c r="L127" s="25">
        <v>0</v>
      </c>
      <c r="M127" s="13">
        <f>IF(Tabella1[[#This Row],[smartworking]]=1,Tabella1[[#This Row],[totale numero ore]],0)</f>
        <v>0</v>
      </c>
    </row>
    <row r="128" spans="1:13" x14ac:dyDescent="0.2">
      <c r="A128" s="16">
        <v>44599</v>
      </c>
      <c r="B128" s="8" t="s">
        <v>17</v>
      </c>
      <c r="C128" s="8" t="str">
        <f t="shared" si="5"/>
        <v>Commerciale</v>
      </c>
      <c r="D128" s="2">
        <v>0.3888888888888889</v>
      </c>
      <c r="E128" s="2">
        <v>0.54166666666666663</v>
      </c>
      <c r="F128" s="2">
        <v>0.58333333333333304</v>
      </c>
      <c r="G128" s="2">
        <v>0.75347222222222221</v>
      </c>
      <c r="H128" s="2">
        <f t="shared" si="6"/>
        <v>0.32291666666666691</v>
      </c>
      <c r="I128" s="13">
        <f t="shared" si="7"/>
        <v>7.7500000000000053</v>
      </c>
      <c r="J128" s="13">
        <f t="shared" si="8"/>
        <v>7.7500000000000053</v>
      </c>
      <c r="K128" s="13">
        <f t="shared" si="9"/>
        <v>0</v>
      </c>
      <c r="L128" s="25">
        <v>0</v>
      </c>
      <c r="M128" s="13">
        <f>IF(Tabella1[[#This Row],[smartworking]]=1,Tabella1[[#This Row],[totale numero ore]],0)</f>
        <v>0</v>
      </c>
    </row>
    <row r="129" spans="1:13" x14ac:dyDescent="0.2">
      <c r="A129" s="16">
        <v>44599</v>
      </c>
      <c r="B129" s="8" t="s">
        <v>18</v>
      </c>
      <c r="C129" s="8" t="str">
        <f t="shared" si="5"/>
        <v>Marketing</v>
      </c>
      <c r="D129" s="2">
        <v>0.33333333333333331</v>
      </c>
      <c r="E129" s="2">
        <v>0.58333333333333337</v>
      </c>
      <c r="F129" s="2">
        <v>0.625</v>
      </c>
      <c r="G129" s="2">
        <v>0.75694444444444453</v>
      </c>
      <c r="H129" s="2">
        <f t="shared" si="6"/>
        <v>0.38194444444444459</v>
      </c>
      <c r="I129" s="13">
        <f t="shared" si="7"/>
        <v>9.1666666666666696</v>
      </c>
      <c r="J129" s="13">
        <f t="shared" si="8"/>
        <v>8</v>
      </c>
      <c r="K129" s="13">
        <f t="shared" si="9"/>
        <v>1.1666666666666696</v>
      </c>
      <c r="L129" s="25">
        <v>0</v>
      </c>
      <c r="M129" s="13">
        <f>IF(Tabella1[[#This Row],[smartworking]]=1,Tabella1[[#This Row],[totale numero ore]],0)</f>
        <v>0</v>
      </c>
    </row>
    <row r="130" spans="1:13" x14ac:dyDescent="0.2">
      <c r="A130" s="16">
        <v>44599</v>
      </c>
      <c r="B130" s="8" t="s">
        <v>19</v>
      </c>
      <c r="C130" s="8" t="str">
        <f t="shared" si="5"/>
        <v>Marketing</v>
      </c>
      <c r="D130" s="2">
        <v>0.38194444444444442</v>
      </c>
      <c r="E130" s="2">
        <v>0.54166666666666663</v>
      </c>
      <c r="F130" s="2">
        <v>0.58333333333333304</v>
      </c>
      <c r="G130" s="2">
        <v>0.74305555555555547</v>
      </c>
      <c r="H130" s="2">
        <f t="shared" si="6"/>
        <v>0.31944444444444464</v>
      </c>
      <c r="I130" s="13">
        <f t="shared" si="7"/>
        <v>7.6666666666666714</v>
      </c>
      <c r="J130" s="13">
        <f t="shared" si="8"/>
        <v>7.6666666666666714</v>
      </c>
      <c r="K130" s="13">
        <f t="shared" si="9"/>
        <v>0</v>
      </c>
      <c r="L130" s="25">
        <v>0</v>
      </c>
      <c r="M130" s="13">
        <f>IF(Tabella1[[#This Row],[smartworking]]=1,Tabella1[[#This Row],[totale numero ore]],0)</f>
        <v>0</v>
      </c>
    </row>
    <row r="131" spans="1:13" x14ac:dyDescent="0.2">
      <c r="A131" s="16">
        <v>44599</v>
      </c>
      <c r="B131" s="8" t="s">
        <v>20</v>
      </c>
      <c r="C131" s="8" t="str">
        <f t="shared" ref="C131:C194" si="10">IF(OR(B131="Mario Rossi",B131="Luca Verdi"),"Commerciale","Marketing")</f>
        <v>Marketing</v>
      </c>
      <c r="D131" s="2">
        <v>0.36805555555555558</v>
      </c>
      <c r="E131" s="2">
        <v>0.54861111111111105</v>
      </c>
      <c r="F131" s="2">
        <v>0.58333333333333304</v>
      </c>
      <c r="G131" s="2">
        <v>0.75347222222222221</v>
      </c>
      <c r="H131" s="2">
        <f t="shared" ref="H131:H194" si="11">G131-F131+E131-D131</f>
        <v>0.35069444444444464</v>
      </c>
      <c r="I131" s="13">
        <f t="shared" ref="I131:I194" si="12">H131*24</f>
        <v>8.4166666666666714</v>
      </c>
      <c r="J131" s="13">
        <f t="shared" ref="J131:J194" si="13">IF(I131&lt;=8,I131,8)</f>
        <v>8</v>
      </c>
      <c r="K131" s="13">
        <f t="shared" ref="K131:K194" si="14">IF(I131&gt;8,I131-8,0)</f>
        <v>0.4166666666666714</v>
      </c>
      <c r="L131" s="25">
        <v>1</v>
      </c>
      <c r="M131" s="13">
        <f>IF(Tabella1[[#This Row],[smartworking]]=1,Tabella1[[#This Row],[totale numero ore]],0)</f>
        <v>8.4166666666666714</v>
      </c>
    </row>
    <row r="132" spans="1:13" x14ac:dyDescent="0.2">
      <c r="A132" s="16">
        <v>44600</v>
      </c>
      <c r="B132" s="8" t="s">
        <v>16</v>
      </c>
      <c r="C132" s="8" t="str">
        <f t="shared" si="10"/>
        <v>Commerciale</v>
      </c>
      <c r="D132" s="2">
        <v>0.38194444444444442</v>
      </c>
      <c r="E132" s="2">
        <v>0.54513888888888895</v>
      </c>
      <c r="F132" s="2">
        <v>0.58333333333333304</v>
      </c>
      <c r="G132" s="2">
        <v>0.75</v>
      </c>
      <c r="H132" s="2">
        <f t="shared" si="11"/>
        <v>0.32986111111111149</v>
      </c>
      <c r="I132" s="13">
        <f t="shared" si="12"/>
        <v>7.9166666666666758</v>
      </c>
      <c r="J132" s="13">
        <f t="shared" si="13"/>
        <v>7.9166666666666758</v>
      </c>
      <c r="K132" s="13">
        <f t="shared" si="14"/>
        <v>0</v>
      </c>
      <c r="L132" s="25">
        <v>1</v>
      </c>
      <c r="M132" s="13">
        <f>IF(Tabella1[[#This Row],[smartworking]]=1,Tabella1[[#This Row],[totale numero ore]],0)</f>
        <v>7.9166666666666758</v>
      </c>
    </row>
    <row r="133" spans="1:13" x14ac:dyDescent="0.2">
      <c r="A133" s="16">
        <v>44600</v>
      </c>
      <c r="B133" s="8" t="s">
        <v>17</v>
      </c>
      <c r="C133" s="8" t="str">
        <f t="shared" si="10"/>
        <v>Commerciale</v>
      </c>
      <c r="D133" s="2">
        <v>0.375</v>
      </c>
      <c r="E133" s="2">
        <v>0.54166666666666663</v>
      </c>
      <c r="F133" s="2">
        <v>0.58333333333333304</v>
      </c>
      <c r="G133" s="2">
        <v>0.75347222222222221</v>
      </c>
      <c r="H133" s="2">
        <f t="shared" si="11"/>
        <v>0.3368055555555558</v>
      </c>
      <c r="I133" s="13">
        <f t="shared" si="12"/>
        <v>8.0833333333333393</v>
      </c>
      <c r="J133" s="13">
        <f t="shared" si="13"/>
        <v>8</v>
      </c>
      <c r="K133" s="13">
        <f t="shared" si="14"/>
        <v>8.3333333333339255E-2</v>
      </c>
      <c r="L133" s="25">
        <v>1</v>
      </c>
      <c r="M133" s="13">
        <f>IF(Tabella1[[#This Row],[smartworking]]=1,Tabella1[[#This Row],[totale numero ore]],0)</f>
        <v>8.0833333333333393</v>
      </c>
    </row>
    <row r="134" spans="1:13" x14ac:dyDescent="0.2">
      <c r="A134" s="16">
        <v>44600</v>
      </c>
      <c r="B134" s="8" t="s">
        <v>18</v>
      </c>
      <c r="C134" s="8" t="str">
        <f t="shared" si="10"/>
        <v>Marketing</v>
      </c>
      <c r="D134" s="2">
        <v>0.375</v>
      </c>
      <c r="E134" s="2">
        <v>0.54166666666666663</v>
      </c>
      <c r="F134" s="2">
        <v>0.58333333333333304</v>
      </c>
      <c r="G134" s="2">
        <v>0.75694444444444453</v>
      </c>
      <c r="H134" s="2">
        <f t="shared" si="11"/>
        <v>0.34027777777777812</v>
      </c>
      <c r="I134" s="13">
        <f t="shared" si="12"/>
        <v>8.166666666666675</v>
      </c>
      <c r="J134" s="13">
        <f t="shared" si="13"/>
        <v>8</v>
      </c>
      <c r="K134" s="13">
        <f t="shared" si="14"/>
        <v>0.16666666666667496</v>
      </c>
      <c r="L134" s="25">
        <v>0</v>
      </c>
      <c r="M134" s="13">
        <f>IF(Tabella1[[#This Row],[smartworking]]=1,Tabella1[[#This Row],[totale numero ore]],0)</f>
        <v>0</v>
      </c>
    </row>
    <row r="135" spans="1:13" x14ac:dyDescent="0.2">
      <c r="A135" s="16">
        <v>44600</v>
      </c>
      <c r="B135" s="8" t="s">
        <v>19</v>
      </c>
      <c r="C135" s="8" t="str">
        <f t="shared" si="10"/>
        <v>Marketing</v>
      </c>
      <c r="D135" s="2">
        <v>0.375</v>
      </c>
      <c r="E135" s="2">
        <v>0.54513888888888895</v>
      </c>
      <c r="F135" s="2">
        <v>0.58333333333333304</v>
      </c>
      <c r="G135" s="2">
        <v>0.74305555555555547</v>
      </c>
      <c r="H135" s="2">
        <f t="shared" si="11"/>
        <v>0.32986111111111138</v>
      </c>
      <c r="I135" s="13">
        <f t="shared" si="12"/>
        <v>7.9166666666666732</v>
      </c>
      <c r="J135" s="13">
        <f t="shared" si="13"/>
        <v>7.9166666666666732</v>
      </c>
      <c r="K135" s="13">
        <f t="shared" si="14"/>
        <v>0</v>
      </c>
      <c r="L135" s="25">
        <v>0</v>
      </c>
      <c r="M135" s="13">
        <f>IF(Tabella1[[#This Row],[smartworking]]=1,Tabella1[[#This Row],[totale numero ore]],0)</f>
        <v>0</v>
      </c>
    </row>
    <row r="136" spans="1:13" x14ac:dyDescent="0.2">
      <c r="A136" s="16">
        <v>44600</v>
      </c>
      <c r="B136" s="8" t="s">
        <v>20</v>
      </c>
      <c r="C136" s="8" t="str">
        <f t="shared" si="10"/>
        <v>Marketing</v>
      </c>
      <c r="D136" s="2">
        <v>0.375</v>
      </c>
      <c r="E136" s="2">
        <v>0.54166666666666663</v>
      </c>
      <c r="F136" s="2">
        <v>0.58333333333333304</v>
      </c>
      <c r="G136" s="2">
        <v>0.75347222222222221</v>
      </c>
      <c r="H136" s="2">
        <f t="shared" si="11"/>
        <v>0.3368055555555558</v>
      </c>
      <c r="I136" s="13">
        <f t="shared" si="12"/>
        <v>8.0833333333333393</v>
      </c>
      <c r="J136" s="13">
        <f t="shared" si="13"/>
        <v>8</v>
      </c>
      <c r="K136" s="13">
        <f t="shared" si="14"/>
        <v>8.3333333333339255E-2</v>
      </c>
      <c r="L136" s="25">
        <v>0</v>
      </c>
      <c r="M136" s="13">
        <f>IF(Tabella1[[#This Row],[smartworking]]=1,Tabella1[[#This Row],[totale numero ore]],0)</f>
        <v>0</v>
      </c>
    </row>
    <row r="137" spans="1:13" x14ac:dyDescent="0.2">
      <c r="A137" s="16">
        <v>44601</v>
      </c>
      <c r="B137" s="8" t="s">
        <v>16</v>
      </c>
      <c r="C137" s="8" t="str">
        <f t="shared" si="10"/>
        <v>Commerciale</v>
      </c>
      <c r="D137" s="2">
        <v>0.375</v>
      </c>
      <c r="E137" s="2">
        <v>0.54166666666666663</v>
      </c>
      <c r="F137" s="2">
        <v>0.58333333333333304</v>
      </c>
      <c r="G137" s="2">
        <v>0.75</v>
      </c>
      <c r="H137" s="2">
        <f t="shared" si="11"/>
        <v>0.33333333333333359</v>
      </c>
      <c r="I137" s="13">
        <f t="shared" si="12"/>
        <v>8.0000000000000071</v>
      </c>
      <c r="J137" s="13">
        <f t="shared" si="13"/>
        <v>8</v>
      </c>
      <c r="K137" s="13">
        <f t="shared" si="14"/>
        <v>7.1054273576010019E-15</v>
      </c>
      <c r="L137" s="25">
        <v>1</v>
      </c>
      <c r="M137" s="13">
        <f>IF(Tabella1[[#This Row],[smartworking]]=1,Tabella1[[#This Row],[totale numero ore]],0)</f>
        <v>8.0000000000000071</v>
      </c>
    </row>
    <row r="138" spans="1:13" x14ac:dyDescent="0.2">
      <c r="A138" s="16">
        <v>44601</v>
      </c>
      <c r="B138" s="8" t="s">
        <v>17</v>
      </c>
      <c r="C138" s="8" t="str">
        <f t="shared" si="10"/>
        <v>Commerciale</v>
      </c>
      <c r="D138" s="2">
        <v>0.375</v>
      </c>
      <c r="E138" s="2">
        <v>0.54166666666666663</v>
      </c>
      <c r="F138" s="2">
        <v>0.58333333333333304</v>
      </c>
      <c r="G138" s="2">
        <v>0.75347222222222221</v>
      </c>
      <c r="H138" s="2">
        <f t="shared" si="11"/>
        <v>0.3368055555555558</v>
      </c>
      <c r="I138" s="13">
        <f t="shared" si="12"/>
        <v>8.0833333333333393</v>
      </c>
      <c r="J138" s="13">
        <f t="shared" si="13"/>
        <v>8</v>
      </c>
      <c r="K138" s="13">
        <f t="shared" si="14"/>
        <v>8.3333333333339255E-2</v>
      </c>
      <c r="L138" s="25">
        <v>1</v>
      </c>
      <c r="M138" s="13">
        <f>IF(Tabella1[[#This Row],[smartworking]]=1,Tabella1[[#This Row],[totale numero ore]],0)</f>
        <v>8.0833333333333393</v>
      </c>
    </row>
    <row r="139" spans="1:13" x14ac:dyDescent="0.2">
      <c r="A139" s="16">
        <v>44601</v>
      </c>
      <c r="B139" s="8" t="s">
        <v>18</v>
      </c>
      <c r="C139" s="8" t="str">
        <f t="shared" si="10"/>
        <v>Marketing</v>
      </c>
      <c r="D139" s="2">
        <v>0.375</v>
      </c>
      <c r="E139" s="2">
        <v>0.54166666666666663</v>
      </c>
      <c r="F139" s="2">
        <v>0.58333333333333304</v>
      </c>
      <c r="G139" s="2">
        <v>0.75694444444444453</v>
      </c>
      <c r="H139" s="2">
        <f t="shared" si="11"/>
        <v>0.34027777777777812</v>
      </c>
      <c r="I139" s="13">
        <f t="shared" si="12"/>
        <v>8.166666666666675</v>
      </c>
      <c r="J139" s="13">
        <f t="shared" si="13"/>
        <v>8</v>
      </c>
      <c r="K139" s="13">
        <f t="shared" si="14"/>
        <v>0.16666666666667496</v>
      </c>
      <c r="L139" s="25">
        <v>0</v>
      </c>
      <c r="M139" s="13">
        <f>IF(Tabella1[[#This Row],[smartworking]]=1,Tabella1[[#This Row],[totale numero ore]],0)</f>
        <v>0</v>
      </c>
    </row>
    <row r="140" spans="1:13" x14ac:dyDescent="0.2">
      <c r="A140" s="16">
        <v>44601</v>
      </c>
      <c r="B140" s="8" t="s">
        <v>19</v>
      </c>
      <c r="C140" s="8" t="str">
        <f t="shared" si="10"/>
        <v>Marketing</v>
      </c>
      <c r="D140" s="2">
        <v>0.375</v>
      </c>
      <c r="E140" s="2">
        <v>0.54166666666666663</v>
      </c>
      <c r="F140" s="2">
        <v>0.58333333333333304</v>
      </c>
      <c r="G140" s="2">
        <v>0.74305555555555547</v>
      </c>
      <c r="H140" s="2">
        <f t="shared" si="11"/>
        <v>0.32638888888888906</v>
      </c>
      <c r="I140" s="13">
        <f t="shared" si="12"/>
        <v>7.8333333333333375</v>
      </c>
      <c r="J140" s="13">
        <f t="shared" si="13"/>
        <v>7.8333333333333375</v>
      </c>
      <c r="K140" s="13">
        <f t="shared" si="14"/>
        <v>0</v>
      </c>
      <c r="L140" s="25">
        <v>0</v>
      </c>
      <c r="M140" s="13">
        <f>IF(Tabella1[[#This Row],[smartworking]]=1,Tabella1[[#This Row],[totale numero ore]],0)</f>
        <v>0</v>
      </c>
    </row>
    <row r="141" spans="1:13" x14ac:dyDescent="0.2">
      <c r="A141" s="16">
        <v>44601</v>
      </c>
      <c r="B141" s="8" t="s">
        <v>20</v>
      </c>
      <c r="C141" s="8" t="str">
        <f t="shared" si="10"/>
        <v>Marketing</v>
      </c>
      <c r="D141" s="2">
        <v>0.33333333333333331</v>
      </c>
      <c r="E141" s="2">
        <v>0.58333333333333337</v>
      </c>
      <c r="F141" s="2">
        <v>0.625</v>
      </c>
      <c r="G141" s="2">
        <v>0.75347222222222221</v>
      </c>
      <c r="H141" s="2">
        <f t="shared" si="11"/>
        <v>0.37847222222222227</v>
      </c>
      <c r="I141" s="13">
        <f t="shared" si="12"/>
        <v>9.0833333333333339</v>
      </c>
      <c r="J141" s="13">
        <f t="shared" si="13"/>
        <v>8</v>
      </c>
      <c r="K141" s="13">
        <f t="shared" si="14"/>
        <v>1.0833333333333339</v>
      </c>
      <c r="L141" s="25">
        <v>0</v>
      </c>
      <c r="M141" s="13">
        <f>IF(Tabella1[[#This Row],[smartworking]]=1,Tabella1[[#This Row],[totale numero ore]],0)</f>
        <v>0</v>
      </c>
    </row>
    <row r="142" spans="1:13" x14ac:dyDescent="0.2">
      <c r="A142" s="16">
        <v>44602</v>
      </c>
      <c r="B142" s="8" t="s">
        <v>16</v>
      </c>
      <c r="C142" s="8" t="str">
        <f t="shared" si="10"/>
        <v>Commerciale</v>
      </c>
      <c r="D142" s="2">
        <v>0.38194444444444442</v>
      </c>
      <c r="E142" s="2">
        <v>0.54166666666666663</v>
      </c>
      <c r="F142" s="2">
        <v>0.58333333333333304</v>
      </c>
      <c r="G142" s="2">
        <v>0.75</v>
      </c>
      <c r="H142" s="2">
        <f t="shared" si="11"/>
        <v>0.32638888888888917</v>
      </c>
      <c r="I142" s="13">
        <f t="shared" si="12"/>
        <v>7.8333333333333401</v>
      </c>
      <c r="J142" s="13">
        <f t="shared" si="13"/>
        <v>7.8333333333333401</v>
      </c>
      <c r="K142" s="13">
        <f t="shared" si="14"/>
        <v>0</v>
      </c>
      <c r="L142" s="25">
        <v>0</v>
      </c>
      <c r="M142" s="13">
        <f>IF(Tabella1[[#This Row],[smartworking]]=1,Tabella1[[#This Row],[totale numero ore]],0)</f>
        <v>0</v>
      </c>
    </row>
    <row r="143" spans="1:13" x14ac:dyDescent="0.2">
      <c r="A143" s="16">
        <v>44602</v>
      </c>
      <c r="B143" s="8" t="s">
        <v>17</v>
      </c>
      <c r="C143" s="8" t="str">
        <f t="shared" si="10"/>
        <v>Commerciale</v>
      </c>
      <c r="D143" s="2">
        <v>0.375</v>
      </c>
      <c r="E143" s="2">
        <v>0.54861111111111105</v>
      </c>
      <c r="F143" s="2">
        <v>0.58333333333333304</v>
      </c>
      <c r="G143" s="2">
        <v>0.75347222222222221</v>
      </c>
      <c r="H143" s="2">
        <f t="shared" si="11"/>
        <v>0.34375000000000022</v>
      </c>
      <c r="I143" s="13">
        <f t="shared" si="12"/>
        <v>8.2500000000000053</v>
      </c>
      <c r="J143" s="13">
        <f t="shared" si="13"/>
        <v>8</v>
      </c>
      <c r="K143" s="13">
        <f t="shared" si="14"/>
        <v>0.25000000000000533</v>
      </c>
      <c r="L143" s="25">
        <v>0</v>
      </c>
      <c r="M143" s="13">
        <f>IF(Tabella1[[#This Row],[smartworking]]=1,Tabella1[[#This Row],[totale numero ore]],0)</f>
        <v>0</v>
      </c>
    </row>
    <row r="144" spans="1:13" x14ac:dyDescent="0.2">
      <c r="A144" s="16">
        <v>44602</v>
      </c>
      <c r="B144" s="8" t="s">
        <v>18</v>
      </c>
      <c r="C144" s="8" t="str">
        <f t="shared" si="10"/>
        <v>Marketing</v>
      </c>
      <c r="D144" s="2">
        <v>0.375</v>
      </c>
      <c r="E144" s="2">
        <v>0.54513888888888895</v>
      </c>
      <c r="F144" s="2">
        <v>0.58333333333333304</v>
      </c>
      <c r="G144" s="2">
        <v>0.75694444444444453</v>
      </c>
      <c r="H144" s="2">
        <f t="shared" si="11"/>
        <v>0.34375000000000044</v>
      </c>
      <c r="I144" s="13">
        <f t="shared" si="12"/>
        <v>8.2500000000000107</v>
      </c>
      <c r="J144" s="13">
        <f t="shared" si="13"/>
        <v>8</v>
      </c>
      <c r="K144" s="13">
        <f t="shared" si="14"/>
        <v>0.25000000000001066</v>
      </c>
      <c r="L144" s="25">
        <v>1</v>
      </c>
      <c r="M144" s="13">
        <f>IF(Tabella1[[#This Row],[smartworking]]=1,Tabella1[[#This Row],[totale numero ore]],0)</f>
        <v>8.2500000000000107</v>
      </c>
    </row>
    <row r="145" spans="1:13" x14ac:dyDescent="0.2">
      <c r="A145" s="16">
        <v>44602</v>
      </c>
      <c r="B145" s="8" t="s">
        <v>19</v>
      </c>
      <c r="C145" s="8" t="str">
        <f t="shared" si="10"/>
        <v>Marketing</v>
      </c>
      <c r="D145" s="2">
        <v>0.375</v>
      </c>
      <c r="E145" s="2">
        <v>0.54166666666666663</v>
      </c>
      <c r="F145" s="2">
        <v>0.58333333333333304</v>
      </c>
      <c r="G145" s="2">
        <v>0.74305555555555547</v>
      </c>
      <c r="H145" s="2">
        <f t="shared" si="11"/>
        <v>0.32638888888888906</v>
      </c>
      <c r="I145" s="13">
        <f t="shared" si="12"/>
        <v>7.8333333333333375</v>
      </c>
      <c r="J145" s="13">
        <f t="shared" si="13"/>
        <v>7.8333333333333375</v>
      </c>
      <c r="K145" s="13">
        <f t="shared" si="14"/>
        <v>0</v>
      </c>
      <c r="L145" s="25">
        <v>1</v>
      </c>
      <c r="M145" s="13">
        <f>IF(Tabella1[[#This Row],[smartworking]]=1,Tabella1[[#This Row],[totale numero ore]],0)</f>
        <v>7.8333333333333375</v>
      </c>
    </row>
    <row r="146" spans="1:13" x14ac:dyDescent="0.2">
      <c r="A146" s="16">
        <v>44602</v>
      </c>
      <c r="B146" s="8" t="s">
        <v>20</v>
      </c>
      <c r="C146" s="8" t="str">
        <f t="shared" si="10"/>
        <v>Marketing</v>
      </c>
      <c r="D146" s="2">
        <v>0.375</v>
      </c>
      <c r="E146" s="2">
        <v>0.54166666666666663</v>
      </c>
      <c r="F146" s="2">
        <v>0.58333333333333304</v>
      </c>
      <c r="G146" s="2">
        <v>0.75347222222222221</v>
      </c>
      <c r="H146" s="2">
        <f t="shared" si="11"/>
        <v>0.3368055555555558</v>
      </c>
      <c r="I146" s="13">
        <f t="shared" si="12"/>
        <v>8.0833333333333393</v>
      </c>
      <c r="J146" s="13">
        <f t="shared" si="13"/>
        <v>8</v>
      </c>
      <c r="K146" s="13">
        <f t="shared" si="14"/>
        <v>8.3333333333339255E-2</v>
      </c>
      <c r="L146" s="25">
        <v>0</v>
      </c>
      <c r="M146" s="13">
        <f>IF(Tabella1[[#This Row],[smartworking]]=1,Tabella1[[#This Row],[totale numero ore]],0)</f>
        <v>0</v>
      </c>
    </row>
    <row r="147" spans="1:13" x14ac:dyDescent="0.2">
      <c r="A147" s="16">
        <v>44603</v>
      </c>
      <c r="B147" s="8" t="s">
        <v>16</v>
      </c>
      <c r="C147" s="8" t="str">
        <f t="shared" si="10"/>
        <v>Commerciale</v>
      </c>
      <c r="D147" s="2">
        <v>0.33333333333333331</v>
      </c>
      <c r="E147" s="2">
        <v>0.58333333333333337</v>
      </c>
      <c r="F147" s="2">
        <v>0.625</v>
      </c>
      <c r="G147" s="2">
        <v>0.75</v>
      </c>
      <c r="H147" s="2">
        <f t="shared" si="11"/>
        <v>0.37500000000000006</v>
      </c>
      <c r="I147" s="13">
        <f t="shared" si="12"/>
        <v>9.0000000000000018</v>
      </c>
      <c r="J147" s="13">
        <f t="shared" si="13"/>
        <v>8</v>
      </c>
      <c r="K147" s="13">
        <f t="shared" si="14"/>
        <v>1.0000000000000018</v>
      </c>
      <c r="L147" s="25">
        <v>1</v>
      </c>
      <c r="M147" s="13">
        <f>IF(Tabella1[[#This Row],[smartworking]]=1,Tabella1[[#This Row],[totale numero ore]],0)</f>
        <v>9.0000000000000018</v>
      </c>
    </row>
    <row r="148" spans="1:13" x14ac:dyDescent="0.2">
      <c r="A148" s="16">
        <v>44603</v>
      </c>
      <c r="B148" s="8" t="s">
        <v>17</v>
      </c>
      <c r="C148" s="8" t="str">
        <f t="shared" si="10"/>
        <v>Commerciale</v>
      </c>
      <c r="D148" s="2">
        <v>0.38194444444444442</v>
      </c>
      <c r="E148" s="2">
        <v>0.54166666666666663</v>
      </c>
      <c r="F148" s="2">
        <v>0.58333333333333304</v>
      </c>
      <c r="G148" s="2">
        <v>0.75347222222222221</v>
      </c>
      <c r="H148" s="2">
        <f t="shared" si="11"/>
        <v>0.32986111111111138</v>
      </c>
      <c r="I148" s="13">
        <f t="shared" si="12"/>
        <v>7.9166666666666732</v>
      </c>
      <c r="J148" s="13">
        <f t="shared" si="13"/>
        <v>7.9166666666666732</v>
      </c>
      <c r="K148" s="13">
        <f t="shared" si="14"/>
        <v>0</v>
      </c>
      <c r="L148" s="25">
        <v>1</v>
      </c>
      <c r="M148" s="13">
        <f>IF(Tabella1[[#This Row],[smartworking]]=1,Tabella1[[#This Row],[totale numero ore]],0)</f>
        <v>7.9166666666666732</v>
      </c>
    </row>
    <row r="149" spans="1:13" x14ac:dyDescent="0.2">
      <c r="A149" s="16">
        <v>44603</v>
      </c>
      <c r="B149" s="8" t="s">
        <v>18</v>
      </c>
      <c r="C149" s="8" t="str">
        <f t="shared" si="10"/>
        <v>Marketing</v>
      </c>
      <c r="D149" s="2">
        <v>0.36805555555555558</v>
      </c>
      <c r="E149" s="2">
        <v>0.54861111111111105</v>
      </c>
      <c r="F149" s="2">
        <v>0.58333333333333304</v>
      </c>
      <c r="G149" s="2">
        <v>0.75694444444444453</v>
      </c>
      <c r="H149" s="2">
        <f t="shared" si="11"/>
        <v>0.35416666666666696</v>
      </c>
      <c r="I149" s="13">
        <f t="shared" si="12"/>
        <v>8.5000000000000071</v>
      </c>
      <c r="J149" s="13">
        <f t="shared" si="13"/>
        <v>8</v>
      </c>
      <c r="K149" s="13">
        <f t="shared" si="14"/>
        <v>0.50000000000000711</v>
      </c>
      <c r="L149" s="25">
        <v>0</v>
      </c>
      <c r="M149" s="13">
        <f>IF(Tabella1[[#This Row],[smartworking]]=1,Tabella1[[#This Row],[totale numero ore]],0)</f>
        <v>0</v>
      </c>
    </row>
    <row r="150" spans="1:13" x14ac:dyDescent="0.2">
      <c r="A150" s="16">
        <v>44603</v>
      </c>
      <c r="B150" s="8" t="s">
        <v>19</v>
      </c>
      <c r="C150" s="8" t="str">
        <f t="shared" si="10"/>
        <v>Marketing</v>
      </c>
      <c r="D150" s="2">
        <v>0.38194444444444442</v>
      </c>
      <c r="E150" s="2">
        <v>0.54513888888888895</v>
      </c>
      <c r="F150" s="2">
        <v>0.58333333333333304</v>
      </c>
      <c r="G150" s="2">
        <v>0.74305555555555547</v>
      </c>
      <c r="H150" s="2">
        <f t="shared" si="11"/>
        <v>0.32291666666666696</v>
      </c>
      <c r="I150" s="13">
        <f t="shared" si="12"/>
        <v>7.7500000000000071</v>
      </c>
      <c r="J150" s="13">
        <f t="shared" si="13"/>
        <v>7.7500000000000071</v>
      </c>
      <c r="K150" s="13">
        <f t="shared" si="14"/>
        <v>0</v>
      </c>
      <c r="L150" s="25">
        <v>0</v>
      </c>
      <c r="M150" s="13">
        <f>IF(Tabella1[[#This Row],[smartworking]]=1,Tabella1[[#This Row],[totale numero ore]],0)</f>
        <v>0</v>
      </c>
    </row>
    <row r="151" spans="1:13" x14ac:dyDescent="0.2">
      <c r="A151" s="16">
        <v>44603</v>
      </c>
      <c r="B151" s="8" t="s">
        <v>20</v>
      </c>
      <c r="C151" s="8" t="str">
        <f t="shared" si="10"/>
        <v>Marketing</v>
      </c>
      <c r="D151" s="2">
        <v>0.39583333333333331</v>
      </c>
      <c r="E151" s="2">
        <v>0.54166666666666663</v>
      </c>
      <c r="F151" s="2">
        <v>0.58333333333333304</v>
      </c>
      <c r="G151" s="2">
        <v>0.75347222222222221</v>
      </c>
      <c r="H151" s="2">
        <f t="shared" si="11"/>
        <v>0.31597222222222249</v>
      </c>
      <c r="I151" s="13">
        <f t="shared" si="12"/>
        <v>7.5833333333333393</v>
      </c>
      <c r="J151" s="13">
        <f t="shared" si="13"/>
        <v>7.5833333333333393</v>
      </c>
      <c r="K151" s="13">
        <f t="shared" si="14"/>
        <v>0</v>
      </c>
      <c r="L151" s="25">
        <v>1</v>
      </c>
      <c r="M151" s="13">
        <f>IF(Tabella1[[#This Row],[smartworking]]=1,Tabella1[[#This Row],[totale numero ore]],0)</f>
        <v>7.5833333333333393</v>
      </c>
    </row>
    <row r="152" spans="1:13" x14ac:dyDescent="0.2">
      <c r="A152" s="16">
        <v>44606</v>
      </c>
      <c r="B152" s="8" t="s">
        <v>16</v>
      </c>
      <c r="C152" s="8" t="str">
        <f t="shared" si="10"/>
        <v>Commerciale</v>
      </c>
      <c r="D152" s="2">
        <v>0.3888888888888889</v>
      </c>
      <c r="E152" s="2">
        <v>0.54166666666666663</v>
      </c>
      <c r="F152" s="2">
        <v>0.58333333333333304</v>
      </c>
      <c r="G152" s="2">
        <v>0.75</v>
      </c>
      <c r="H152" s="2">
        <f t="shared" si="11"/>
        <v>0.3194444444444447</v>
      </c>
      <c r="I152" s="13">
        <f t="shared" si="12"/>
        <v>7.6666666666666732</v>
      </c>
      <c r="J152" s="13">
        <f t="shared" si="13"/>
        <v>7.6666666666666732</v>
      </c>
      <c r="K152" s="13">
        <f t="shared" si="14"/>
        <v>0</v>
      </c>
      <c r="L152" s="25">
        <v>1</v>
      </c>
      <c r="M152" s="13">
        <f>IF(Tabella1[[#This Row],[smartworking]]=1,Tabella1[[#This Row],[totale numero ore]],0)</f>
        <v>7.6666666666666732</v>
      </c>
    </row>
    <row r="153" spans="1:13" x14ac:dyDescent="0.2">
      <c r="A153" s="16">
        <v>44606</v>
      </c>
      <c r="B153" s="8" t="s">
        <v>17</v>
      </c>
      <c r="C153" s="8" t="str">
        <f t="shared" si="10"/>
        <v>Commerciale</v>
      </c>
      <c r="D153" s="2">
        <v>0.33333333333333331</v>
      </c>
      <c r="E153" s="2">
        <v>0.58333333333333337</v>
      </c>
      <c r="F153" s="2">
        <v>0.625</v>
      </c>
      <c r="G153" s="2">
        <v>0.75347222222222221</v>
      </c>
      <c r="H153" s="2">
        <f t="shared" si="11"/>
        <v>0.37847222222222227</v>
      </c>
      <c r="I153" s="13">
        <f t="shared" si="12"/>
        <v>9.0833333333333339</v>
      </c>
      <c r="J153" s="13">
        <f t="shared" si="13"/>
        <v>8</v>
      </c>
      <c r="K153" s="13">
        <f t="shared" si="14"/>
        <v>1.0833333333333339</v>
      </c>
      <c r="L153" s="25">
        <v>1</v>
      </c>
      <c r="M153" s="13">
        <f>IF(Tabella1[[#This Row],[smartworking]]=1,Tabella1[[#This Row],[totale numero ore]],0)</f>
        <v>9.0833333333333339</v>
      </c>
    </row>
    <row r="154" spans="1:13" x14ac:dyDescent="0.2">
      <c r="A154" s="16">
        <v>44606</v>
      </c>
      <c r="B154" s="8" t="s">
        <v>18</v>
      </c>
      <c r="C154" s="8" t="str">
        <f t="shared" si="10"/>
        <v>Marketing</v>
      </c>
      <c r="D154" s="2">
        <v>0.38194444444444442</v>
      </c>
      <c r="E154" s="2">
        <v>0.54166666666666663</v>
      </c>
      <c r="F154" s="2">
        <v>0.58333333333333304</v>
      </c>
      <c r="G154" s="2">
        <v>0.75694444444444453</v>
      </c>
      <c r="H154" s="2">
        <f t="shared" si="11"/>
        <v>0.3333333333333337</v>
      </c>
      <c r="I154" s="13">
        <f t="shared" si="12"/>
        <v>8.0000000000000089</v>
      </c>
      <c r="J154" s="13">
        <f t="shared" si="13"/>
        <v>8</v>
      </c>
      <c r="K154" s="13">
        <f t="shared" si="14"/>
        <v>8.8817841970012523E-15</v>
      </c>
      <c r="L154" s="25">
        <v>0</v>
      </c>
      <c r="M154" s="13">
        <f>IF(Tabella1[[#This Row],[smartworking]]=1,Tabella1[[#This Row],[totale numero ore]],0)</f>
        <v>0</v>
      </c>
    </row>
    <row r="155" spans="1:13" x14ac:dyDescent="0.2">
      <c r="A155" s="16">
        <v>44606</v>
      </c>
      <c r="B155" s="8" t="s">
        <v>19</v>
      </c>
      <c r="C155" s="8" t="str">
        <f t="shared" si="10"/>
        <v>Marketing</v>
      </c>
      <c r="D155" s="2">
        <v>0.36805555555555558</v>
      </c>
      <c r="E155" s="2">
        <v>0.54861111111111105</v>
      </c>
      <c r="F155" s="2">
        <v>0.58333333333333304</v>
      </c>
      <c r="G155" s="2">
        <v>0.74305555555555547</v>
      </c>
      <c r="H155" s="2">
        <f t="shared" si="11"/>
        <v>0.3402777777777779</v>
      </c>
      <c r="I155" s="13">
        <f t="shared" si="12"/>
        <v>8.1666666666666696</v>
      </c>
      <c r="J155" s="13">
        <f t="shared" si="13"/>
        <v>8</v>
      </c>
      <c r="K155" s="13">
        <f t="shared" si="14"/>
        <v>0.16666666666666963</v>
      </c>
      <c r="L155" s="25">
        <v>0</v>
      </c>
      <c r="M155" s="13">
        <f>IF(Tabella1[[#This Row],[smartworking]]=1,Tabella1[[#This Row],[totale numero ore]],0)</f>
        <v>0</v>
      </c>
    </row>
    <row r="156" spans="1:13" x14ac:dyDescent="0.2">
      <c r="A156" s="16">
        <v>44606</v>
      </c>
      <c r="B156" s="8" t="s">
        <v>20</v>
      </c>
      <c r="C156" s="8" t="str">
        <f t="shared" si="10"/>
        <v>Marketing</v>
      </c>
      <c r="D156" s="2">
        <v>0.375</v>
      </c>
      <c r="E156" s="2">
        <v>0.54513888888888895</v>
      </c>
      <c r="F156" s="2">
        <v>0.58333333333333304</v>
      </c>
      <c r="G156" s="2">
        <v>0.75347222222222221</v>
      </c>
      <c r="H156" s="2">
        <f t="shared" si="11"/>
        <v>0.34027777777777812</v>
      </c>
      <c r="I156" s="13">
        <f t="shared" si="12"/>
        <v>8.166666666666675</v>
      </c>
      <c r="J156" s="13">
        <f t="shared" si="13"/>
        <v>8</v>
      </c>
      <c r="K156" s="13">
        <f t="shared" si="14"/>
        <v>0.16666666666667496</v>
      </c>
      <c r="L156" s="25">
        <v>1</v>
      </c>
      <c r="M156" s="13">
        <f>IF(Tabella1[[#This Row],[smartworking]]=1,Tabella1[[#This Row],[totale numero ore]],0)</f>
        <v>8.166666666666675</v>
      </c>
    </row>
    <row r="157" spans="1:13" x14ac:dyDescent="0.2">
      <c r="A157" s="16">
        <v>44607</v>
      </c>
      <c r="B157" s="8" t="s">
        <v>16</v>
      </c>
      <c r="C157" s="8" t="str">
        <f t="shared" si="10"/>
        <v>Commerciale</v>
      </c>
      <c r="D157" s="2">
        <v>0.375</v>
      </c>
      <c r="E157" s="2">
        <v>0.54166666666666663</v>
      </c>
      <c r="F157" s="2">
        <v>0.58333333333333304</v>
      </c>
      <c r="G157" s="2">
        <v>0.75</v>
      </c>
      <c r="H157" s="2">
        <f t="shared" si="11"/>
        <v>0.33333333333333359</v>
      </c>
      <c r="I157" s="13">
        <f t="shared" si="12"/>
        <v>8.0000000000000071</v>
      </c>
      <c r="J157" s="13">
        <f t="shared" si="13"/>
        <v>8</v>
      </c>
      <c r="K157" s="13">
        <f t="shared" si="14"/>
        <v>7.1054273576010019E-15</v>
      </c>
      <c r="L157" s="25">
        <v>0</v>
      </c>
      <c r="M157" s="13">
        <f>IF(Tabella1[[#This Row],[smartworking]]=1,Tabella1[[#This Row],[totale numero ore]],0)</f>
        <v>0</v>
      </c>
    </row>
    <row r="158" spans="1:13" x14ac:dyDescent="0.2">
      <c r="A158" s="16">
        <v>44607</v>
      </c>
      <c r="B158" s="8" t="s">
        <v>17</v>
      </c>
      <c r="C158" s="8" t="str">
        <f t="shared" si="10"/>
        <v>Commerciale</v>
      </c>
      <c r="D158" s="2">
        <v>0.375</v>
      </c>
      <c r="E158" s="2">
        <v>0.54166666666666663</v>
      </c>
      <c r="F158" s="2">
        <v>0.58333333333333304</v>
      </c>
      <c r="G158" s="2">
        <v>0.75347222222222221</v>
      </c>
      <c r="H158" s="2">
        <f t="shared" si="11"/>
        <v>0.3368055555555558</v>
      </c>
      <c r="I158" s="13">
        <f t="shared" si="12"/>
        <v>8.0833333333333393</v>
      </c>
      <c r="J158" s="13">
        <f t="shared" si="13"/>
        <v>8</v>
      </c>
      <c r="K158" s="13">
        <f t="shared" si="14"/>
        <v>8.3333333333339255E-2</v>
      </c>
      <c r="L158" s="25">
        <v>0</v>
      </c>
      <c r="M158" s="13">
        <f>IF(Tabella1[[#This Row],[smartworking]]=1,Tabella1[[#This Row],[totale numero ore]],0)</f>
        <v>0</v>
      </c>
    </row>
    <row r="159" spans="1:13" x14ac:dyDescent="0.2">
      <c r="A159" s="16">
        <v>44607</v>
      </c>
      <c r="B159" s="8" t="s">
        <v>18</v>
      </c>
      <c r="C159" s="8" t="str">
        <f t="shared" si="10"/>
        <v>Marketing</v>
      </c>
      <c r="D159" s="2">
        <v>0.33333333333333331</v>
      </c>
      <c r="E159" s="2">
        <v>0.58333333333333337</v>
      </c>
      <c r="F159" s="2">
        <v>0.58333333333333304</v>
      </c>
      <c r="G159" s="2">
        <v>0.75694444444444453</v>
      </c>
      <c r="H159" s="2">
        <f t="shared" si="11"/>
        <v>0.42361111111111155</v>
      </c>
      <c r="I159" s="13">
        <f t="shared" si="12"/>
        <v>10.166666666666677</v>
      </c>
      <c r="J159" s="13">
        <f t="shared" si="13"/>
        <v>8</v>
      </c>
      <c r="K159" s="13">
        <f t="shared" si="14"/>
        <v>2.1666666666666767</v>
      </c>
      <c r="L159" s="25">
        <v>1</v>
      </c>
      <c r="M159" s="13">
        <f>IF(Tabella1[[#This Row],[smartworking]]=1,Tabella1[[#This Row],[totale numero ore]],0)</f>
        <v>10.166666666666677</v>
      </c>
    </row>
    <row r="160" spans="1:13" x14ac:dyDescent="0.2">
      <c r="A160" s="16">
        <v>44607</v>
      </c>
      <c r="B160" s="8" t="s">
        <v>19</v>
      </c>
      <c r="C160" s="8" t="str">
        <f t="shared" si="10"/>
        <v>Marketing</v>
      </c>
      <c r="D160" s="2">
        <v>0.38194444444444442</v>
      </c>
      <c r="E160" s="2">
        <v>0.54166666666666663</v>
      </c>
      <c r="F160" s="2">
        <v>0.58333333333333304</v>
      </c>
      <c r="G160" s="2">
        <v>0.74305555555555547</v>
      </c>
      <c r="H160" s="2">
        <f t="shared" si="11"/>
        <v>0.31944444444444464</v>
      </c>
      <c r="I160" s="13">
        <f t="shared" si="12"/>
        <v>7.6666666666666714</v>
      </c>
      <c r="J160" s="13">
        <f t="shared" si="13"/>
        <v>7.6666666666666714</v>
      </c>
      <c r="K160" s="13">
        <f t="shared" si="14"/>
        <v>0</v>
      </c>
      <c r="L160" s="25">
        <v>1</v>
      </c>
      <c r="M160" s="13">
        <f>IF(Tabella1[[#This Row],[smartworking]]=1,Tabella1[[#This Row],[totale numero ore]],0)</f>
        <v>7.6666666666666714</v>
      </c>
    </row>
    <row r="161" spans="1:13" x14ac:dyDescent="0.2">
      <c r="A161" s="16">
        <v>44607</v>
      </c>
      <c r="B161" s="8" t="s">
        <v>20</v>
      </c>
      <c r="C161" s="8" t="str">
        <f t="shared" si="10"/>
        <v>Marketing</v>
      </c>
      <c r="D161" s="2">
        <v>0.375</v>
      </c>
      <c r="E161" s="2">
        <v>0.54861111111111105</v>
      </c>
      <c r="F161" s="2">
        <v>0.58333333333333304</v>
      </c>
      <c r="G161" s="2">
        <v>0.75347222222222221</v>
      </c>
      <c r="H161" s="2">
        <f t="shared" si="11"/>
        <v>0.34375000000000022</v>
      </c>
      <c r="I161" s="13">
        <f t="shared" si="12"/>
        <v>8.2500000000000053</v>
      </c>
      <c r="J161" s="13">
        <f t="shared" si="13"/>
        <v>8</v>
      </c>
      <c r="K161" s="13">
        <f t="shared" si="14"/>
        <v>0.25000000000000533</v>
      </c>
      <c r="L161" s="25">
        <v>1</v>
      </c>
      <c r="M161" s="13">
        <f>IF(Tabella1[[#This Row],[smartworking]]=1,Tabella1[[#This Row],[totale numero ore]],0)</f>
        <v>8.2500000000000053</v>
      </c>
    </row>
    <row r="162" spans="1:13" x14ac:dyDescent="0.2">
      <c r="A162" s="16">
        <v>44608</v>
      </c>
      <c r="B162" s="8" t="s">
        <v>16</v>
      </c>
      <c r="C162" s="8" t="str">
        <f t="shared" si="10"/>
        <v>Commerciale</v>
      </c>
      <c r="D162" s="2">
        <v>0.375</v>
      </c>
      <c r="E162" s="2">
        <v>0.54513888888888895</v>
      </c>
      <c r="F162" s="2">
        <v>0.58333333333333304</v>
      </c>
      <c r="G162" s="2">
        <v>0.75</v>
      </c>
      <c r="H162" s="2">
        <f t="shared" si="11"/>
        <v>0.33680555555555591</v>
      </c>
      <c r="I162" s="13">
        <f t="shared" si="12"/>
        <v>8.0833333333333428</v>
      </c>
      <c r="J162" s="13">
        <f t="shared" si="13"/>
        <v>8</v>
      </c>
      <c r="K162" s="13">
        <f t="shared" si="14"/>
        <v>8.3333333333342807E-2</v>
      </c>
      <c r="L162" s="25">
        <v>1</v>
      </c>
      <c r="M162" s="13">
        <f>IF(Tabella1[[#This Row],[smartworking]]=1,Tabella1[[#This Row],[totale numero ore]],0)</f>
        <v>8.0833333333333428</v>
      </c>
    </row>
    <row r="163" spans="1:13" x14ac:dyDescent="0.2">
      <c r="A163" s="16">
        <v>44608</v>
      </c>
      <c r="B163" s="8" t="s">
        <v>17</v>
      </c>
      <c r="C163" s="8" t="str">
        <f t="shared" si="10"/>
        <v>Commerciale</v>
      </c>
      <c r="D163" s="2">
        <v>0.375</v>
      </c>
      <c r="E163" s="2">
        <v>0.54166666666666663</v>
      </c>
      <c r="F163" s="2">
        <v>0.58333333333333304</v>
      </c>
      <c r="G163" s="2">
        <v>0.75347222222222221</v>
      </c>
      <c r="H163" s="2">
        <f t="shared" si="11"/>
        <v>0.3368055555555558</v>
      </c>
      <c r="I163" s="13">
        <f t="shared" si="12"/>
        <v>8.0833333333333393</v>
      </c>
      <c r="J163" s="13">
        <f t="shared" si="13"/>
        <v>8</v>
      </c>
      <c r="K163" s="13">
        <f t="shared" si="14"/>
        <v>8.3333333333339255E-2</v>
      </c>
      <c r="L163" s="25">
        <v>1</v>
      </c>
      <c r="M163" s="13">
        <f>IF(Tabella1[[#This Row],[smartworking]]=1,Tabella1[[#This Row],[totale numero ore]],0)</f>
        <v>8.0833333333333393</v>
      </c>
    </row>
    <row r="164" spans="1:13" x14ac:dyDescent="0.2">
      <c r="A164" s="16">
        <v>44608</v>
      </c>
      <c r="B164" s="8" t="s">
        <v>18</v>
      </c>
      <c r="C164" s="8" t="str">
        <f t="shared" si="10"/>
        <v>Marketing</v>
      </c>
      <c r="D164" s="2">
        <v>0.375</v>
      </c>
      <c r="E164" s="2">
        <v>0.54166666666666663</v>
      </c>
      <c r="F164" s="2">
        <v>0.58333333333333304</v>
      </c>
      <c r="G164" s="2">
        <v>0.75694444444444453</v>
      </c>
      <c r="H164" s="2">
        <f t="shared" si="11"/>
        <v>0.34027777777777812</v>
      </c>
      <c r="I164" s="13">
        <f t="shared" si="12"/>
        <v>8.166666666666675</v>
      </c>
      <c r="J164" s="13">
        <f t="shared" si="13"/>
        <v>8</v>
      </c>
      <c r="K164" s="13">
        <f t="shared" si="14"/>
        <v>0.16666666666667496</v>
      </c>
      <c r="L164" s="25">
        <v>1</v>
      </c>
      <c r="M164" s="13">
        <f>IF(Tabella1[[#This Row],[smartworking]]=1,Tabella1[[#This Row],[totale numero ore]],0)</f>
        <v>8.166666666666675</v>
      </c>
    </row>
    <row r="165" spans="1:13" x14ac:dyDescent="0.2">
      <c r="A165" s="16">
        <v>44608</v>
      </c>
      <c r="B165" s="8" t="s">
        <v>19</v>
      </c>
      <c r="C165" s="8" t="str">
        <f t="shared" si="10"/>
        <v>Marketing</v>
      </c>
      <c r="D165" s="2">
        <v>0.375</v>
      </c>
      <c r="E165" s="2">
        <v>0.58333333333333337</v>
      </c>
      <c r="F165" s="2">
        <v>0.625</v>
      </c>
      <c r="G165" s="2">
        <v>0.74305555555555547</v>
      </c>
      <c r="H165" s="2">
        <f t="shared" si="11"/>
        <v>0.32638888888888884</v>
      </c>
      <c r="I165" s="13">
        <f t="shared" si="12"/>
        <v>7.8333333333333321</v>
      </c>
      <c r="J165" s="13">
        <f t="shared" si="13"/>
        <v>7.8333333333333321</v>
      </c>
      <c r="K165" s="13">
        <f t="shared" si="14"/>
        <v>0</v>
      </c>
      <c r="L165" s="25">
        <v>0</v>
      </c>
      <c r="M165" s="13">
        <f>IF(Tabella1[[#This Row],[smartworking]]=1,Tabella1[[#This Row],[totale numero ore]],0)</f>
        <v>0</v>
      </c>
    </row>
    <row r="166" spans="1:13" x14ac:dyDescent="0.2">
      <c r="A166" s="16">
        <v>44608</v>
      </c>
      <c r="B166" s="8" t="s">
        <v>20</v>
      </c>
      <c r="C166" s="8" t="str">
        <f t="shared" si="10"/>
        <v>Marketing</v>
      </c>
      <c r="D166" s="2">
        <v>0.375</v>
      </c>
      <c r="E166" s="2">
        <v>0.54166666666666663</v>
      </c>
      <c r="F166" s="2">
        <v>0.58333333333333304</v>
      </c>
      <c r="G166" s="2">
        <v>0.75347222222222221</v>
      </c>
      <c r="H166" s="2">
        <f t="shared" si="11"/>
        <v>0.3368055555555558</v>
      </c>
      <c r="I166" s="13">
        <f t="shared" si="12"/>
        <v>8.0833333333333393</v>
      </c>
      <c r="J166" s="13">
        <f t="shared" si="13"/>
        <v>8</v>
      </c>
      <c r="K166" s="13">
        <f t="shared" si="14"/>
        <v>8.3333333333339255E-2</v>
      </c>
      <c r="L166" s="25">
        <v>0</v>
      </c>
      <c r="M166" s="13">
        <f>IF(Tabella1[[#This Row],[smartworking]]=1,Tabella1[[#This Row],[totale numero ore]],0)</f>
        <v>0</v>
      </c>
    </row>
    <row r="167" spans="1:13" x14ac:dyDescent="0.2">
      <c r="A167" s="16">
        <v>44609</v>
      </c>
      <c r="B167" s="8" t="s">
        <v>16</v>
      </c>
      <c r="C167" s="8" t="str">
        <f t="shared" si="10"/>
        <v>Commerciale</v>
      </c>
      <c r="D167" s="2">
        <v>0.36805555555555558</v>
      </c>
      <c r="E167" s="2">
        <v>0.54861111111111105</v>
      </c>
      <c r="F167" s="2">
        <v>0.58333333333333304</v>
      </c>
      <c r="G167" s="2">
        <v>0.75</v>
      </c>
      <c r="H167" s="2">
        <f t="shared" si="11"/>
        <v>0.34722222222222243</v>
      </c>
      <c r="I167" s="13">
        <f t="shared" si="12"/>
        <v>8.3333333333333393</v>
      </c>
      <c r="J167" s="13">
        <f t="shared" si="13"/>
        <v>8</v>
      </c>
      <c r="K167" s="13">
        <f t="shared" si="14"/>
        <v>0.33333333333333925</v>
      </c>
      <c r="L167" s="25">
        <v>1</v>
      </c>
      <c r="M167" s="13">
        <f>IF(Tabella1[[#This Row],[smartworking]]=1,Tabella1[[#This Row],[totale numero ore]],0)</f>
        <v>8.3333333333333393</v>
      </c>
    </row>
    <row r="168" spans="1:13" x14ac:dyDescent="0.2">
      <c r="A168" s="16">
        <v>44609</v>
      </c>
      <c r="B168" s="8" t="s">
        <v>17</v>
      </c>
      <c r="C168" s="8" t="str">
        <f t="shared" si="10"/>
        <v>Commerciale</v>
      </c>
      <c r="D168" s="2">
        <v>0.38194444444444442</v>
      </c>
      <c r="E168" s="2">
        <v>0.54513888888888895</v>
      </c>
      <c r="F168" s="2">
        <v>0.58333333333333304</v>
      </c>
      <c r="G168" s="2">
        <v>0.75347222222222221</v>
      </c>
      <c r="H168" s="2">
        <f t="shared" si="11"/>
        <v>0.3333333333333337</v>
      </c>
      <c r="I168" s="13">
        <f t="shared" si="12"/>
        <v>8.0000000000000089</v>
      </c>
      <c r="J168" s="13">
        <f t="shared" si="13"/>
        <v>8</v>
      </c>
      <c r="K168" s="13">
        <f t="shared" si="14"/>
        <v>8.8817841970012523E-15</v>
      </c>
      <c r="L168" s="25">
        <v>1</v>
      </c>
      <c r="M168" s="13">
        <f>IF(Tabella1[[#This Row],[smartworking]]=1,Tabella1[[#This Row],[totale numero ore]],0)</f>
        <v>8.0000000000000089</v>
      </c>
    </row>
    <row r="169" spans="1:13" x14ac:dyDescent="0.2">
      <c r="A169" s="16">
        <v>44609</v>
      </c>
      <c r="B169" s="8" t="s">
        <v>18</v>
      </c>
      <c r="C169" s="8" t="str">
        <f t="shared" si="10"/>
        <v>Marketing</v>
      </c>
      <c r="D169" s="2">
        <v>0.39583333333333331</v>
      </c>
      <c r="E169" s="2">
        <v>0.54166666666666663</v>
      </c>
      <c r="F169" s="2">
        <v>0.58333333333333304</v>
      </c>
      <c r="G169" s="2">
        <v>0.75694444444444453</v>
      </c>
      <c r="H169" s="2">
        <f t="shared" si="11"/>
        <v>0.31944444444444481</v>
      </c>
      <c r="I169" s="13">
        <f t="shared" si="12"/>
        <v>7.666666666666675</v>
      </c>
      <c r="J169" s="13">
        <f t="shared" si="13"/>
        <v>7.666666666666675</v>
      </c>
      <c r="K169" s="13">
        <f t="shared" si="14"/>
        <v>0</v>
      </c>
      <c r="L169" s="25">
        <v>1</v>
      </c>
      <c r="M169" s="13">
        <f>IF(Tabella1[[#This Row],[smartworking]]=1,Tabella1[[#This Row],[totale numero ore]],0)</f>
        <v>7.666666666666675</v>
      </c>
    </row>
    <row r="170" spans="1:13" x14ac:dyDescent="0.2">
      <c r="A170" s="16">
        <v>44609</v>
      </c>
      <c r="B170" s="8" t="s">
        <v>19</v>
      </c>
      <c r="C170" s="8" t="str">
        <f t="shared" si="10"/>
        <v>Marketing</v>
      </c>
      <c r="D170" s="2">
        <v>0.3888888888888889</v>
      </c>
      <c r="E170" s="2">
        <v>0.54166666666666663</v>
      </c>
      <c r="F170" s="2">
        <v>0.58333333333333304</v>
      </c>
      <c r="G170" s="2">
        <v>0.74305555555555547</v>
      </c>
      <c r="H170" s="2">
        <f t="shared" si="11"/>
        <v>0.31250000000000017</v>
      </c>
      <c r="I170" s="13">
        <f t="shared" si="12"/>
        <v>7.5000000000000036</v>
      </c>
      <c r="J170" s="13">
        <f t="shared" si="13"/>
        <v>7.5000000000000036</v>
      </c>
      <c r="K170" s="13">
        <f t="shared" si="14"/>
        <v>0</v>
      </c>
      <c r="L170" s="25">
        <v>0</v>
      </c>
      <c r="M170" s="13">
        <f>IF(Tabella1[[#This Row],[smartworking]]=1,Tabella1[[#This Row],[totale numero ore]],0)</f>
        <v>0</v>
      </c>
    </row>
    <row r="171" spans="1:13" x14ac:dyDescent="0.2">
      <c r="A171" s="16">
        <v>44609</v>
      </c>
      <c r="B171" s="8" t="s">
        <v>20</v>
      </c>
      <c r="C171" s="8" t="str">
        <f t="shared" si="10"/>
        <v>Marketing</v>
      </c>
      <c r="D171" s="2">
        <v>0.375</v>
      </c>
      <c r="E171" s="2">
        <v>0.58333333333333337</v>
      </c>
      <c r="F171" s="2">
        <v>0.58333333333333304</v>
      </c>
      <c r="G171" s="2">
        <v>0.75347222222222221</v>
      </c>
      <c r="H171" s="2">
        <f t="shared" si="11"/>
        <v>0.37847222222222254</v>
      </c>
      <c r="I171" s="13">
        <f t="shared" si="12"/>
        <v>9.083333333333341</v>
      </c>
      <c r="J171" s="13">
        <f t="shared" si="13"/>
        <v>8</v>
      </c>
      <c r="K171" s="13">
        <f t="shared" si="14"/>
        <v>1.083333333333341</v>
      </c>
      <c r="L171" s="25">
        <v>0</v>
      </c>
      <c r="M171" s="13">
        <f>IF(Tabella1[[#This Row],[smartworking]]=1,Tabella1[[#This Row],[totale numero ore]],0)</f>
        <v>0</v>
      </c>
    </row>
    <row r="172" spans="1:13" x14ac:dyDescent="0.2">
      <c r="A172" s="16">
        <v>44610</v>
      </c>
      <c r="B172" s="8" t="s">
        <v>16</v>
      </c>
      <c r="C172" s="8" t="str">
        <f t="shared" si="10"/>
        <v>Commerciale</v>
      </c>
      <c r="D172" s="2">
        <v>0.375</v>
      </c>
      <c r="E172" s="2">
        <v>0.54166666666666663</v>
      </c>
      <c r="F172" s="2">
        <v>0.58333333333333304</v>
      </c>
      <c r="G172" s="2">
        <v>0.75</v>
      </c>
      <c r="H172" s="2">
        <f t="shared" si="11"/>
        <v>0.33333333333333359</v>
      </c>
      <c r="I172" s="13">
        <f t="shared" si="12"/>
        <v>8.0000000000000071</v>
      </c>
      <c r="J172" s="13">
        <f t="shared" si="13"/>
        <v>8</v>
      </c>
      <c r="K172" s="13">
        <f t="shared" si="14"/>
        <v>7.1054273576010019E-15</v>
      </c>
      <c r="L172" s="25">
        <v>1</v>
      </c>
      <c r="M172" s="13">
        <f>IF(Tabella1[[#This Row],[smartworking]]=1,Tabella1[[#This Row],[totale numero ore]],0)</f>
        <v>8.0000000000000071</v>
      </c>
    </row>
    <row r="173" spans="1:13" x14ac:dyDescent="0.2">
      <c r="A173" s="16">
        <v>44610</v>
      </c>
      <c r="B173" s="8" t="s">
        <v>17</v>
      </c>
      <c r="C173" s="8" t="str">
        <f t="shared" si="10"/>
        <v>Commerciale</v>
      </c>
      <c r="D173" s="2">
        <v>0.375</v>
      </c>
      <c r="E173" s="2">
        <v>0.54861111111111105</v>
      </c>
      <c r="F173" s="2">
        <v>0.58333333333333304</v>
      </c>
      <c r="G173" s="2">
        <v>0.75347222222222221</v>
      </c>
      <c r="H173" s="2">
        <f t="shared" si="11"/>
        <v>0.34375000000000022</v>
      </c>
      <c r="I173" s="13">
        <f t="shared" si="12"/>
        <v>8.2500000000000053</v>
      </c>
      <c r="J173" s="13">
        <f t="shared" si="13"/>
        <v>8</v>
      </c>
      <c r="K173" s="13">
        <f t="shared" si="14"/>
        <v>0.25000000000000533</v>
      </c>
      <c r="L173" s="25">
        <v>0</v>
      </c>
      <c r="M173" s="13">
        <f>IF(Tabella1[[#This Row],[smartworking]]=1,Tabella1[[#This Row],[totale numero ore]],0)</f>
        <v>0</v>
      </c>
    </row>
    <row r="174" spans="1:13" x14ac:dyDescent="0.2">
      <c r="A174" s="16">
        <v>44610</v>
      </c>
      <c r="B174" s="8" t="s">
        <v>18</v>
      </c>
      <c r="C174" s="8" t="str">
        <f t="shared" si="10"/>
        <v>Marketing</v>
      </c>
      <c r="D174" s="2">
        <v>0.375</v>
      </c>
      <c r="E174" s="2">
        <v>0.54513888888888895</v>
      </c>
      <c r="F174" s="2">
        <v>0.58333333333333304</v>
      </c>
      <c r="G174" s="2">
        <v>0.75694444444444453</v>
      </c>
      <c r="H174" s="2">
        <f t="shared" si="11"/>
        <v>0.34375000000000044</v>
      </c>
      <c r="I174" s="13">
        <f t="shared" si="12"/>
        <v>8.2500000000000107</v>
      </c>
      <c r="J174" s="13">
        <f t="shared" si="13"/>
        <v>8</v>
      </c>
      <c r="K174" s="13">
        <f t="shared" si="14"/>
        <v>0.25000000000001066</v>
      </c>
      <c r="L174" s="25">
        <v>1</v>
      </c>
      <c r="M174" s="13">
        <f>IF(Tabella1[[#This Row],[smartworking]]=1,Tabella1[[#This Row],[totale numero ore]],0)</f>
        <v>8.2500000000000107</v>
      </c>
    </row>
    <row r="175" spans="1:13" x14ac:dyDescent="0.2">
      <c r="A175" s="16">
        <v>44610</v>
      </c>
      <c r="B175" s="8" t="s">
        <v>19</v>
      </c>
      <c r="C175" s="8" t="str">
        <f t="shared" si="10"/>
        <v>Marketing</v>
      </c>
      <c r="D175" s="2">
        <v>0.39583333333333331</v>
      </c>
      <c r="E175" s="2">
        <v>0.54166666666666663</v>
      </c>
      <c r="F175" s="2">
        <v>0.58333333333333304</v>
      </c>
      <c r="G175" s="2">
        <v>0.74305555555555547</v>
      </c>
      <c r="H175" s="2">
        <f t="shared" si="11"/>
        <v>0.30555555555555575</v>
      </c>
      <c r="I175" s="13">
        <f t="shared" si="12"/>
        <v>7.3333333333333375</v>
      </c>
      <c r="J175" s="13">
        <f t="shared" si="13"/>
        <v>7.3333333333333375</v>
      </c>
      <c r="K175" s="13">
        <f t="shared" si="14"/>
        <v>0</v>
      </c>
      <c r="L175" s="25">
        <v>1</v>
      </c>
      <c r="M175" s="13">
        <f>IF(Tabella1[[#This Row],[smartworking]]=1,Tabella1[[#This Row],[totale numero ore]],0)</f>
        <v>7.3333333333333375</v>
      </c>
    </row>
    <row r="176" spans="1:13" x14ac:dyDescent="0.2">
      <c r="A176" s="16">
        <v>44610</v>
      </c>
      <c r="B176" s="8" t="s">
        <v>20</v>
      </c>
      <c r="C176" s="8" t="str">
        <f t="shared" si="10"/>
        <v>Marketing</v>
      </c>
      <c r="D176" s="2">
        <v>0.3888888888888889</v>
      </c>
      <c r="E176" s="2">
        <v>0.54166666666666663</v>
      </c>
      <c r="F176" s="2">
        <v>0.58333333333333304</v>
      </c>
      <c r="G176" s="2">
        <v>0.75347222222222221</v>
      </c>
      <c r="H176" s="2">
        <f t="shared" si="11"/>
        <v>0.32291666666666691</v>
      </c>
      <c r="I176" s="13">
        <f t="shared" si="12"/>
        <v>7.7500000000000053</v>
      </c>
      <c r="J176" s="13">
        <f t="shared" si="13"/>
        <v>7.7500000000000053</v>
      </c>
      <c r="K176" s="13">
        <f t="shared" si="14"/>
        <v>0</v>
      </c>
      <c r="L176" s="25">
        <v>1</v>
      </c>
      <c r="M176" s="13">
        <f>IF(Tabella1[[#This Row],[smartworking]]=1,Tabella1[[#This Row],[totale numero ore]],0)</f>
        <v>7.7500000000000053</v>
      </c>
    </row>
    <row r="177" spans="1:13" x14ac:dyDescent="0.2">
      <c r="A177" s="16">
        <v>44613</v>
      </c>
      <c r="B177" s="8" t="s">
        <v>16</v>
      </c>
      <c r="C177" s="8" t="str">
        <f t="shared" si="10"/>
        <v>Commerciale</v>
      </c>
      <c r="D177" s="2">
        <v>0.33333333333333331</v>
      </c>
      <c r="E177" s="2">
        <v>0.58333333333333337</v>
      </c>
      <c r="F177" s="2">
        <v>0.58333333333333304</v>
      </c>
      <c r="G177" s="2">
        <v>0.75</v>
      </c>
      <c r="H177" s="2">
        <f t="shared" si="11"/>
        <v>0.41666666666666702</v>
      </c>
      <c r="I177" s="13">
        <f t="shared" si="12"/>
        <v>10.000000000000009</v>
      </c>
      <c r="J177" s="13">
        <f t="shared" si="13"/>
        <v>8</v>
      </c>
      <c r="K177" s="13">
        <f t="shared" si="14"/>
        <v>2.0000000000000089</v>
      </c>
      <c r="L177" s="25">
        <v>1</v>
      </c>
      <c r="M177" s="13">
        <f>IF(Tabella1[[#This Row],[smartworking]]=1,Tabella1[[#This Row],[totale numero ore]],0)</f>
        <v>10.000000000000009</v>
      </c>
    </row>
    <row r="178" spans="1:13" x14ac:dyDescent="0.2">
      <c r="A178" s="16">
        <v>44613</v>
      </c>
      <c r="B178" s="8" t="s">
        <v>17</v>
      </c>
      <c r="C178" s="8" t="str">
        <f t="shared" si="10"/>
        <v>Commerciale</v>
      </c>
      <c r="D178" s="2">
        <v>0.38194444444444442</v>
      </c>
      <c r="E178" s="2">
        <v>0.54166666666666663</v>
      </c>
      <c r="F178" s="2">
        <v>0.58333333333333304</v>
      </c>
      <c r="G178" s="2">
        <v>0.75347222222222221</v>
      </c>
      <c r="H178" s="2">
        <f t="shared" si="11"/>
        <v>0.32986111111111138</v>
      </c>
      <c r="I178" s="13">
        <f t="shared" si="12"/>
        <v>7.9166666666666732</v>
      </c>
      <c r="J178" s="13">
        <f t="shared" si="13"/>
        <v>7.9166666666666732</v>
      </c>
      <c r="K178" s="13">
        <f t="shared" si="14"/>
        <v>0</v>
      </c>
      <c r="L178" s="25">
        <v>1</v>
      </c>
      <c r="M178" s="13">
        <f>IF(Tabella1[[#This Row],[smartworking]]=1,Tabella1[[#This Row],[totale numero ore]],0)</f>
        <v>7.9166666666666732</v>
      </c>
    </row>
    <row r="179" spans="1:13" x14ac:dyDescent="0.2">
      <c r="A179" s="16">
        <v>44613</v>
      </c>
      <c r="B179" s="8" t="s">
        <v>18</v>
      </c>
      <c r="C179" s="8" t="str">
        <f t="shared" si="10"/>
        <v>Marketing</v>
      </c>
      <c r="D179" s="2">
        <v>0.36805555555555558</v>
      </c>
      <c r="E179" s="2">
        <v>0.54861111111111105</v>
      </c>
      <c r="F179" s="2">
        <v>0.58333333333333304</v>
      </c>
      <c r="G179" s="2">
        <v>0.75694444444444453</v>
      </c>
      <c r="H179" s="2">
        <f t="shared" si="11"/>
        <v>0.35416666666666696</v>
      </c>
      <c r="I179" s="13">
        <f t="shared" si="12"/>
        <v>8.5000000000000071</v>
      </c>
      <c r="J179" s="13">
        <f t="shared" si="13"/>
        <v>8</v>
      </c>
      <c r="K179" s="13">
        <f t="shared" si="14"/>
        <v>0.50000000000000711</v>
      </c>
      <c r="L179" s="25">
        <v>0</v>
      </c>
      <c r="M179" s="13">
        <f>IF(Tabella1[[#This Row],[smartworking]]=1,Tabella1[[#This Row],[totale numero ore]],0)</f>
        <v>0</v>
      </c>
    </row>
    <row r="180" spans="1:13" x14ac:dyDescent="0.2">
      <c r="A180" s="16">
        <v>44613</v>
      </c>
      <c r="B180" s="8" t="s">
        <v>19</v>
      </c>
      <c r="C180" s="8" t="str">
        <f t="shared" si="10"/>
        <v>Marketing</v>
      </c>
      <c r="D180" s="2">
        <v>0.38194444444444442</v>
      </c>
      <c r="E180" s="2">
        <v>0.54513888888888895</v>
      </c>
      <c r="F180" s="2">
        <v>0.58333333333333304</v>
      </c>
      <c r="G180" s="2">
        <v>0.74305555555555547</v>
      </c>
      <c r="H180" s="2">
        <f t="shared" si="11"/>
        <v>0.32291666666666696</v>
      </c>
      <c r="I180" s="13">
        <f t="shared" si="12"/>
        <v>7.7500000000000071</v>
      </c>
      <c r="J180" s="13">
        <f t="shared" si="13"/>
        <v>7.7500000000000071</v>
      </c>
      <c r="K180" s="13">
        <f t="shared" si="14"/>
        <v>0</v>
      </c>
      <c r="L180" s="25">
        <v>0</v>
      </c>
      <c r="M180" s="13">
        <f>IF(Tabella1[[#This Row],[smartworking]]=1,Tabella1[[#This Row],[totale numero ore]],0)</f>
        <v>0</v>
      </c>
    </row>
    <row r="181" spans="1:13" x14ac:dyDescent="0.2">
      <c r="A181" s="16">
        <v>44613</v>
      </c>
      <c r="B181" s="8" t="s">
        <v>20</v>
      </c>
      <c r="C181" s="8" t="str">
        <f t="shared" si="10"/>
        <v>Marketing</v>
      </c>
      <c r="D181" s="2">
        <v>0.39583333333333331</v>
      </c>
      <c r="E181" s="2">
        <v>0.54166666666666663</v>
      </c>
      <c r="F181" s="2">
        <v>0.58333333333333304</v>
      </c>
      <c r="G181" s="2">
        <v>0.75347222222222221</v>
      </c>
      <c r="H181" s="2">
        <f t="shared" si="11"/>
        <v>0.31597222222222249</v>
      </c>
      <c r="I181" s="13">
        <f t="shared" si="12"/>
        <v>7.5833333333333393</v>
      </c>
      <c r="J181" s="13">
        <f t="shared" si="13"/>
        <v>7.5833333333333393</v>
      </c>
      <c r="K181" s="13">
        <f t="shared" si="14"/>
        <v>0</v>
      </c>
      <c r="L181" s="25">
        <v>1</v>
      </c>
      <c r="M181" s="13">
        <f>IF(Tabella1[[#This Row],[smartworking]]=1,Tabella1[[#This Row],[totale numero ore]],0)</f>
        <v>7.5833333333333393</v>
      </c>
    </row>
    <row r="182" spans="1:13" x14ac:dyDescent="0.2">
      <c r="A182" s="16">
        <v>44614</v>
      </c>
      <c r="B182" s="8" t="s">
        <v>16</v>
      </c>
      <c r="C182" s="8" t="str">
        <f t="shared" si="10"/>
        <v>Commerciale</v>
      </c>
      <c r="D182" s="2">
        <v>0.3888888888888889</v>
      </c>
      <c r="E182" s="2">
        <v>0.54166666666666663</v>
      </c>
      <c r="F182" s="2">
        <v>0.58333333333333304</v>
      </c>
      <c r="G182" s="2">
        <v>0.75</v>
      </c>
      <c r="H182" s="2">
        <f t="shared" si="11"/>
        <v>0.3194444444444447</v>
      </c>
      <c r="I182" s="13">
        <f t="shared" si="12"/>
        <v>7.6666666666666732</v>
      </c>
      <c r="J182" s="13">
        <f t="shared" si="13"/>
        <v>7.6666666666666732</v>
      </c>
      <c r="K182" s="13">
        <f t="shared" si="14"/>
        <v>0</v>
      </c>
      <c r="L182" s="25">
        <v>1</v>
      </c>
      <c r="M182" s="13">
        <f>IF(Tabella1[[#This Row],[smartworking]]=1,Tabella1[[#This Row],[totale numero ore]],0)</f>
        <v>7.6666666666666732</v>
      </c>
    </row>
    <row r="183" spans="1:13" x14ac:dyDescent="0.2">
      <c r="A183" s="16">
        <v>44614</v>
      </c>
      <c r="B183" s="8" t="s">
        <v>17</v>
      </c>
      <c r="C183" s="8" t="str">
        <f t="shared" si="10"/>
        <v>Commerciale</v>
      </c>
      <c r="D183" s="2">
        <v>0.33333333333333331</v>
      </c>
      <c r="E183" s="2">
        <v>0.58333333333333337</v>
      </c>
      <c r="F183" s="2">
        <v>0.625</v>
      </c>
      <c r="G183" s="2">
        <v>0.75347222222222221</v>
      </c>
      <c r="H183" s="2">
        <f t="shared" si="11"/>
        <v>0.37847222222222227</v>
      </c>
      <c r="I183" s="13">
        <f t="shared" si="12"/>
        <v>9.0833333333333339</v>
      </c>
      <c r="J183" s="13">
        <f t="shared" si="13"/>
        <v>8</v>
      </c>
      <c r="K183" s="13">
        <f t="shared" si="14"/>
        <v>1.0833333333333339</v>
      </c>
      <c r="L183" s="25">
        <v>1</v>
      </c>
      <c r="M183" s="13">
        <f>IF(Tabella1[[#This Row],[smartworking]]=1,Tabella1[[#This Row],[totale numero ore]],0)</f>
        <v>9.0833333333333339</v>
      </c>
    </row>
    <row r="184" spans="1:13" x14ac:dyDescent="0.2">
      <c r="A184" s="16">
        <v>44614</v>
      </c>
      <c r="B184" s="8" t="s">
        <v>18</v>
      </c>
      <c r="C184" s="8" t="str">
        <f t="shared" si="10"/>
        <v>Marketing</v>
      </c>
      <c r="D184" s="2">
        <v>0.38194444444444442</v>
      </c>
      <c r="E184" s="2">
        <v>0.54166666666666663</v>
      </c>
      <c r="F184" s="2">
        <v>0.58333333333333304</v>
      </c>
      <c r="G184" s="2">
        <v>0.75694444444444453</v>
      </c>
      <c r="H184" s="2">
        <f t="shared" si="11"/>
        <v>0.3333333333333337</v>
      </c>
      <c r="I184" s="13">
        <f t="shared" si="12"/>
        <v>8.0000000000000089</v>
      </c>
      <c r="J184" s="13">
        <f t="shared" si="13"/>
        <v>8</v>
      </c>
      <c r="K184" s="13">
        <f t="shared" si="14"/>
        <v>8.8817841970012523E-15</v>
      </c>
      <c r="L184" s="25">
        <v>1</v>
      </c>
      <c r="M184" s="13">
        <f>IF(Tabella1[[#This Row],[smartworking]]=1,Tabella1[[#This Row],[totale numero ore]],0)</f>
        <v>8.0000000000000089</v>
      </c>
    </row>
    <row r="185" spans="1:13" x14ac:dyDescent="0.2">
      <c r="A185" s="16">
        <v>44614</v>
      </c>
      <c r="B185" s="8" t="s">
        <v>19</v>
      </c>
      <c r="C185" s="8" t="str">
        <f t="shared" si="10"/>
        <v>Marketing</v>
      </c>
      <c r="D185" s="2">
        <v>0.36805555555555558</v>
      </c>
      <c r="E185" s="2">
        <v>0.54861111111111105</v>
      </c>
      <c r="F185" s="2">
        <v>0.58333333333333304</v>
      </c>
      <c r="G185" s="2">
        <v>0.74305555555555547</v>
      </c>
      <c r="H185" s="2">
        <f t="shared" si="11"/>
        <v>0.3402777777777779</v>
      </c>
      <c r="I185" s="13">
        <f t="shared" si="12"/>
        <v>8.1666666666666696</v>
      </c>
      <c r="J185" s="13">
        <f t="shared" si="13"/>
        <v>8</v>
      </c>
      <c r="K185" s="13">
        <f t="shared" si="14"/>
        <v>0.16666666666666963</v>
      </c>
      <c r="L185" s="25">
        <v>0</v>
      </c>
      <c r="M185" s="13">
        <f>IF(Tabella1[[#This Row],[smartworking]]=1,Tabella1[[#This Row],[totale numero ore]],0)</f>
        <v>0</v>
      </c>
    </row>
    <row r="186" spans="1:13" x14ac:dyDescent="0.2">
      <c r="A186" s="16">
        <v>44614</v>
      </c>
      <c r="B186" s="8" t="s">
        <v>20</v>
      </c>
      <c r="C186" s="8" t="str">
        <f t="shared" si="10"/>
        <v>Marketing</v>
      </c>
      <c r="D186" s="2">
        <v>0.38194444444444442</v>
      </c>
      <c r="E186" s="2">
        <v>0.54513888888888895</v>
      </c>
      <c r="F186" s="2">
        <v>0.58333333333333304</v>
      </c>
      <c r="G186" s="2">
        <v>0.75347222222222221</v>
      </c>
      <c r="H186" s="2">
        <f t="shared" si="11"/>
        <v>0.3333333333333337</v>
      </c>
      <c r="I186" s="13">
        <f t="shared" si="12"/>
        <v>8.0000000000000089</v>
      </c>
      <c r="J186" s="13">
        <f t="shared" si="13"/>
        <v>8</v>
      </c>
      <c r="K186" s="13">
        <f t="shared" si="14"/>
        <v>8.8817841970012523E-15</v>
      </c>
      <c r="L186" s="25">
        <v>0</v>
      </c>
      <c r="M186" s="13">
        <f>IF(Tabella1[[#This Row],[smartworking]]=1,Tabella1[[#This Row],[totale numero ore]],0)</f>
        <v>0</v>
      </c>
    </row>
    <row r="187" spans="1:13" x14ac:dyDescent="0.2">
      <c r="A187" s="16">
        <v>44615</v>
      </c>
      <c r="B187" s="8" t="s">
        <v>16</v>
      </c>
      <c r="C187" s="8" t="str">
        <f t="shared" si="10"/>
        <v>Commerciale</v>
      </c>
      <c r="D187" s="2">
        <v>0.39583333333333331</v>
      </c>
      <c r="E187" s="2">
        <v>0.54166666666666663</v>
      </c>
      <c r="F187" s="2">
        <v>0.58333333333333304</v>
      </c>
      <c r="G187" s="2">
        <v>0.75</v>
      </c>
      <c r="H187" s="2">
        <f t="shared" si="11"/>
        <v>0.31250000000000028</v>
      </c>
      <c r="I187" s="13">
        <f t="shared" si="12"/>
        <v>7.5000000000000071</v>
      </c>
      <c r="J187" s="13">
        <f t="shared" si="13"/>
        <v>7.5000000000000071</v>
      </c>
      <c r="K187" s="13">
        <f t="shared" si="14"/>
        <v>0</v>
      </c>
      <c r="L187" s="25">
        <v>0</v>
      </c>
      <c r="M187" s="13">
        <f>IF(Tabella1[[#This Row],[smartworking]]=1,Tabella1[[#This Row],[totale numero ore]],0)</f>
        <v>0</v>
      </c>
    </row>
    <row r="188" spans="1:13" x14ac:dyDescent="0.2">
      <c r="A188" s="16">
        <v>44615</v>
      </c>
      <c r="B188" s="8" t="s">
        <v>17</v>
      </c>
      <c r="C188" s="8" t="str">
        <f t="shared" si="10"/>
        <v>Commerciale</v>
      </c>
      <c r="D188" s="2">
        <v>0.3888888888888889</v>
      </c>
      <c r="E188" s="2">
        <v>0.54166666666666663</v>
      </c>
      <c r="F188" s="2">
        <v>0.58333333333333304</v>
      </c>
      <c r="G188" s="2">
        <v>0.75347222222222221</v>
      </c>
      <c r="H188" s="2">
        <f t="shared" si="11"/>
        <v>0.32291666666666691</v>
      </c>
      <c r="I188" s="13">
        <f t="shared" si="12"/>
        <v>7.7500000000000053</v>
      </c>
      <c r="J188" s="13">
        <f t="shared" si="13"/>
        <v>7.7500000000000053</v>
      </c>
      <c r="K188" s="13">
        <f t="shared" si="14"/>
        <v>0</v>
      </c>
      <c r="L188" s="25">
        <v>1</v>
      </c>
      <c r="M188" s="13">
        <f>IF(Tabella1[[#This Row],[smartworking]]=1,Tabella1[[#This Row],[totale numero ore]],0)</f>
        <v>7.7500000000000053</v>
      </c>
    </row>
    <row r="189" spans="1:13" x14ac:dyDescent="0.2">
      <c r="A189" s="16">
        <v>44615</v>
      </c>
      <c r="B189" s="8" t="s">
        <v>18</v>
      </c>
      <c r="C189" s="8" t="str">
        <f t="shared" si="10"/>
        <v>Marketing</v>
      </c>
      <c r="D189" s="2">
        <v>0.33333333333333331</v>
      </c>
      <c r="E189" s="2">
        <v>0.58333333333333337</v>
      </c>
      <c r="F189" s="2">
        <v>0.625</v>
      </c>
      <c r="G189" s="2">
        <v>0.75694444444444453</v>
      </c>
      <c r="H189" s="2">
        <f t="shared" si="11"/>
        <v>0.38194444444444459</v>
      </c>
      <c r="I189" s="13">
        <f t="shared" si="12"/>
        <v>9.1666666666666696</v>
      </c>
      <c r="J189" s="13">
        <f t="shared" si="13"/>
        <v>8</v>
      </c>
      <c r="K189" s="13">
        <f t="shared" si="14"/>
        <v>1.1666666666666696</v>
      </c>
      <c r="L189" s="25">
        <v>0</v>
      </c>
      <c r="M189" s="13">
        <f>IF(Tabella1[[#This Row],[smartworking]]=1,Tabella1[[#This Row],[totale numero ore]],0)</f>
        <v>0</v>
      </c>
    </row>
    <row r="190" spans="1:13" x14ac:dyDescent="0.2">
      <c r="A190" s="16">
        <v>44615</v>
      </c>
      <c r="B190" s="8" t="s">
        <v>19</v>
      </c>
      <c r="C190" s="8" t="str">
        <f t="shared" si="10"/>
        <v>Marketing</v>
      </c>
      <c r="D190" s="2">
        <v>0.38194444444444442</v>
      </c>
      <c r="E190" s="2">
        <v>0.54166666666666663</v>
      </c>
      <c r="F190" s="2">
        <v>0.58333333333333304</v>
      </c>
      <c r="G190" s="2">
        <v>0.74305555555555547</v>
      </c>
      <c r="H190" s="2">
        <f t="shared" si="11"/>
        <v>0.31944444444444464</v>
      </c>
      <c r="I190" s="13">
        <f t="shared" si="12"/>
        <v>7.6666666666666714</v>
      </c>
      <c r="J190" s="13">
        <f t="shared" si="13"/>
        <v>7.6666666666666714</v>
      </c>
      <c r="K190" s="13">
        <f t="shared" si="14"/>
        <v>0</v>
      </c>
      <c r="L190" s="25">
        <v>1</v>
      </c>
      <c r="M190" s="13">
        <f>IF(Tabella1[[#This Row],[smartworking]]=1,Tabella1[[#This Row],[totale numero ore]],0)</f>
        <v>7.6666666666666714</v>
      </c>
    </row>
    <row r="191" spans="1:13" x14ac:dyDescent="0.2">
      <c r="A191" s="16">
        <v>44615</v>
      </c>
      <c r="B191" s="8" t="s">
        <v>20</v>
      </c>
      <c r="C191" s="8" t="str">
        <f t="shared" si="10"/>
        <v>Marketing</v>
      </c>
      <c r="D191" s="2">
        <v>0.36805555555555558</v>
      </c>
      <c r="E191" s="2">
        <v>0.54861111111111105</v>
      </c>
      <c r="F191" s="2">
        <v>0.58333333333333304</v>
      </c>
      <c r="G191" s="2">
        <v>0.75347222222222221</v>
      </c>
      <c r="H191" s="2">
        <f t="shared" si="11"/>
        <v>0.35069444444444464</v>
      </c>
      <c r="I191" s="13">
        <f t="shared" si="12"/>
        <v>8.4166666666666714</v>
      </c>
      <c r="J191" s="13">
        <f t="shared" si="13"/>
        <v>8</v>
      </c>
      <c r="K191" s="13">
        <f t="shared" si="14"/>
        <v>0.4166666666666714</v>
      </c>
      <c r="L191" s="25">
        <v>1</v>
      </c>
      <c r="M191" s="13">
        <f>IF(Tabella1[[#This Row],[smartworking]]=1,Tabella1[[#This Row],[totale numero ore]],0)</f>
        <v>8.4166666666666714</v>
      </c>
    </row>
    <row r="192" spans="1:13" x14ac:dyDescent="0.2">
      <c r="A192" s="16">
        <v>44616</v>
      </c>
      <c r="B192" s="8" t="s">
        <v>16</v>
      </c>
      <c r="C192" s="8" t="str">
        <f t="shared" si="10"/>
        <v>Commerciale</v>
      </c>
      <c r="D192" s="2">
        <v>0.38194444444444442</v>
      </c>
      <c r="E192" s="2">
        <v>0.54513888888888895</v>
      </c>
      <c r="F192" s="2">
        <v>0.58333333333333304</v>
      </c>
      <c r="G192" s="2">
        <v>0.75</v>
      </c>
      <c r="H192" s="2">
        <f t="shared" si="11"/>
        <v>0.32986111111111149</v>
      </c>
      <c r="I192" s="13">
        <f t="shared" si="12"/>
        <v>7.9166666666666758</v>
      </c>
      <c r="J192" s="13">
        <f t="shared" si="13"/>
        <v>7.9166666666666758</v>
      </c>
      <c r="K192" s="13">
        <f t="shared" si="14"/>
        <v>0</v>
      </c>
      <c r="L192" s="25">
        <v>1</v>
      </c>
      <c r="M192" s="13">
        <f>IF(Tabella1[[#This Row],[smartworking]]=1,Tabella1[[#This Row],[totale numero ore]],0)</f>
        <v>7.9166666666666758</v>
      </c>
    </row>
    <row r="193" spans="1:13" x14ac:dyDescent="0.2">
      <c r="A193" s="16">
        <v>44616</v>
      </c>
      <c r="B193" s="8" t="s">
        <v>17</v>
      </c>
      <c r="C193" s="8" t="str">
        <f t="shared" si="10"/>
        <v>Commerciale</v>
      </c>
      <c r="D193" s="2">
        <v>0.39583333333333331</v>
      </c>
      <c r="E193" s="2">
        <v>0.54166666666666663</v>
      </c>
      <c r="F193" s="2">
        <v>0.58333333333333304</v>
      </c>
      <c r="G193" s="2">
        <v>0.75347222222222221</v>
      </c>
      <c r="H193" s="2">
        <f t="shared" si="11"/>
        <v>0.31597222222222249</v>
      </c>
      <c r="I193" s="13">
        <f t="shared" si="12"/>
        <v>7.5833333333333393</v>
      </c>
      <c r="J193" s="13">
        <f t="shared" si="13"/>
        <v>7.5833333333333393</v>
      </c>
      <c r="K193" s="13">
        <f t="shared" si="14"/>
        <v>0</v>
      </c>
      <c r="L193" s="25">
        <v>0</v>
      </c>
      <c r="M193" s="13">
        <f>IF(Tabella1[[#This Row],[smartworking]]=1,Tabella1[[#This Row],[totale numero ore]],0)</f>
        <v>0</v>
      </c>
    </row>
    <row r="194" spans="1:13" x14ac:dyDescent="0.2">
      <c r="A194" s="16">
        <v>44616</v>
      </c>
      <c r="B194" s="8" t="s">
        <v>18</v>
      </c>
      <c r="C194" s="8" t="str">
        <f t="shared" si="10"/>
        <v>Marketing</v>
      </c>
      <c r="D194" s="2">
        <v>0.3888888888888889</v>
      </c>
      <c r="E194" s="2">
        <v>0.54166666666666663</v>
      </c>
      <c r="F194" s="2">
        <v>0.58333333333333304</v>
      </c>
      <c r="G194" s="2">
        <v>0.75694444444444453</v>
      </c>
      <c r="H194" s="2">
        <f t="shared" si="11"/>
        <v>0.32638888888888923</v>
      </c>
      <c r="I194" s="13">
        <f t="shared" si="12"/>
        <v>7.833333333333341</v>
      </c>
      <c r="J194" s="13">
        <f t="shared" si="13"/>
        <v>7.833333333333341</v>
      </c>
      <c r="K194" s="13">
        <f t="shared" si="14"/>
        <v>0</v>
      </c>
      <c r="L194" s="25">
        <v>1</v>
      </c>
      <c r="M194" s="13">
        <f>IF(Tabella1[[#This Row],[smartworking]]=1,Tabella1[[#This Row],[totale numero ore]],0)</f>
        <v>7.833333333333341</v>
      </c>
    </row>
    <row r="195" spans="1:13" x14ac:dyDescent="0.2">
      <c r="A195" s="16">
        <v>44616</v>
      </c>
      <c r="B195" s="8" t="s">
        <v>19</v>
      </c>
      <c r="C195" s="8" t="str">
        <f t="shared" ref="C195:C258" si="15">IF(OR(B195="Mario Rossi",B195="Luca Verdi"),"Commerciale","Marketing")</f>
        <v>Marketing</v>
      </c>
      <c r="D195" s="2">
        <v>0.33333333333333331</v>
      </c>
      <c r="E195" s="2">
        <v>0.58333333333333337</v>
      </c>
      <c r="F195" s="2">
        <v>0.625</v>
      </c>
      <c r="G195" s="2">
        <v>0.74305555555555547</v>
      </c>
      <c r="H195" s="2">
        <f t="shared" ref="H195:H258" si="16">G195-F195+E195-D195</f>
        <v>0.36805555555555552</v>
      </c>
      <c r="I195" s="13">
        <f t="shared" ref="I195:I258" si="17">H195*24</f>
        <v>8.8333333333333321</v>
      </c>
      <c r="J195" s="13">
        <f t="shared" ref="J195:J258" si="18">IF(I195&lt;=8,I195,8)</f>
        <v>8</v>
      </c>
      <c r="K195" s="13">
        <f t="shared" ref="K195:K258" si="19">IF(I195&gt;8,I195-8,0)</f>
        <v>0.83333333333333215</v>
      </c>
      <c r="L195" s="25">
        <v>1</v>
      </c>
      <c r="M195" s="13">
        <f>IF(Tabella1[[#This Row],[smartworking]]=1,Tabella1[[#This Row],[totale numero ore]],0)</f>
        <v>8.8333333333333321</v>
      </c>
    </row>
    <row r="196" spans="1:13" x14ac:dyDescent="0.2">
      <c r="A196" s="16">
        <v>44616</v>
      </c>
      <c r="B196" s="8" t="s">
        <v>20</v>
      </c>
      <c r="C196" s="8" t="str">
        <f t="shared" si="15"/>
        <v>Marketing</v>
      </c>
      <c r="D196" s="2">
        <v>0.38194444444444442</v>
      </c>
      <c r="E196" s="2">
        <v>0.54166666666666663</v>
      </c>
      <c r="F196" s="2">
        <v>0.58333333333333304</v>
      </c>
      <c r="G196" s="2">
        <v>0.75347222222222221</v>
      </c>
      <c r="H196" s="2">
        <f t="shared" si="16"/>
        <v>0.32986111111111138</v>
      </c>
      <c r="I196" s="13">
        <f t="shared" si="17"/>
        <v>7.9166666666666732</v>
      </c>
      <c r="J196" s="13">
        <f t="shared" si="18"/>
        <v>7.9166666666666732</v>
      </c>
      <c r="K196" s="13">
        <f t="shared" si="19"/>
        <v>0</v>
      </c>
      <c r="L196" s="25">
        <v>1</v>
      </c>
      <c r="M196" s="13">
        <f>IF(Tabella1[[#This Row],[smartworking]]=1,Tabella1[[#This Row],[totale numero ore]],0)</f>
        <v>7.9166666666666732</v>
      </c>
    </row>
    <row r="197" spans="1:13" x14ac:dyDescent="0.2">
      <c r="A197" s="16">
        <v>44617</v>
      </c>
      <c r="B197" s="8" t="s">
        <v>16</v>
      </c>
      <c r="C197" s="8" t="str">
        <f t="shared" si="15"/>
        <v>Commerciale</v>
      </c>
      <c r="D197" s="2">
        <v>0.36805555555555558</v>
      </c>
      <c r="E197" s="2">
        <v>0.54861111111111105</v>
      </c>
      <c r="F197" s="2">
        <v>0.58333333333333304</v>
      </c>
      <c r="G197" s="2">
        <v>0.75</v>
      </c>
      <c r="H197" s="2">
        <f t="shared" si="16"/>
        <v>0.34722222222222243</v>
      </c>
      <c r="I197" s="13">
        <f t="shared" si="17"/>
        <v>8.3333333333333393</v>
      </c>
      <c r="J197" s="13">
        <f t="shared" si="18"/>
        <v>8</v>
      </c>
      <c r="K197" s="13">
        <f t="shared" si="19"/>
        <v>0.33333333333333925</v>
      </c>
      <c r="L197" s="25">
        <v>0</v>
      </c>
      <c r="M197" s="13">
        <f>IF(Tabella1[[#This Row],[smartworking]]=1,Tabella1[[#This Row],[totale numero ore]],0)</f>
        <v>0</v>
      </c>
    </row>
    <row r="198" spans="1:13" x14ac:dyDescent="0.2">
      <c r="A198" s="16">
        <v>44617</v>
      </c>
      <c r="B198" s="8" t="s">
        <v>17</v>
      </c>
      <c r="C198" s="8" t="str">
        <f t="shared" si="15"/>
        <v>Commerciale</v>
      </c>
      <c r="D198" s="2">
        <v>0.38194444444444442</v>
      </c>
      <c r="E198" s="2">
        <v>0.54513888888888895</v>
      </c>
      <c r="F198" s="2">
        <v>0.58333333333333304</v>
      </c>
      <c r="G198" s="2">
        <v>0.75347222222222221</v>
      </c>
      <c r="H198" s="2">
        <f t="shared" si="16"/>
        <v>0.3333333333333337</v>
      </c>
      <c r="I198" s="13">
        <f t="shared" si="17"/>
        <v>8.0000000000000089</v>
      </c>
      <c r="J198" s="13">
        <f t="shared" si="18"/>
        <v>8</v>
      </c>
      <c r="K198" s="13">
        <f t="shared" si="19"/>
        <v>8.8817841970012523E-15</v>
      </c>
      <c r="L198" s="25">
        <v>1</v>
      </c>
      <c r="M198" s="13">
        <f>IF(Tabella1[[#This Row],[smartworking]]=1,Tabella1[[#This Row],[totale numero ore]],0)</f>
        <v>8.0000000000000089</v>
      </c>
    </row>
    <row r="199" spans="1:13" x14ac:dyDescent="0.2">
      <c r="A199" s="16">
        <v>44617</v>
      </c>
      <c r="B199" s="8" t="s">
        <v>18</v>
      </c>
      <c r="C199" s="8" t="str">
        <f t="shared" si="15"/>
        <v>Marketing</v>
      </c>
      <c r="D199" s="2">
        <v>0.39583333333333331</v>
      </c>
      <c r="E199" s="2">
        <v>0.54166666666666663</v>
      </c>
      <c r="F199" s="2">
        <v>0.58333333333333304</v>
      </c>
      <c r="G199" s="2">
        <v>0.75694444444444453</v>
      </c>
      <c r="H199" s="2">
        <f t="shared" si="16"/>
        <v>0.31944444444444481</v>
      </c>
      <c r="I199" s="13">
        <f t="shared" si="17"/>
        <v>7.666666666666675</v>
      </c>
      <c r="J199" s="13">
        <f t="shared" si="18"/>
        <v>7.666666666666675</v>
      </c>
      <c r="K199" s="13">
        <f t="shared" si="19"/>
        <v>0</v>
      </c>
      <c r="L199" s="25">
        <v>0</v>
      </c>
      <c r="M199" s="13">
        <f>IF(Tabella1[[#This Row],[smartworking]]=1,Tabella1[[#This Row],[totale numero ore]],0)</f>
        <v>0</v>
      </c>
    </row>
    <row r="200" spans="1:13" x14ac:dyDescent="0.2">
      <c r="A200" s="16">
        <v>44617</v>
      </c>
      <c r="B200" s="8" t="s">
        <v>19</v>
      </c>
      <c r="C200" s="8" t="str">
        <f t="shared" si="15"/>
        <v>Marketing</v>
      </c>
      <c r="D200" s="2">
        <v>0.3888888888888889</v>
      </c>
      <c r="E200" s="2">
        <v>0.54166666666666663</v>
      </c>
      <c r="F200" s="2">
        <v>0.58333333333333304</v>
      </c>
      <c r="G200" s="2">
        <v>0.74305555555555547</v>
      </c>
      <c r="H200" s="2">
        <f t="shared" si="16"/>
        <v>0.31250000000000017</v>
      </c>
      <c r="I200" s="13">
        <f t="shared" si="17"/>
        <v>7.5000000000000036</v>
      </c>
      <c r="J200" s="13">
        <f t="shared" si="18"/>
        <v>7.5000000000000036</v>
      </c>
      <c r="K200" s="13">
        <f t="shared" si="19"/>
        <v>0</v>
      </c>
      <c r="L200" s="25">
        <v>1</v>
      </c>
      <c r="M200" s="13">
        <f>IF(Tabella1[[#This Row],[smartworking]]=1,Tabella1[[#This Row],[totale numero ore]],0)</f>
        <v>7.5000000000000036</v>
      </c>
    </row>
    <row r="201" spans="1:13" x14ac:dyDescent="0.2">
      <c r="A201" s="16">
        <v>44617</v>
      </c>
      <c r="B201" s="8" t="s">
        <v>20</v>
      </c>
      <c r="C201" s="8" t="str">
        <f t="shared" si="15"/>
        <v>Marketing</v>
      </c>
      <c r="D201" s="2">
        <v>0.33333333333333331</v>
      </c>
      <c r="E201" s="2">
        <v>0.58333333333333337</v>
      </c>
      <c r="F201" s="2">
        <v>0.625</v>
      </c>
      <c r="G201" s="2">
        <v>0.75347222222222221</v>
      </c>
      <c r="H201" s="2">
        <f t="shared" si="16"/>
        <v>0.37847222222222227</v>
      </c>
      <c r="I201" s="13">
        <f t="shared" si="17"/>
        <v>9.0833333333333339</v>
      </c>
      <c r="J201" s="13">
        <f t="shared" si="18"/>
        <v>8</v>
      </c>
      <c r="K201" s="13">
        <f t="shared" si="19"/>
        <v>1.0833333333333339</v>
      </c>
      <c r="L201" s="25">
        <v>1</v>
      </c>
      <c r="M201" s="13">
        <f>IF(Tabella1[[#This Row],[smartworking]]=1,Tabella1[[#This Row],[totale numero ore]],0)</f>
        <v>9.0833333333333339</v>
      </c>
    </row>
    <row r="202" spans="1:13" x14ac:dyDescent="0.2">
      <c r="A202" s="16">
        <v>44620</v>
      </c>
      <c r="B202" s="8" t="s">
        <v>16</v>
      </c>
      <c r="C202" s="8" t="str">
        <f t="shared" si="15"/>
        <v>Commerciale</v>
      </c>
      <c r="D202" s="2">
        <v>0.38194444444444442</v>
      </c>
      <c r="E202" s="2">
        <v>0.54166666666666663</v>
      </c>
      <c r="F202" s="2">
        <v>0.58333333333333304</v>
      </c>
      <c r="G202" s="2">
        <v>0.75</v>
      </c>
      <c r="H202" s="2">
        <f t="shared" si="16"/>
        <v>0.32638888888888917</v>
      </c>
      <c r="I202" s="13">
        <f t="shared" si="17"/>
        <v>7.8333333333333401</v>
      </c>
      <c r="J202" s="13">
        <f t="shared" si="18"/>
        <v>7.8333333333333401</v>
      </c>
      <c r="K202" s="13">
        <f t="shared" si="19"/>
        <v>0</v>
      </c>
      <c r="L202" s="25">
        <v>0</v>
      </c>
      <c r="M202" s="13">
        <f>IF(Tabella1[[#This Row],[smartworking]]=1,Tabella1[[#This Row],[totale numero ore]],0)</f>
        <v>0</v>
      </c>
    </row>
    <row r="203" spans="1:13" x14ac:dyDescent="0.2">
      <c r="A203" s="16">
        <v>44620</v>
      </c>
      <c r="B203" s="8" t="s">
        <v>17</v>
      </c>
      <c r="C203" s="8" t="str">
        <f t="shared" si="15"/>
        <v>Commerciale</v>
      </c>
      <c r="D203" s="2">
        <v>0.36805555555555558</v>
      </c>
      <c r="E203" s="2">
        <v>0.54861111111111105</v>
      </c>
      <c r="F203" s="2">
        <v>0.58333333333333304</v>
      </c>
      <c r="G203" s="2">
        <v>0.75347222222222221</v>
      </c>
      <c r="H203" s="2">
        <f t="shared" si="16"/>
        <v>0.35069444444444464</v>
      </c>
      <c r="I203" s="13">
        <f t="shared" si="17"/>
        <v>8.4166666666666714</v>
      </c>
      <c r="J203" s="13">
        <f t="shared" si="18"/>
        <v>8</v>
      </c>
      <c r="K203" s="13">
        <f t="shared" si="19"/>
        <v>0.4166666666666714</v>
      </c>
      <c r="L203" s="25">
        <v>0</v>
      </c>
      <c r="M203" s="13">
        <f>IF(Tabella1[[#This Row],[smartworking]]=1,Tabella1[[#This Row],[totale numero ore]],0)</f>
        <v>0</v>
      </c>
    </row>
    <row r="204" spans="1:13" x14ac:dyDescent="0.2">
      <c r="A204" s="16">
        <v>44620</v>
      </c>
      <c r="B204" s="8" t="s">
        <v>18</v>
      </c>
      <c r="C204" s="8" t="str">
        <f t="shared" si="15"/>
        <v>Marketing</v>
      </c>
      <c r="D204" s="2">
        <v>0.38194444444444442</v>
      </c>
      <c r="E204" s="2">
        <v>0.54513888888888895</v>
      </c>
      <c r="F204" s="2">
        <v>0.58333333333333304</v>
      </c>
      <c r="G204" s="2">
        <v>0.75694444444444453</v>
      </c>
      <c r="H204" s="2">
        <f t="shared" si="16"/>
        <v>0.33680555555555602</v>
      </c>
      <c r="I204" s="13">
        <f t="shared" si="17"/>
        <v>8.0833333333333446</v>
      </c>
      <c r="J204" s="13">
        <f t="shared" si="18"/>
        <v>8</v>
      </c>
      <c r="K204" s="13">
        <f t="shared" si="19"/>
        <v>8.3333333333344584E-2</v>
      </c>
      <c r="L204" s="25">
        <v>1</v>
      </c>
      <c r="M204" s="13">
        <f>IF(Tabella1[[#This Row],[smartworking]]=1,Tabella1[[#This Row],[totale numero ore]],0)</f>
        <v>8.0833333333333446</v>
      </c>
    </row>
    <row r="205" spans="1:13" x14ac:dyDescent="0.2">
      <c r="A205" s="16">
        <v>44620</v>
      </c>
      <c r="B205" s="8" t="s">
        <v>19</v>
      </c>
      <c r="C205" s="8" t="str">
        <f t="shared" si="15"/>
        <v>Marketing</v>
      </c>
      <c r="D205" s="2">
        <v>0.39583333333333331</v>
      </c>
      <c r="E205" s="2">
        <v>0.54166666666666663</v>
      </c>
      <c r="F205" s="2">
        <v>0.58333333333333304</v>
      </c>
      <c r="G205" s="2">
        <v>0.74305555555555547</v>
      </c>
      <c r="H205" s="2">
        <f t="shared" si="16"/>
        <v>0.30555555555555575</v>
      </c>
      <c r="I205" s="13">
        <f t="shared" si="17"/>
        <v>7.3333333333333375</v>
      </c>
      <c r="J205" s="13">
        <f t="shared" si="18"/>
        <v>7.3333333333333375</v>
      </c>
      <c r="K205" s="13">
        <f t="shared" si="19"/>
        <v>0</v>
      </c>
      <c r="L205" s="25">
        <v>1</v>
      </c>
      <c r="M205" s="13">
        <f>IF(Tabella1[[#This Row],[smartworking]]=1,Tabella1[[#This Row],[totale numero ore]],0)</f>
        <v>7.3333333333333375</v>
      </c>
    </row>
    <row r="206" spans="1:13" x14ac:dyDescent="0.2">
      <c r="A206" s="16">
        <v>44620</v>
      </c>
      <c r="B206" s="8" t="s">
        <v>20</v>
      </c>
      <c r="C206" s="8" t="str">
        <f t="shared" si="15"/>
        <v>Marketing</v>
      </c>
      <c r="D206" s="2">
        <v>0.3888888888888889</v>
      </c>
      <c r="E206" s="2">
        <v>0.54166666666666663</v>
      </c>
      <c r="F206" s="2">
        <v>0.58333333333333304</v>
      </c>
      <c r="G206" s="2">
        <v>0.75347222222222221</v>
      </c>
      <c r="H206" s="2">
        <f t="shared" si="16"/>
        <v>0.32291666666666691</v>
      </c>
      <c r="I206" s="13">
        <f t="shared" si="17"/>
        <v>7.7500000000000053</v>
      </c>
      <c r="J206" s="13">
        <f t="shared" si="18"/>
        <v>7.7500000000000053</v>
      </c>
      <c r="K206" s="13">
        <f t="shared" si="19"/>
        <v>0</v>
      </c>
      <c r="L206" s="25">
        <v>1</v>
      </c>
      <c r="M206" s="13">
        <f>IF(Tabella1[[#This Row],[smartworking]]=1,Tabella1[[#This Row],[totale numero ore]],0)</f>
        <v>7.7500000000000053</v>
      </c>
    </row>
    <row r="207" spans="1:13" x14ac:dyDescent="0.2">
      <c r="A207" s="16">
        <v>44621</v>
      </c>
      <c r="B207" s="8" t="s">
        <v>16</v>
      </c>
      <c r="C207" s="8" t="str">
        <f t="shared" si="15"/>
        <v>Commerciale</v>
      </c>
      <c r="D207" s="2">
        <v>0.33333333333333331</v>
      </c>
      <c r="E207" s="2">
        <v>0.58333333333333337</v>
      </c>
      <c r="F207" s="2">
        <v>0.625</v>
      </c>
      <c r="G207" s="2">
        <v>0.75</v>
      </c>
      <c r="H207" s="2">
        <f t="shared" si="16"/>
        <v>0.37500000000000006</v>
      </c>
      <c r="I207" s="13">
        <f t="shared" si="17"/>
        <v>9.0000000000000018</v>
      </c>
      <c r="J207" s="13">
        <f t="shared" si="18"/>
        <v>8</v>
      </c>
      <c r="K207" s="13">
        <f t="shared" si="19"/>
        <v>1.0000000000000018</v>
      </c>
      <c r="L207" s="25">
        <v>1</v>
      </c>
      <c r="M207" s="13">
        <f>IF(Tabella1[[#This Row],[smartworking]]=1,Tabella1[[#This Row],[totale numero ore]],0)</f>
        <v>9.0000000000000018</v>
      </c>
    </row>
    <row r="208" spans="1:13" x14ac:dyDescent="0.2">
      <c r="A208" s="16">
        <v>44621</v>
      </c>
      <c r="B208" s="8" t="s">
        <v>17</v>
      </c>
      <c r="C208" s="8" t="str">
        <f t="shared" si="15"/>
        <v>Commerciale</v>
      </c>
      <c r="D208" s="2">
        <v>0.38194444444444442</v>
      </c>
      <c r="E208" s="2">
        <v>0.54166666666666663</v>
      </c>
      <c r="F208" s="2">
        <v>0.58333333333333304</v>
      </c>
      <c r="G208" s="2">
        <v>0.75347222222222221</v>
      </c>
      <c r="H208" s="2">
        <f t="shared" si="16"/>
        <v>0.32986111111111138</v>
      </c>
      <c r="I208" s="13">
        <f t="shared" si="17"/>
        <v>7.9166666666666732</v>
      </c>
      <c r="J208" s="13">
        <f t="shared" si="18"/>
        <v>7.9166666666666732</v>
      </c>
      <c r="K208" s="13">
        <f t="shared" si="19"/>
        <v>0</v>
      </c>
      <c r="L208" s="25">
        <v>1</v>
      </c>
      <c r="M208" s="13">
        <f>IF(Tabella1[[#This Row],[smartworking]]=1,Tabella1[[#This Row],[totale numero ore]],0)</f>
        <v>7.9166666666666732</v>
      </c>
    </row>
    <row r="209" spans="1:13" x14ac:dyDescent="0.2">
      <c r="A209" s="16">
        <v>44621</v>
      </c>
      <c r="B209" s="8" t="s">
        <v>18</v>
      </c>
      <c r="C209" s="8" t="str">
        <f t="shared" si="15"/>
        <v>Marketing</v>
      </c>
      <c r="D209" s="2">
        <v>0.36805555555555558</v>
      </c>
      <c r="E209" s="2">
        <v>0.54861111111111105</v>
      </c>
      <c r="F209" s="2">
        <v>0.58333333333333304</v>
      </c>
      <c r="G209" s="2">
        <v>0.75694444444444453</v>
      </c>
      <c r="H209" s="2">
        <f t="shared" si="16"/>
        <v>0.35416666666666696</v>
      </c>
      <c r="I209" s="13">
        <f t="shared" si="17"/>
        <v>8.5000000000000071</v>
      </c>
      <c r="J209" s="13">
        <f t="shared" si="18"/>
        <v>8</v>
      </c>
      <c r="K209" s="13">
        <f t="shared" si="19"/>
        <v>0.50000000000000711</v>
      </c>
      <c r="L209" s="25">
        <v>1</v>
      </c>
      <c r="M209" s="13">
        <f>IF(Tabella1[[#This Row],[smartworking]]=1,Tabella1[[#This Row],[totale numero ore]],0)</f>
        <v>8.5000000000000071</v>
      </c>
    </row>
    <row r="210" spans="1:13" x14ac:dyDescent="0.2">
      <c r="A210" s="16">
        <v>44621</v>
      </c>
      <c r="B210" s="8" t="s">
        <v>19</v>
      </c>
      <c r="C210" s="8" t="str">
        <f t="shared" si="15"/>
        <v>Marketing</v>
      </c>
      <c r="D210" s="2">
        <v>0.38194444444444442</v>
      </c>
      <c r="E210" s="2">
        <v>0.54513888888888895</v>
      </c>
      <c r="F210" s="2">
        <v>0.58333333333333304</v>
      </c>
      <c r="G210" s="2">
        <v>0.74305555555555547</v>
      </c>
      <c r="H210" s="2">
        <f t="shared" si="16"/>
        <v>0.32291666666666696</v>
      </c>
      <c r="I210" s="13">
        <f t="shared" si="17"/>
        <v>7.7500000000000071</v>
      </c>
      <c r="J210" s="13">
        <f t="shared" si="18"/>
        <v>7.7500000000000071</v>
      </c>
      <c r="K210" s="13">
        <f t="shared" si="19"/>
        <v>0</v>
      </c>
      <c r="L210" s="25">
        <v>0</v>
      </c>
      <c r="M210" s="13">
        <f>IF(Tabella1[[#This Row],[smartworking]]=1,Tabella1[[#This Row],[totale numero ore]],0)</f>
        <v>0</v>
      </c>
    </row>
    <row r="211" spans="1:13" x14ac:dyDescent="0.2">
      <c r="A211" s="16">
        <v>44621</v>
      </c>
      <c r="B211" s="8" t="s">
        <v>20</v>
      </c>
      <c r="C211" s="8" t="str">
        <f t="shared" si="15"/>
        <v>Marketing</v>
      </c>
      <c r="D211" s="2">
        <v>0.39583333333333331</v>
      </c>
      <c r="E211" s="2">
        <v>0.54166666666666663</v>
      </c>
      <c r="F211" s="2">
        <v>0.58333333333333304</v>
      </c>
      <c r="G211" s="2">
        <v>0.75347222222222221</v>
      </c>
      <c r="H211" s="2">
        <f t="shared" si="16"/>
        <v>0.31597222222222249</v>
      </c>
      <c r="I211" s="13">
        <f t="shared" si="17"/>
        <v>7.5833333333333393</v>
      </c>
      <c r="J211" s="13">
        <f t="shared" si="18"/>
        <v>7.5833333333333393</v>
      </c>
      <c r="K211" s="13">
        <f t="shared" si="19"/>
        <v>0</v>
      </c>
      <c r="L211" s="25">
        <v>0</v>
      </c>
      <c r="M211" s="13">
        <f>IF(Tabella1[[#This Row],[smartworking]]=1,Tabella1[[#This Row],[totale numero ore]],0)</f>
        <v>0</v>
      </c>
    </row>
    <row r="212" spans="1:13" x14ac:dyDescent="0.2">
      <c r="A212" s="16">
        <v>44622</v>
      </c>
      <c r="B212" s="8" t="s">
        <v>16</v>
      </c>
      <c r="C212" s="8" t="str">
        <f t="shared" si="15"/>
        <v>Commerciale</v>
      </c>
      <c r="D212" s="2">
        <v>0.3888888888888889</v>
      </c>
      <c r="E212" s="2">
        <v>0.54166666666666663</v>
      </c>
      <c r="F212" s="2">
        <v>0.58333333333333304</v>
      </c>
      <c r="G212" s="2">
        <v>0.75</v>
      </c>
      <c r="H212" s="2">
        <f t="shared" si="16"/>
        <v>0.3194444444444447</v>
      </c>
      <c r="I212" s="13">
        <f t="shared" si="17"/>
        <v>7.6666666666666732</v>
      </c>
      <c r="J212" s="13">
        <f t="shared" si="18"/>
        <v>7.6666666666666732</v>
      </c>
      <c r="K212" s="13">
        <f t="shared" si="19"/>
        <v>0</v>
      </c>
      <c r="L212" s="25">
        <v>1</v>
      </c>
      <c r="M212" s="13">
        <f>IF(Tabella1[[#This Row],[smartworking]]=1,Tabella1[[#This Row],[totale numero ore]],0)</f>
        <v>7.6666666666666732</v>
      </c>
    </row>
    <row r="213" spans="1:13" x14ac:dyDescent="0.2">
      <c r="A213" s="16">
        <v>44622</v>
      </c>
      <c r="B213" s="8" t="s">
        <v>17</v>
      </c>
      <c r="C213" s="8" t="str">
        <f t="shared" si="15"/>
        <v>Commerciale</v>
      </c>
      <c r="D213" s="2">
        <v>0.33333333333333331</v>
      </c>
      <c r="E213" s="2">
        <v>0.58333333333333337</v>
      </c>
      <c r="F213" s="2">
        <v>0.625</v>
      </c>
      <c r="G213" s="2">
        <v>0.75347222222222221</v>
      </c>
      <c r="H213" s="2">
        <f t="shared" si="16"/>
        <v>0.37847222222222227</v>
      </c>
      <c r="I213" s="13">
        <f t="shared" si="17"/>
        <v>9.0833333333333339</v>
      </c>
      <c r="J213" s="13">
        <f t="shared" si="18"/>
        <v>8</v>
      </c>
      <c r="K213" s="13">
        <f t="shared" si="19"/>
        <v>1.0833333333333339</v>
      </c>
      <c r="L213" s="25">
        <v>0</v>
      </c>
      <c r="M213" s="13">
        <f>IF(Tabella1[[#This Row],[smartworking]]=1,Tabella1[[#This Row],[totale numero ore]],0)</f>
        <v>0</v>
      </c>
    </row>
    <row r="214" spans="1:13" x14ac:dyDescent="0.2">
      <c r="A214" s="16">
        <v>44622</v>
      </c>
      <c r="B214" s="8" t="s">
        <v>18</v>
      </c>
      <c r="C214" s="8" t="str">
        <f t="shared" si="15"/>
        <v>Marketing</v>
      </c>
      <c r="D214" s="2">
        <v>0.38194444444444442</v>
      </c>
      <c r="E214" s="2">
        <v>0.54166666666666663</v>
      </c>
      <c r="F214" s="2">
        <v>0.58333333333333304</v>
      </c>
      <c r="G214" s="2">
        <v>0.75</v>
      </c>
      <c r="H214" s="2">
        <f t="shared" si="16"/>
        <v>0.32638888888888917</v>
      </c>
      <c r="I214" s="13">
        <f t="shared" si="17"/>
        <v>7.8333333333333401</v>
      </c>
      <c r="J214" s="13">
        <f t="shared" si="18"/>
        <v>7.8333333333333401</v>
      </c>
      <c r="K214" s="13">
        <f t="shared" si="19"/>
        <v>0</v>
      </c>
      <c r="L214" s="25">
        <v>1</v>
      </c>
      <c r="M214" s="13">
        <f>IF(Tabella1[[#This Row],[smartworking]]=1,Tabella1[[#This Row],[totale numero ore]],0)</f>
        <v>7.8333333333333401</v>
      </c>
    </row>
    <row r="215" spans="1:13" x14ac:dyDescent="0.2">
      <c r="A215" s="16">
        <v>44622</v>
      </c>
      <c r="B215" s="8" t="s">
        <v>19</v>
      </c>
      <c r="C215" s="8" t="str">
        <f t="shared" si="15"/>
        <v>Marketing</v>
      </c>
      <c r="D215" s="2">
        <v>0.36805555555555558</v>
      </c>
      <c r="E215" s="2">
        <v>0.54861111111111105</v>
      </c>
      <c r="F215" s="2">
        <v>0.58333333333333304</v>
      </c>
      <c r="G215" s="2">
        <v>0.75347222222222221</v>
      </c>
      <c r="H215" s="2">
        <f t="shared" si="16"/>
        <v>0.35069444444444464</v>
      </c>
      <c r="I215" s="13">
        <f t="shared" si="17"/>
        <v>8.4166666666666714</v>
      </c>
      <c r="J215" s="13">
        <f t="shared" si="18"/>
        <v>8</v>
      </c>
      <c r="K215" s="13">
        <f t="shared" si="19"/>
        <v>0.4166666666666714</v>
      </c>
      <c r="L215" s="25">
        <v>0</v>
      </c>
      <c r="M215" s="13">
        <f>IF(Tabella1[[#This Row],[smartworking]]=1,Tabella1[[#This Row],[totale numero ore]],0)</f>
        <v>0</v>
      </c>
    </row>
    <row r="216" spans="1:13" x14ac:dyDescent="0.2">
      <c r="A216" s="16">
        <v>44622</v>
      </c>
      <c r="B216" s="8" t="s">
        <v>20</v>
      </c>
      <c r="C216" s="8" t="str">
        <f t="shared" si="15"/>
        <v>Marketing</v>
      </c>
      <c r="D216" s="2">
        <v>0.38194444444444442</v>
      </c>
      <c r="E216" s="2">
        <v>0.54513888888888895</v>
      </c>
      <c r="F216" s="2">
        <v>0.58333333333333304</v>
      </c>
      <c r="G216" s="2">
        <v>0.75694444444444453</v>
      </c>
      <c r="H216" s="2">
        <f t="shared" si="16"/>
        <v>0.33680555555555602</v>
      </c>
      <c r="I216" s="13">
        <f t="shared" si="17"/>
        <v>8.0833333333333446</v>
      </c>
      <c r="J216" s="13">
        <f t="shared" si="18"/>
        <v>8</v>
      </c>
      <c r="K216" s="13">
        <f t="shared" si="19"/>
        <v>8.3333333333344584E-2</v>
      </c>
      <c r="L216" s="25">
        <v>1</v>
      </c>
      <c r="M216" s="13">
        <f>IF(Tabella1[[#This Row],[smartworking]]=1,Tabella1[[#This Row],[totale numero ore]],0)</f>
        <v>8.0833333333333446</v>
      </c>
    </row>
    <row r="217" spans="1:13" x14ac:dyDescent="0.2">
      <c r="A217" s="16">
        <v>44623</v>
      </c>
      <c r="B217" s="8" t="s">
        <v>16</v>
      </c>
      <c r="C217" s="8" t="str">
        <f t="shared" si="15"/>
        <v>Commerciale</v>
      </c>
      <c r="D217" s="2">
        <v>0.39583333333333331</v>
      </c>
      <c r="E217" s="2">
        <v>0.54166666666666663</v>
      </c>
      <c r="F217" s="2">
        <v>0.58333333333333304</v>
      </c>
      <c r="G217" s="2">
        <v>0.75</v>
      </c>
      <c r="H217" s="2">
        <f t="shared" si="16"/>
        <v>0.31250000000000028</v>
      </c>
      <c r="I217" s="13">
        <f t="shared" si="17"/>
        <v>7.5000000000000071</v>
      </c>
      <c r="J217" s="13">
        <f t="shared" si="18"/>
        <v>7.5000000000000071</v>
      </c>
      <c r="K217" s="13">
        <f t="shared" si="19"/>
        <v>0</v>
      </c>
      <c r="L217" s="25">
        <v>1</v>
      </c>
      <c r="M217" s="13">
        <f>IF(Tabella1[[#This Row],[smartworking]]=1,Tabella1[[#This Row],[totale numero ore]],0)</f>
        <v>7.5000000000000071</v>
      </c>
    </row>
    <row r="218" spans="1:13" x14ac:dyDescent="0.2">
      <c r="A218" s="16">
        <v>44623</v>
      </c>
      <c r="B218" s="8" t="s">
        <v>17</v>
      </c>
      <c r="C218" s="8" t="str">
        <f t="shared" si="15"/>
        <v>Commerciale</v>
      </c>
      <c r="D218" s="2">
        <v>0.3888888888888889</v>
      </c>
      <c r="E218" s="2">
        <v>0.54166666666666663</v>
      </c>
      <c r="F218" s="2">
        <v>0.58333333333333304</v>
      </c>
      <c r="G218" s="2">
        <v>0.75347222222222221</v>
      </c>
      <c r="H218" s="2">
        <f t="shared" si="16"/>
        <v>0.32291666666666691</v>
      </c>
      <c r="I218" s="13">
        <f t="shared" si="17"/>
        <v>7.7500000000000053</v>
      </c>
      <c r="J218" s="13">
        <f t="shared" si="18"/>
        <v>7.7500000000000053</v>
      </c>
      <c r="K218" s="13">
        <f t="shared" si="19"/>
        <v>0</v>
      </c>
      <c r="L218" s="25">
        <v>1</v>
      </c>
      <c r="M218" s="13">
        <f>IF(Tabella1[[#This Row],[smartworking]]=1,Tabella1[[#This Row],[totale numero ore]],0)</f>
        <v>7.7500000000000053</v>
      </c>
    </row>
    <row r="219" spans="1:13" x14ac:dyDescent="0.2">
      <c r="A219" s="16">
        <v>44623</v>
      </c>
      <c r="B219" s="8" t="s">
        <v>18</v>
      </c>
      <c r="C219" s="8" t="str">
        <f t="shared" si="15"/>
        <v>Marketing</v>
      </c>
      <c r="D219" s="2">
        <v>0.33333333333333331</v>
      </c>
      <c r="E219" s="2">
        <v>0.58333333333333337</v>
      </c>
      <c r="F219" s="2">
        <v>0.625</v>
      </c>
      <c r="G219" s="2">
        <v>0.75694444444444453</v>
      </c>
      <c r="H219" s="2">
        <f t="shared" si="16"/>
        <v>0.38194444444444459</v>
      </c>
      <c r="I219" s="13">
        <f t="shared" si="17"/>
        <v>9.1666666666666696</v>
      </c>
      <c r="J219" s="13">
        <f t="shared" si="18"/>
        <v>8</v>
      </c>
      <c r="K219" s="13">
        <f t="shared" si="19"/>
        <v>1.1666666666666696</v>
      </c>
      <c r="L219" s="25">
        <v>0</v>
      </c>
      <c r="M219" s="13">
        <f>IF(Tabella1[[#This Row],[smartworking]]=1,Tabella1[[#This Row],[totale numero ore]],0)</f>
        <v>0</v>
      </c>
    </row>
    <row r="220" spans="1:13" x14ac:dyDescent="0.2">
      <c r="A220" s="16">
        <v>44623</v>
      </c>
      <c r="B220" s="8" t="s">
        <v>19</v>
      </c>
      <c r="C220" s="8" t="str">
        <f t="shared" si="15"/>
        <v>Marketing</v>
      </c>
      <c r="D220" s="2">
        <v>0.38194444444444442</v>
      </c>
      <c r="E220" s="2">
        <v>0.54166666666666663</v>
      </c>
      <c r="F220" s="2">
        <v>0.58333333333333304</v>
      </c>
      <c r="G220" s="2">
        <v>0.74305555555555547</v>
      </c>
      <c r="H220" s="2">
        <f t="shared" si="16"/>
        <v>0.31944444444444464</v>
      </c>
      <c r="I220" s="13">
        <f t="shared" si="17"/>
        <v>7.6666666666666714</v>
      </c>
      <c r="J220" s="13">
        <f t="shared" si="18"/>
        <v>7.6666666666666714</v>
      </c>
      <c r="K220" s="13">
        <f t="shared" si="19"/>
        <v>0</v>
      </c>
      <c r="L220" s="25">
        <v>1</v>
      </c>
      <c r="M220" s="13">
        <f>IF(Tabella1[[#This Row],[smartworking]]=1,Tabella1[[#This Row],[totale numero ore]],0)</f>
        <v>7.6666666666666714</v>
      </c>
    </row>
    <row r="221" spans="1:13" x14ac:dyDescent="0.2">
      <c r="A221" s="16">
        <v>44623</v>
      </c>
      <c r="B221" s="8" t="s">
        <v>20</v>
      </c>
      <c r="C221" s="8" t="str">
        <f t="shared" si="15"/>
        <v>Marketing</v>
      </c>
      <c r="D221" s="2">
        <v>0.36805555555555558</v>
      </c>
      <c r="E221" s="2">
        <v>0.54861111111111105</v>
      </c>
      <c r="F221" s="2">
        <v>0.58333333333333304</v>
      </c>
      <c r="G221" s="2">
        <v>0.75347222222222221</v>
      </c>
      <c r="H221" s="2">
        <f t="shared" si="16"/>
        <v>0.35069444444444464</v>
      </c>
      <c r="I221" s="13">
        <f t="shared" si="17"/>
        <v>8.4166666666666714</v>
      </c>
      <c r="J221" s="13">
        <f t="shared" si="18"/>
        <v>8</v>
      </c>
      <c r="K221" s="13">
        <f t="shared" si="19"/>
        <v>0.4166666666666714</v>
      </c>
      <c r="L221" s="25">
        <v>0</v>
      </c>
      <c r="M221" s="13">
        <f>IF(Tabella1[[#This Row],[smartworking]]=1,Tabella1[[#This Row],[totale numero ore]],0)</f>
        <v>0</v>
      </c>
    </row>
    <row r="222" spans="1:13" x14ac:dyDescent="0.2">
      <c r="A222" s="16">
        <v>44624</v>
      </c>
      <c r="B222" s="8" t="s">
        <v>16</v>
      </c>
      <c r="C222" s="8" t="str">
        <f t="shared" si="15"/>
        <v>Commerciale</v>
      </c>
      <c r="D222" s="2">
        <v>0.38194444444444442</v>
      </c>
      <c r="E222" s="2">
        <v>0.54513888888888895</v>
      </c>
      <c r="F222" s="2">
        <v>0.58333333333333304</v>
      </c>
      <c r="G222" s="2">
        <v>0.75</v>
      </c>
      <c r="H222" s="2">
        <f t="shared" si="16"/>
        <v>0.32986111111111149</v>
      </c>
      <c r="I222" s="13">
        <f t="shared" si="17"/>
        <v>7.9166666666666758</v>
      </c>
      <c r="J222" s="13">
        <f t="shared" si="18"/>
        <v>7.9166666666666758</v>
      </c>
      <c r="K222" s="13">
        <f t="shared" si="19"/>
        <v>0</v>
      </c>
      <c r="L222" s="25">
        <v>1</v>
      </c>
      <c r="M222" s="13">
        <f>IF(Tabella1[[#This Row],[smartworking]]=1,Tabella1[[#This Row],[totale numero ore]],0)</f>
        <v>7.9166666666666758</v>
      </c>
    </row>
    <row r="223" spans="1:13" x14ac:dyDescent="0.2">
      <c r="A223" s="16">
        <v>44624</v>
      </c>
      <c r="B223" s="8" t="s">
        <v>17</v>
      </c>
      <c r="C223" s="8" t="str">
        <f t="shared" si="15"/>
        <v>Commerciale</v>
      </c>
      <c r="D223" s="2">
        <v>0.39583333333333331</v>
      </c>
      <c r="E223" s="2">
        <v>0.54166666666666663</v>
      </c>
      <c r="F223" s="2">
        <v>0.58333333333333304</v>
      </c>
      <c r="G223" s="2">
        <v>0.75347222222222221</v>
      </c>
      <c r="H223" s="2">
        <f t="shared" si="16"/>
        <v>0.31597222222222249</v>
      </c>
      <c r="I223" s="13">
        <f t="shared" si="17"/>
        <v>7.5833333333333393</v>
      </c>
      <c r="J223" s="13">
        <f t="shared" si="18"/>
        <v>7.5833333333333393</v>
      </c>
      <c r="K223" s="13">
        <f t="shared" si="19"/>
        <v>0</v>
      </c>
      <c r="L223" s="25">
        <v>1</v>
      </c>
      <c r="M223" s="13">
        <f>IF(Tabella1[[#This Row],[smartworking]]=1,Tabella1[[#This Row],[totale numero ore]],0)</f>
        <v>7.5833333333333393</v>
      </c>
    </row>
    <row r="224" spans="1:13" x14ac:dyDescent="0.2">
      <c r="A224" s="16">
        <v>44624</v>
      </c>
      <c r="B224" s="8" t="s">
        <v>18</v>
      </c>
      <c r="C224" s="8" t="str">
        <f t="shared" si="15"/>
        <v>Marketing</v>
      </c>
      <c r="D224" s="2">
        <v>0.3888888888888889</v>
      </c>
      <c r="E224" s="2">
        <v>0.54166666666666663</v>
      </c>
      <c r="F224" s="2">
        <v>0.58333333333333304</v>
      </c>
      <c r="G224" s="2">
        <v>0.75694444444444453</v>
      </c>
      <c r="H224" s="2">
        <f t="shared" si="16"/>
        <v>0.32638888888888923</v>
      </c>
      <c r="I224" s="13">
        <f t="shared" si="17"/>
        <v>7.833333333333341</v>
      </c>
      <c r="J224" s="13">
        <f t="shared" si="18"/>
        <v>7.833333333333341</v>
      </c>
      <c r="K224" s="13">
        <f t="shared" si="19"/>
        <v>0</v>
      </c>
      <c r="L224" s="25">
        <v>1</v>
      </c>
      <c r="M224" s="13">
        <f>IF(Tabella1[[#This Row],[smartworking]]=1,Tabella1[[#This Row],[totale numero ore]],0)</f>
        <v>7.833333333333341</v>
      </c>
    </row>
    <row r="225" spans="1:13" x14ac:dyDescent="0.2">
      <c r="A225" s="16">
        <v>44624</v>
      </c>
      <c r="B225" s="8" t="s">
        <v>19</v>
      </c>
      <c r="C225" s="8" t="str">
        <f t="shared" si="15"/>
        <v>Marketing</v>
      </c>
      <c r="D225" s="2">
        <v>0.33333333333333331</v>
      </c>
      <c r="E225" s="2">
        <v>0.58333333333333337</v>
      </c>
      <c r="F225" s="2">
        <v>0.625</v>
      </c>
      <c r="G225" s="2">
        <v>0.74305555555555547</v>
      </c>
      <c r="H225" s="2">
        <f t="shared" si="16"/>
        <v>0.36805555555555552</v>
      </c>
      <c r="I225" s="13">
        <f t="shared" si="17"/>
        <v>8.8333333333333321</v>
      </c>
      <c r="J225" s="13">
        <f t="shared" si="18"/>
        <v>8</v>
      </c>
      <c r="K225" s="13">
        <f t="shared" si="19"/>
        <v>0.83333333333333215</v>
      </c>
      <c r="L225" s="25">
        <v>0</v>
      </c>
      <c r="M225" s="13">
        <f>IF(Tabella1[[#This Row],[smartworking]]=1,Tabella1[[#This Row],[totale numero ore]],0)</f>
        <v>0</v>
      </c>
    </row>
    <row r="226" spans="1:13" x14ac:dyDescent="0.2">
      <c r="A226" s="16">
        <v>44624</v>
      </c>
      <c r="B226" s="8" t="s">
        <v>20</v>
      </c>
      <c r="C226" s="8" t="str">
        <f t="shared" si="15"/>
        <v>Marketing</v>
      </c>
      <c r="D226" s="2">
        <v>0.38194444444444442</v>
      </c>
      <c r="E226" s="2">
        <v>0.54166666666666663</v>
      </c>
      <c r="F226" s="2">
        <v>0.58333333333333304</v>
      </c>
      <c r="G226" s="2">
        <v>0.75347222222222221</v>
      </c>
      <c r="H226" s="2">
        <f t="shared" si="16"/>
        <v>0.32986111111111138</v>
      </c>
      <c r="I226" s="13">
        <f t="shared" si="17"/>
        <v>7.9166666666666732</v>
      </c>
      <c r="J226" s="13">
        <f t="shared" si="18"/>
        <v>7.9166666666666732</v>
      </c>
      <c r="K226" s="13">
        <f t="shared" si="19"/>
        <v>0</v>
      </c>
      <c r="L226" s="25">
        <v>0</v>
      </c>
      <c r="M226" s="13">
        <f>IF(Tabella1[[#This Row],[smartworking]]=1,Tabella1[[#This Row],[totale numero ore]],0)</f>
        <v>0</v>
      </c>
    </row>
    <row r="227" spans="1:13" x14ac:dyDescent="0.2">
      <c r="A227" s="16">
        <v>44627</v>
      </c>
      <c r="B227" s="8" t="s">
        <v>16</v>
      </c>
      <c r="C227" s="8" t="str">
        <f t="shared" si="15"/>
        <v>Commerciale</v>
      </c>
      <c r="D227" s="2">
        <v>0.36805555555555558</v>
      </c>
      <c r="E227" s="2">
        <v>0.54861111111111105</v>
      </c>
      <c r="F227" s="2">
        <v>0.58333333333333304</v>
      </c>
      <c r="G227" s="2">
        <v>0.75</v>
      </c>
      <c r="H227" s="2">
        <f t="shared" si="16"/>
        <v>0.34722222222222243</v>
      </c>
      <c r="I227" s="13">
        <f t="shared" si="17"/>
        <v>8.3333333333333393</v>
      </c>
      <c r="J227" s="13">
        <f t="shared" si="18"/>
        <v>8</v>
      </c>
      <c r="K227" s="13">
        <f t="shared" si="19"/>
        <v>0.33333333333333925</v>
      </c>
      <c r="L227" s="25">
        <v>0</v>
      </c>
      <c r="M227" s="13">
        <f>IF(Tabella1[[#This Row],[smartworking]]=1,Tabella1[[#This Row],[totale numero ore]],0)</f>
        <v>0</v>
      </c>
    </row>
    <row r="228" spans="1:13" x14ac:dyDescent="0.2">
      <c r="A228" s="16">
        <v>44627</v>
      </c>
      <c r="B228" s="8" t="s">
        <v>17</v>
      </c>
      <c r="C228" s="8" t="str">
        <f t="shared" si="15"/>
        <v>Commerciale</v>
      </c>
      <c r="D228" s="2">
        <v>0.38194444444444442</v>
      </c>
      <c r="E228" s="2">
        <v>0.54513888888888895</v>
      </c>
      <c r="F228" s="2">
        <v>0.58333333333333304</v>
      </c>
      <c r="G228" s="2">
        <v>0.75347222222222221</v>
      </c>
      <c r="H228" s="2">
        <f t="shared" si="16"/>
        <v>0.3333333333333337</v>
      </c>
      <c r="I228" s="13">
        <f t="shared" si="17"/>
        <v>8.0000000000000089</v>
      </c>
      <c r="J228" s="13">
        <f t="shared" si="18"/>
        <v>8</v>
      </c>
      <c r="K228" s="13">
        <f t="shared" si="19"/>
        <v>8.8817841970012523E-15</v>
      </c>
      <c r="L228" s="25">
        <v>0</v>
      </c>
      <c r="M228" s="13">
        <f>IF(Tabella1[[#This Row],[smartworking]]=1,Tabella1[[#This Row],[totale numero ore]],0)</f>
        <v>0</v>
      </c>
    </row>
    <row r="229" spans="1:13" x14ac:dyDescent="0.2">
      <c r="A229" s="16">
        <v>44627</v>
      </c>
      <c r="B229" s="8" t="s">
        <v>18</v>
      </c>
      <c r="C229" s="8" t="str">
        <f t="shared" si="15"/>
        <v>Marketing</v>
      </c>
      <c r="D229" s="2">
        <v>0.39583333333333331</v>
      </c>
      <c r="E229" s="2">
        <v>0.54166666666666663</v>
      </c>
      <c r="F229" s="2">
        <v>0.58333333333333304</v>
      </c>
      <c r="G229" s="2">
        <v>0.75</v>
      </c>
      <c r="H229" s="2">
        <f t="shared" si="16"/>
        <v>0.31250000000000028</v>
      </c>
      <c r="I229" s="13">
        <f t="shared" si="17"/>
        <v>7.5000000000000071</v>
      </c>
      <c r="J229" s="13">
        <f t="shared" si="18"/>
        <v>7.5000000000000071</v>
      </c>
      <c r="K229" s="13">
        <f t="shared" si="19"/>
        <v>0</v>
      </c>
      <c r="L229" s="25">
        <v>1</v>
      </c>
      <c r="M229" s="13">
        <f>IF(Tabella1[[#This Row],[smartworking]]=1,Tabella1[[#This Row],[totale numero ore]],0)</f>
        <v>7.5000000000000071</v>
      </c>
    </row>
    <row r="230" spans="1:13" x14ac:dyDescent="0.2">
      <c r="A230" s="16">
        <v>44627</v>
      </c>
      <c r="B230" s="8" t="s">
        <v>19</v>
      </c>
      <c r="C230" s="8" t="str">
        <f t="shared" si="15"/>
        <v>Marketing</v>
      </c>
      <c r="D230" s="2">
        <v>0.3888888888888889</v>
      </c>
      <c r="E230" s="2">
        <v>0.54166666666666663</v>
      </c>
      <c r="F230" s="2">
        <v>0.58333333333333304</v>
      </c>
      <c r="G230" s="2">
        <v>0.75347222222222221</v>
      </c>
      <c r="H230" s="2">
        <f t="shared" si="16"/>
        <v>0.32291666666666691</v>
      </c>
      <c r="I230" s="13">
        <f t="shared" si="17"/>
        <v>7.7500000000000053</v>
      </c>
      <c r="J230" s="13">
        <f t="shared" si="18"/>
        <v>7.7500000000000053</v>
      </c>
      <c r="K230" s="13">
        <f t="shared" si="19"/>
        <v>0</v>
      </c>
      <c r="L230" s="25">
        <v>1</v>
      </c>
      <c r="M230" s="13">
        <f>IF(Tabella1[[#This Row],[smartworking]]=1,Tabella1[[#This Row],[totale numero ore]],0)</f>
        <v>7.7500000000000053</v>
      </c>
    </row>
    <row r="231" spans="1:13" x14ac:dyDescent="0.2">
      <c r="A231" s="16">
        <v>44627</v>
      </c>
      <c r="B231" s="8" t="s">
        <v>20</v>
      </c>
      <c r="C231" s="8" t="str">
        <f t="shared" si="15"/>
        <v>Marketing</v>
      </c>
      <c r="D231" s="2">
        <v>0.33333333333333331</v>
      </c>
      <c r="E231" s="2">
        <v>0.58333333333333337</v>
      </c>
      <c r="F231" s="2">
        <v>0.625</v>
      </c>
      <c r="G231" s="2">
        <v>0.75694444444444453</v>
      </c>
      <c r="H231" s="2">
        <f t="shared" si="16"/>
        <v>0.38194444444444459</v>
      </c>
      <c r="I231" s="13">
        <f t="shared" si="17"/>
        <v>9.1666666666666696</v>
      </c>
      <c r="J231" s="13">
        <f t="shared" si="18"/>
        <v>8</v>
      </c>
      <c r="K231" s="13">
        <f t="shared" si="19"/>
        <v>1.1666666666666696</v>
      </c>
      <c r="L231" s="25">
        <v>1</v>
      </c>
      <c r="M231" s="13">
        <f>IF(Tabella1[[#This Row],[smartworking]]=1,Tabella1[[#This Row],[totale numero ore]],0)</f>
        <v>9.1666666666666696</v>
      </c>
    </row>
    <row r="232" spans="1:13" x14ac:dyDescent="0.2">
      <c r="A232" s="16">
        <v>44628</v>
      </c>
      <c r="B232" s="8" t="s">
        <v>16</v>
      </c>
      <c r="C232" s="8" t="str">
        <f t="shared" si="15"/>
        <v>Commerciale</v>
      </c>
      <c r="D232" s="2">
        <v>0.38194444444444442</v>
      </c>
      <c r="E232" s="2">
        <v>0.54166666666666663</v>
      </c>
      <c r="F232" s="2">
        <v>0.58333333333333304</v>
      </c>
      <c r="G232" s="2">
        <v>0.75</v>
      </c>
      <c r="H232" s="2">
        <f t="shared" si="16"/>
        <v>0.32638888888888917</v>
      </c>
      <c r="I232" s="13">
        <f t="shared" si="17"/>
        <v>7.8333333333333401</v>
      </c>
      <c r="J232" s="13">
        <f t="shared" si="18"/>
        <v>7.8333333333333401</v>
      </c>
      <c r="K232" s="13">
        <f t="shared" si="19"/>
        <v>0</v>
      </c>
      <c r="L232" s="25">
        <v>1</v>
      </c>
      <c r="M232" s="13">
        <f>IF(Tabella1[[#This Row],[smartworking]]=1,Tabella1[[#This Row],[totale numero ore]],0)</f>
        <v>7.8333333333333401</v>
      </c>
    </row>
    <row r="233" spans="1:13" x14ac:dyDescent="0.2">
      <c r="A233" s="16">
        <v>44628</v>
      </c>
      <c r="B233" s="8" t="s">
        <v>17</v>
      </c>
      <c r="C233" s="8" t="str">
        <f t="shared" si="15"/>
        <v>Commerciale</v>
      </c>
      <c r="D233" s="2">
        <v>0.36805555555555558</v>
      </c>
      <c r="E233" s="2">
        <v>0.54861111111111105</v>
      </c>
      <c r="F233" s="2">
        <v>0.58333333333333304</v>
      </c>
      <c r="G233" s="2">
        <v>0.75347222222222221</v>
      </c>
      <c r="H233" s="2">
        <f t="shared" si="16"/>
        <v>0.35069444444444464</v>
      </c>
      <c r="I233" s="13">
        <f t="shared" si="17"/>
        <v>8.4166666666666714</v>
      </c>
      <c r="J233" s="13">
        <f t="shared" si="18"/>
        <v>8</v>
      </c>
      <c r="K233" s="13">
        <f t="shared" si="19"/>
        <v>0.4166666666666714</v>
      </c>
      <c r="L233" s="25">
        <v>1</v>
      </c>
      <c r="M233" s="13">
        <f>IF(Tabella1[[#This Row],[smartworking]]=1,Tabella1[[#This Row],[totale numero ore]],0)</f>
        <v>8.4166666666666714</v>
      </c>
    </row>
    <row r="234" spans="1:13" x14ac:dyDescent="0.2">
      <c r="A234" s="16">
        <v>44628</v>
      </c>
      <c r="B234" s="8" t="s">
        <v>18</v>
      </c>
      <c r="C234" s="8" t="str">
        <f t="shared" si="15"/>
        <v>Marketing</v>
      </c>
      <c r="D234" s="2">
        <v>0.38194444444444442</v>
      </c>
      <c r="E234" s="2">
        <v>0.54513888888888895</v>
      </c>
      <c r="F234" s="2">
        <v>0.58333333333333304</v>
      </c>
      <c r="G234" s="2">
        <v>0.75694444444444453</v>
      </c>
      <c r="H234" s="2">
        <f t="shared" si="16"/>
        <v>0.33680555555555602</v>
      </c>
      <c r="I234" s="13">
        <f t="shared" si="17"/>
        <v>8.0833333333333446</v>
      </c>
      <c r="J234" s="13">
        <f t="shared" si="18"/>
        <v>8</v>
      </c>
      <c r="K234" s="13">
        <f t="shared" si="19"/>
        <v>8.3333333333344584E-2</v>
      </c>
      <c r="L234" s="25">
        <v>0</v>
      </c>
      <c r="M234" s="13">
        <f>IF(Tabella1[[#This Row],[smartworking]]=1,Tabella1[[#This Row],[totale numero ore]],0)</f>
        <v>0</v>
      </c>
    </row>
    <row r="235" spans="1:13" x14ac:dyDescent="0.2">
      <c r="A235" s="16">
        <v>44628</v>
      </c>
      <c r="B235" s="8" t="s">
        <v>19</v>
      </c>
      <c r="C235" s="8" t="str">
        <f t="shared" si="15"/>
        <v>Marketing</v>
      </c>
      <c r="D235" s="2">
        <v>0.39583333333333331</v>
      </c>
      <c r="E235" s="2">
        <v>0.54166666666666663</v>
      </c>
      <c r="F235" s="2">
        <v>0.58333333333333304</v>
      </c>
      <c r="G235" s="2">
        <v>0.74305555555555547</v>
      </c>
      <c r="H235" s="2">
        <f t="shared" si="16"/>
        <v>0.30555555555555575</v>
      </c>
      <c r="I235" s="13">
        <f t="shared" si="17"/>
        <v>7.3333333333333375</v>
      </c>
      <c r="J235" s="13">
        <f t="shared" si="18"/>
        <v>7.3333333333333375</v>
      </c>
      <c r="K235" s="13">
        <f t="shared" si="19"/>
        <v>0</v>
      </c>
      <c r="L235" s="25">
        <v>0</v>
      </c>
      <c r="M235" s="13">
        <f>IF(Tabella1[[#This Row],[smartworking]]=1,Tabella1[[#This Row],[totale numero ore]],0)</f>
        <v>0</v>
      </c>
    </row>
    <row r="236" spans="1:13" x14ac:dyDescent="0.2">
      <c r="A236" s="16">
        <v>44628</v>
      </c>
      <c r="B236" s="8" t="s">
        <v>20</v>
      </c>
      <c r="C236" s="8" t="str">
        <f t="shared" si="15"/>
        <v>Marketing</v>
      </c>
      <c r="D236" s="2">
        <v>0.3888888888888889</v>
      </c>
      <c r="E236" s="2">
        <v>0.54166666666666663</v>
      </c>
      <c r="F236" s="2">
        <v>0.58333333333333304</v>
      </c>
      <c r="G236" s="2">
        <v>0.75347222222222221</v>
      </c>
      <c r="H236" s="2">
        <f t="shared" si="16"/>
        <v>0.32291666666666691</v>
      </c>
      <c r="I236" s="13">
        <f t="shared" si="17"/>
        <v>7.7500000000000053</v>
      </c>
      <c r="J236" s="13">
        <f t="shared" si="18"/>
        <v>7.7500000000000053</v>
      </c>
      <c r="K236" s="13">
        <f t="shared" si="19"/>
        <v>0</v>
      </c>
      <c r="L236" s="25">
        <v>1</v>
      </c>
      <c r="M236" s="13">
        <f>IF(Tabella1[[#This Row],[smartworking]]=1,Tabella1[[#This Row],[totale numero ore]],0)</f>
        <v>7.7500000000000053</v>
      </c>
    </row>
    <row r="237" spans="1:13" x14ac:dyDescent="0.2">
      <c r="A237" s="16">
        <v>44629</v>
      </c>
      <c r="B237" s="8" t="s">
        <v>16</v>
      </c>
      <c r="C237" s="8" t="str">
        <f t="shared" si="15"/>
        <v>Commerciale</v>
      </c>
      <c r="D237" s="2">
        <v>0.33333333333333331</v>
      </c>
      <c r="E237" s="2">
        <v>0.58333333333333337</v>
      </c>
      <c r="F237" s="2">
        <v>0.625</v>
      </c>
      <c r="G237" s="2">
        <v>0.75</v>
      </c>
      <c r="H237" s="2">
        <f t="shared" si="16"/>
        <v>0.37500000000000006</v>
      </c>
      <c r="I237" s="13">
        <f t="shared" si="17"/>
        <v>9.0000000000000018</v>
      </c>
      <c r="J237" s="13">
        <f t="shared" si="18"/>
        <v>8</v>
      </c>
      <c r="K237" s="13">
        <f t="shared" si="19"/>
        <v>1.0000000000000018</v>
      </c>
      <c r="L237" s="25">
        <v>0</v>
      </c>
      <c r="M237" s="13">
        <f>IF(Tabella1[[#This Row],[smartworking]]=1,Tabella1[[#This Row],[totale numero ore]],0)</f>
        <v>0</v>
      </c>
    </row>
    <row r="238" spans="1:13" x14ac:dyDescent="0.2">
      <c r="A238" s="16">
        <v>44629</v>
      </c>
      <c r="B238" s="8" t="s">
        <v>17</v>
      </c>
      <c r="C238" s="8" t="str">
        <f t="shared" si="15"/>
        <v>Commerciale</v>
      </c>
      <c r="D238" s="2">
        <v>0.38194444444444442</v>
      </c>
      <c r="E238" s="2">
        <v>0.54166666666666663</v>
      </c>
      <c r="F238" s="2">
        <v>0.58333333333333304</v>
      </c>
      <c r="G238" s="2">
        <v>0.75347222222222221</v>
      </c>
      <c r="H238" s="2">
        <f t="shared" si="16"/>
        <v>0.32986111111111138</v>
      </c>
      <c r="I238" s="13">
        <f t="shared" si="17"/>
        <v>7.9166666666666732</v>
      </c>
      <c r="J238" s="13">
        <f t="shared" si="18"/>
        <v>7.9166666666666732</v>
      </c>
      <c r="K238" s="13">
        <f t="shared" si="19"/>
        <v>0</v>
      </c>
      <c r="L238" s="25">
        <v>0</v>
      </c>
      <c r="M238" s="13">
        <f>IF(Tabella1[[#This Row],[smartworking]]=1,Tabella1[[#This Row],[totale numero ore]],0)</f>
        <v>0</v>
      </c>
    </row>
    <row r="239" spans="1:13" x14ac:dyDescent="0.2">
      <c r="A239" s="16">
        <v>44629</v>
      </c>
      <c r="B239" s="8" t="s">
        <v>18</v>
      </c>
      <c r="C239" s="8" t="str">
        <f t="shared" si="15"/>
        <v>Marketing</v>
      </c>
      <c r="D239" s="2">
        <v>0.36805555555555558</v>
      </c>
      <c r="E239" s="2">
        <v>0.54861111111111105</v>
      </c>
      <c r="F239" s="2">
        <v>0.58333333333333304</v>
      </c>
      <c r="G239" s="2">
        <v>0.75694444444444453</v>
      </c>
      <c r="H239" s="2">
        <f t="shared" si="16"/>
        <v>0.35416666666666696</v>
      </c>
      <c r="I239" s="13">
        <f t="shared" si="17"/>
        <v>8.5000000000000071</v>
      </c>
      <c r="J239" s="13">
        <f t="shared" si="18"/>
        <v>8</v>
      </c>
      <c r="K239" s="13">
        <f t="shared" si="19"/>
        <v>0.50000000000000711</v>
      </c>
      <c r="L239" s="25">
        <v>1</v>
      </c>
      <c r="M239" s="13">
        <f>IF(Tabella1[[#This Row],[smartworking]]=1,Tabella1[[#This Row],[totale numero ore]],0)</f>
        <v>8.5000000000000071</v>
      </c>
    </row>
    <row r="240" spans="1:13" x14ac:dyDescent="0.2">
      <c r="A240" s="16">
        <v>44629</v>
      </c>
      <c r="B240" s="8" t="s">
        <v>19</v>
      </c>
      <c r="C240" s="8" t="str">
        <f t="shared" si="15"/>
        <v>Marketing</v>
      </c>
      <c r="D240" s="2">
        <v>0.38194444444444442</v>
      </c>
      <c r="E240" s="2">
        <v>0.54513888888888895</v>
      </c>
      <c r="F240" s="2">
        <v>0.58333333333333304</v>
      </c>
      <c r="G240" s="2">
        <v>0.75</v>
      </c>
      <c r="H240" s="2">
        <f t="shared" si="16"/>
        <v>0.32986111111111149</v>
      </c>
      <c r="I240" s="13">
        <f t="shared" si="17"/>
        <v>7.9166666666666758</v>
      </c>
      <c r="J240" s="13">
        <f t="shared" si="18"/>
        <v>7.9166666666666758</v>
      </c>
      <c r="K240" s="13">
        <f t="shared" si="19"/>
        <v>0</v>
      </c>
      <c r="L240" s="25">
        <v>1</v>
      </c>
      <c r="M240" s="13">
        <f>IF(Tabella1[[#This Row],[smartworking]]=1,Tabella1[[#This Row],[totale numero ore]],0)</f>
        <v>7.9166666666666758</v>
      </c>
    </row>
    <row r="241" spans="1:13" x14ac:dyDescent="0.2">
      <c r="A241" s="16">
        <v>44629</v>
      </c>
      <c r="B241" s="8" t="s">
        <v>20</v>
      </c>
      <c r="C241" s="8" t="str">
        <f t="shared" si="15"/>
        <v>Marketing</v>
      </c>
      <c r="D241" s="2">
        <v>0.39583333333333331</v>
      </c>
      <c r="E241" s="2">
        <v>0.54166666666666663</v>
      </c>
      <c r="F241" s="2">
        <v>0.58333333333333304</v>
      </c>
      <c r="G241" s="2">
        <v>0.75347222222222221</v>
      </c>
      <c r="H241" s="2">
        <f t="shared" si="16"/>
        <v>0.31597222222222249</v>
      </c>
      <c r="I241" s="13">
        <f t="shared" si="17"/>
        <v>7.5833333333333393</v>
      </c>
      <c r="J241" s="13">
        <f t="shared" si="18"/>
        <v>7.5833333333333393</v>
      </c>
      <c r="K241" s="13">
        <f t="shared" si="19"/>
        <v>0</v>
      </c>
      <c r="L241" s="25">
        <v>1</v>
      </c>
      <c r="M241" s="13">
        <f>IF(Tabella1[[#This Row],[smartworking]]=1,Tabella1[[#This Row],[totale numero ore]],0)</f>
        <v>7.5833333333333393</v>
      </c>
    </row>
    <row r="242" spans="1:13" x14ac:dyDescent="0.2">
      <c r="A242" s="16">
        <v>44630</v>
      </c>
      <c r="B242" s="8" t="s">
        <v>16</v>
      </c>
      <c r="C242" s="8" t="str">
        <f t="shared" si="15"/>
        <v>Commerciale</v>
      </c>
      <c r="D242" s="2">
        <v>0.3888888888888889</v>
      </c>
      <c r="E242" s="2">
        <v>0.54166666666666663</v>
      </c>
      <c r="F242" s="2">
        <v>0.58333333333333304</v>
      </c>
      <c r="G242" s="2">
        <v>0.75</v>
      </c>
      <c r="H242" s="2">
        <f t="shared" si="16"/>
        <v>0.3194444444444447</v>
      </c>
      <c r="I242" s="13">
        <f t="shared" si="17"/>
        <v>7.6666666666666732</v>
      </c>
      <c r="J242" s="13">
        <f t="shared" si="18"/>
        <v>7.6666666666666732</v>
      </c>
      <c r="K242" s="13">
        <f t="shared" si="19"/>
        <v>0</v>
      </c>
      <c r="L242" s="25">
        <v>1</v>
      </c>
      <c r="M242" s="13">
        <f>IF(Tabella1[[#This Row],[smartworking]]=1,Tabella1[[#This Row],[totale numero ore]],0)</f>
        <v>7.6666666666666732</v>
      </c>
    </row>
    <row r="243" spans="1:13" x14ac:dyDescent="0.2">
      <c r="A243" s="16">
        <v>44630</v>
      </c>
      <c r="B243" s="8" t="s">
        <v>17</v>
      </c>
      <c r="C243" s="8" t="str">
        <f t="shared" si="15"/>
        <v>Commerciale</v>
      </c>
      <c r="D243" s="2">
        <v>0.33333333333333331</v>
      </c>
      <c r="E243" s="2">
        <v>0.58333333333333337</v>
      </c>
      <c r="F243" s="2">
        <v>0.625</v>
      </c>
      <c r="G243" s="2">
        <v>0.75347222222222221</v>
      </c>
      <c r="H243" s="2">
        <f t="shared" si="16"/>
        <v>0.37847222222222227</v>
      </c>
      <c r="I243" s="13">
        <f t="shared" si="17"/>
        <v>9.0833333333333339</v>
      </c>
      <c r="J243" s="13">
        <f t="shared" si="18"/>
        <v>8</v>
      </c>
      <c r="K243" s="13">
        <f t="shared" si="19"/>
        <v>1.0833333333333339</v>
      </c>
      <c r="L243" s="25">
        <v>1</v>
      </c>
      <c r="M243" s="13">
        <f>IF(Tabella1[[#This Row],[smartworking]]=1,Tabella1[[#This Row],[totale numero ore]],0)</f>
        <v>9.0833333333333339</v>
      </c>
    </row>
    <row r="244" spans="1:13" x14ac:dyDescent="0.2">
      <c r="A244" s="16">
        <v>44630</v>
      </c>
      <c r="B244" s="8" t="s">
        <v>18</v>
      </c>
      <c r="C244" s="8" t="str">
        <f t="shared" si="15"/>
        <v>Marketing</v>
      </c>
      <c r="D244" s="2">
        <v>0.38194444444444442</v>
      </c>
      <c r="E244" s="2">
        <v>0.54166666666666663</v>
      </c>
      <c r="F244" s="2">
        <v>0.58333333333333304</v>
      </c>
      <c r="G244" s="2">
        <v>0.75694444444444453</v>
      </c>
      <c r="H244" s="2">
        <f t="shared" si="16"/>
        <v>0.3333333333333337</v>
      </c>
      <c r="I244" s="13">
        <f t="shared" si="17"/>
        <v>8.0000000000000089</v>
      </c>
      <c r="J244" s="13">
        <f t="shared" si="18"/>
        <v>8</v>
      </c>
      <c r="K244" s="13">
        <f t="shared" si="19"/>
        <v>8.8817841970012523E-15</v>
      </c>
      <c r="L244" s="25">
        <v>0</v>
      </c>
      <c r="M244" s="13">
        <f>IF(Tabella1[[#This Row],[smartworking]]=1,Tabella1[[#This Row],[totale numero ore]],0)</f>
        <v>0</v>
      </c>
    </row>
    <row r="245" spans="1:13" x14ac:dyDescent="0.2">
      <c r="A245" s="16">
        <v>44630</v>
      </c>
      <c r="B245" s="8" t="s">
        <v>19</v>
      </c>
      <c r="C245" s="8" t="str">
        <f t="shared" si="15"/>
        <v>Marketing</v>
      </c>
      <c r="D245" s="2">
        <v>0.36805555555555558</v>
      </c>
      <c r="E245" s="2">
        <v>0.54861111111111105</v>
      </c>
      <c r="F245" s="2">
        <v>0.58333333333333304</v>
      </c>
      <c r="G245" s="2">
        <v>0.74305555555555547</v>
      </c>
      <c r="H245" s="2">
        <f t="shared" si="16"/>
        <v>0.3402777777777779</v>
      </c>
      <c r="I245" s="13">
        <f t="shared" si="17"/>
        <v>8.1666666666666696</v>
      </c>
      <c r="J245" s="13">
        <f t="shared" si="18"/>
        <v>8</v>
      </c>
      <c r="K245" s="13">
        <f t="shared" si="19"/>
        <v>0.16666666666666963</v>
      </c>
      <c r="L245" s="25">
        <v>0</v>
      </c>
      <c r="M245" s="13">
        <f>IF(Tabella1[[#This Row],[smartworking]]=1,Tabella1[[#This Row],[totale numero ore]],0)</f>
        <v>0</v>
      </c>
    </row>
    <row r="246" spans="1:13" x14ac:dyDescent="0.2">
      <c r="A246" s="16">
        <v>44630</v>
      </c>
      <c r="B246" s="8" t="s">
        <v>20</v>
      </c>
      <c r="C246" s="8" t="str">
        <f t="shared" si="15"/>
        <v>Marketing</v>
      </c>
      <c r="D246" s="2">
        <v>0.38194444444444442</v>
      </c>
      <c r="E246" s="2">
        <v>0.54513888888888895</v>
      </c>
      <c r="F246" s="2">
        <v>0.58333333333333304</v>
      </c>
      <c r="G246" s="2">
        <v>0.75347222222222221</v>
      </c>
      <c r="H246" s="2">
        <f t="shared" si="16"/>
        <v>0.3333333333333337</v>
      </c>
      <c r="I246" s="13">
        <f t="shared" si="17"/>
        <v>8.0000000000000089</v>
      </c>
      <c r="J246" s="13">
        <f t="shared" si="18"/>
        <v>8</v>
      </c>
      <c r="K246" s="13">
        <f t="shared" si="19"/>
        <v>8.8817841970012523E-15</v>
      </c>
      <c r="L246" s="25">
        <v>1</v>
      </c>
      <c r="M246" s="13">
        <f>IF(Tabella1[[#This Row],[smartworking]]=1,Tabella1[[#This Row],[totale numero ore]],0)</f>
        <v>8.0000000000000089</v>
      </c>
    </row>
    <row r="247" spans="1:13" x14ac:dyDescent="0.2">
      <c r="A247" s="16">
        <v>44631</v>
      </c>
      <c r="B247" s="8" t="s">
        <v>16</v>
      </c>
      <c r="C247" s="8" t="str">
        <f t="shared" si="15"/>
        <v>Commerciale</v>
      </c>
      <c r="D247" s="2">
        <v>0.39583333333333331</v>
      </c>
      <c r="E247" s="2">
        <v>0.54166666666666663</v>
      </c>
      <c r="F247" s="2">
        <v>0.58333333333333304</v>
      </c>
      <c r="G247" s="2">
        <v>0.75</v>
      </c>
      <c r="H247" s="2">
        <f t="shared" si="16"/>
        <v>0.31250000000000028</v>
      </c>
      <c r="I247" s="13">
        <f t="shared" si="17"/>
        <v>7.5000000000000071</v>
      </c>
      <c r="J247" s="13">
        <f t="shared" si="18"/>
        <v>7.5000000000000071</v>
      </c>
      <c r="K247" s="13">
        <f t="shared" si="19"/>
        <v>0</v>
      </c>
      <c r="L247" s="25">
        <v>1</v>
      </c>
      <c r="M247" s="13">
        <f>IF(Tabella1[[#This Row],[smartworking]]=1,Tabella1[[#This Row],[totale numero ore]],0)</f>
        <v>7.5000000000000071</v>
      </c>
    </row>
    <row r="248" spans="1:13" x14ac:dyDescent="0.2">
      <c r="A248" s="16">
        <v>44631</v>
      </c>
      <c r="B248" s="8" t="s">
        <v>17</v>
      </c>
      <c r="C248" s="8" t="str">
        <f t="shared" si="15"/>
        <v>Commerciale</v>
      </c>
      <c r="D248" s="2">
        <v>0.3888888888888889</v>
      </c>
      <c r="E248" s="2">
        <v>0.54166666666666663</v>
      </c>
      <c r="F248" s="2">
        <v>0.58333333333333304</v>
      </c>
      <c r="G248" s="2">
        <v>0.75347222222222221</v>
      </c>
      <c r="H248" s="2">
        <f t="shared" si="16"/>
        <v>0.32291666666666691</v>
      </c>
      <c r="I248" s="13">
        <f t="shared" si="17"/>
        <v>7.7500000000000053</v>
      </c>
      <c r="J248" s="13">
        <f t="shared" si="18"/>
        <v>7.7500000000000053</v>
      </c>
      <c r="K248" s="13">
        <f t="shared" si="19"/>
        <v>0</v>
      </c>
      <c r="L248" s="25">
        <v>0</v>
      </c>
      <c r="M248" s="13">
        <f>IF(Tabella1[[#This Row],[smartworking]]=1,Tabella1[[#This Row],[totale numero ore]],0)</f>
        <v>0</v>
      </c>
    </row>
    <row r="249" spans="1:13" x14ac:dyDescent="0.2">
      <c r="A249" s="16">
        <v>44631</v>
      </c>
      <c r="B249" s="8" t="s">
        <v>18</v>
      </c>
      <c r="C249" s="8" t="str">
        <f t="shared" si="15"/>
        <v>Marketing</v>
      </c>
      <c r="D249" s="2">
        <v>0.33333333333333331</v>
      </c>
      <c r="E249" s="2">
        <v>0.54166666666666663</v>
      </c>
      <c r="F249" s="2">
        <v>0.58333333333333304</v>
      </c>
      <c r="G249" s="2">
        <v>0.75694444444444453</v>
      </c>
      <c r="H249" s="2">
        <f t="shared" si="16"/>
        <v>0.38194444444444481</v>
      </c>
      <c r="I249" s="13">
        <f t="shared" si="17"/>
        <v>9.166666666666675</v>
      </c>
      <c r="J249" s="13">
        <f t="shared" si="18"/>
        <v>8</v>
      </c>
      <c r="K249" s="13">
        <f t="shared" si="19"/>
        <v>1.166666666666675</v>
      </c>
      <c r="L249" s="25">
        <v>1</v>
      </c>
      <c r="M249" s="13">
        <f>IF(Tabella1[[#This Row],[smartworking]]=1,Tabella1[[#This Row],[totale numero ore]],0)</f>
        <v>9.166666666666675</v>
      </c>
    </row>
    <row r="250" spans="1:13" x14ac:dyDescent="0.2">
      <c r="A250" s="16">
        <v>44631</v>
      </c>
      <c r="B250" s="8" t="s">
        <v>19</v>
      </c>
      <c r="C250" s="8" t="str">
        <f t="shared" si="15"/>
        <v>Marketing</v>
      </c>
      <c r="D250" s="2">
        <v>0.38194444444444442</v>
      </c>
      <c r="E250" s="2">
        <v>0.54861111111111105</v>
      </c>
      <c r="F250" s="2">
        <v>0.58333333333333304</v>
      </c>
      <c r="G250" s="2">
        <v>0.74305555555555547</v>
      </c>
      <c r="H250" s="2">
        <f t="shared" si="16"/>
        <v>0.32638888888888906</v>
      </c>
      <c r="I250" s="13">
        <f t="shared" si="17"/>
        <v>7.8333333333333375</v>
      </c>
      <c r="J250" s="13">
        <f t="shared" si="18"/>
        <v>7.8333333333333375</v>
      </c>
      <c r="K250" s="13">
        <f t="shared" si="19"/>
        <v>0</v>
      </c>
      <c r="L250" s="25">
        <v>0</v>
      </c>
      <c r="M250" s="13">
        <f>IF(Tabella1[[#This Row],[smartworking]]=1,Tabella1[[#This Row],[totale numero ore]],0)</f>
        <v>0</v>
      </c>
    </row>
    <row r="251" spans="1:13" x14ac:dyDescent="0.2">
      <c r="A251" s="16">
        <v>44631</v>
      </c>
      <c r="B251" s="8" t="s">
        <v>20</v>
      </c>
      <c r="C251" s="8" t="str">
        <f t="shared" si="15"/>
        <v>Marketing</v>
      </c>
      <c r="D251" s="2">
        <v>0.36805555555555558</v>
      </c>
      <c r="E251" s="2">
        <v>0.54166666666666663</v>
      </c>
      <c r="F251" s="2">
        <v>0.58333333333333304</v>
      </c>
      <c r="G251" s="2">
        <v>0.75347222222222221</v>
      </c>
      <c r="H251" s="2">
        <f t="shared" si="16"/>
        <v>0.34375000000000022</v>
      </c>
      <c r="I251" s="13">
        <f t="shared" si="17"/>
        <v>8.2500000000000053</v>
      </c>
      <c r="J251" s="13">
        <f t="shared" si="18"/>
        <v>8</v>
      </c>
      <c r="K251" s="13">
        <f t="shared" si="19"/>
        <v>0.25000000000000533</v>
      </c>
      <c r="L251" s="25">
        <v>1</v>
      </c>
      <c r="M251" s="13">
        <f>IF(Tabella1[[#This Row],[smartworking]]=1,Tabella1[[#This Row],[totale numero ore]],0)</f>
        <v>8.2500000000000053</v>
      </c>
    </row>
    <row r="252" spans="1:13" x14ac:dyDescent="0.2">
      <c r="A252" s="16">
        <v>44634</v>
      </c>
      <c r="B252" s="8" t="s">
        <v>16</v>
      </c>
      <c r="C252" s="8" t="str">
        <f t="shared" si="15"/>
        <v>Commerciale</v>
      </c>
      <c r="D252" s="2">
        <v>0.38194444444444442</v>
      </c>
      <c r="E252" s="2">
        <v>0.54166666666666663</v>
      </c>
      <c r="F252" s="2">
        <v>0.58333333333333304</v>
      </c>
      <c r="G252" s="2">
        <v>0.75</v>
      </c>
      <c r="H252" s="2">
        <f t="shared" si="16"/>
        <v>0.32638888888888917</v>
      </c>
      <c r="I252" s="13">
        <f t="shared" si="17"/>
        <v>7.8333333333333401</v>
      </c>
      <c r="J252" s="13">
        <f t="shared" si="18"/>
        <v>7.8333333333333401</v>
      </c>
      <c r="K252" s="13">
        <f t="shared" si="19"/>
        <v>0</v>
      </c>
      <c r="L252" s="25">
        <v>0</v>
      </c>
      <c r="M252" s="13">
        <f>IF(Tabella1[[#This Row],[smartworking]]=1,Tabella1[[#This Row],[totale numero ore]],0)</f>
        <v>0</v>
      </c>
    </row>
    <row r="253" spans="1:13" x14ac:dyDescent="0.2">
      <c r="A253" s="16">
        <v>44634</v>
      </c>
      <c r="B253" s="8" t="s">
        <v>17</v>
      </c>
      <c r="C253" s="8" t="str">
        <f t="shared" si="15"/>
        <v>Commerciale</v>
      </c>
      <c r="D253" s="2">
        <v>0.39583333333333331</v>
      </c>
      <c r="E253" s="2">
        <v>0.55208333333333337</v>
      </c>
      <c r="F253" s="2">
        <v>0.58333333333333304</v>
      </c>
      <c r="G253" s="2">
        <v>0.75347222222222221</v>
      </c>
      <c r="H253" s="2">
        <f t="shared" si="16"/>
        <v>0.32638888888888923</v>
      </c>
      <c r="I253" s="13">
        <f t="shared" si="17"/>
        <v>7.833333333333341</v>
      </c>
      <c r="J253" s="13">
        <f t="shared" si="18"/>
        <v>7.833333333333341</v>
      </c>
      <c r="K253" s="13">
        <f t="shared" si="19"/>
        <v>0</v>
      </c>
      <c r="L253" s="25">
        <v>0</v>
      </c>
      <c r="M253" s="13">
        <f>IF(Tabella1[[#This Row],[smartworking]]=1,Tabella1[[#This Row],[totale numero ore]],0)</f>
        <v>0</v>
      </c>
    </row>
    <row r="254" spans="1:13" x14ac:dyDescent="0.2">
      <c r="A254" s="16">
        <v>44634</v>
      </c>
      <c r="B254" s="8" t="s">
        <v>18</v>
      </c>
      <c r="C254" s="8" t="str">
        <f t="shared" si="15"/>
        <v>Marketing</v>
      </c>
      <c r="D254" s="2">
        <v>0.3888888888888889</v>
      </c>
      <c r="E254" s="2">
        <v>0.54166666666666663</v>
      </c>
      <c r="F254" s="2">
        <v>0.58333333333333304</v>
      </c>
      <c r="G254" s="2">
        <v>0.75694444444444453</v>
      </c>
      <c r="H254" s="2">
        <f t="shared" si="16"/>
        <v>0.32638888888888923</v>
      </c>
      <c r="I254" s="13">
        <f t="shared" si="17"/>
        <v>7.833333333333341</v>
      </c>
      <c r="J254" s="13">
        <f t="shared" si="18"/>
        <v>7.833333333333341</v>
      </c>
      <c r="K254" s="13">
        <f t="shared" si="19"/>
        <v>0</v>
      </c>
      <c r="L254" s="25">
        <v>1</v>
      </c>
      <c r="M254" s="13">
        <f>IF(Tabella1[[#This Row],[smartworking]]=1,Tabella1[[#This Row],[totale numero ore]],0)</f>
        <v>7.833333333333341</v>
      </c>
    </row>
    <row r="255" spans="1:13" x14ac:dyDescent="0.2">
      <c r="A255" s="16">
        <v>44634</v>
      </c>
      <c r="B255" s="8" t="s">
        <v>19</v>
      </c>
      <c r="C255" s="8" t="str">
        <f t="shared" si="15"/>
        <v>Marketing</v>
      </c>
      <c r="D255" s="2">
        <v>0.33333333333333331</v>
      </c>
      <c r="E255" s="2">
        <v>0.54861111111111105</v>
      </c>
      <c r="F255" s="2">
        <v>0.58333333333333304</v>
      </c>
      <c r="G255" s="2">
        <v>0.74305555555555547</v>
      </c>
      <c r="H255" s="2">
        <f t="shared" si="16"/>
        <v>0.37500000000000017</v>
      </c>
      <c r="I255" s="13">
        <f t="shared" si="17"/>
        <v>9.0000000000000036</v>
      </c>
      <c r="J255" s="13">
        <f t="shared" si="18"/>
        <v>8</v>
      </c>
      <c r="K255" s="13">
        <f t="shared" si="19"/>
        <v>1.0000000000000036</v>
      </c>
      <c r="L255" s="25">
        <v>1</v>
      </c>
      <c r="M255" s="13">
        <f>IF(Tabella1[[#This Row],[smartworking]]=1,Tabella1[[#This Row],[totale numero ore]],0)</f>
        <v>9.0000000000000036</v>
      </c>
    </row>
    <row r="256" spans="1:13" x14ac:dyDescent="0.2">
      <c r="A256" s="16">
        <v>44634</v>
      </c>
      <c r="B256" s="8" t="s">
        <v>20</v>
      </c>
      <c r="C256" s="8" t="str">
        <f t="shared" si="15"/>
        <v>Marketing</v>
      </c>
      <c r="D256" s="2">
        <v>0.38194444444444442</v>
      </c>
      <c r="E256" s="2">
        <v>0.54166666666666663</v>
      </c>
      <c r="F256" s="2">
        <v>0.58333333333333304</v>
      </c>
      <c r="G256" s="2">
        <v>0.75347222222222221</v>
      </c>
      <c r="H256" s="2">
        <f t="shared" si="16"/>
        <v>0.32986111111111138</v>
      </c>
      <c r="I256" s="13">
        <f t="shared" si="17"/>
        <v>7.9166666666666732</v>
      </c>
      <c r="J256" s="13">
        <f t="shared" si="18"/>
        <v>7.9166666666666732</v>
      </c>
      <c r="K256" s="13">
        <f t="shared" si="19"/>
        <v>0</v>
      </c>
      <c r="L256" s="25">
        <v>1</v>
      </c>
      <c r="M256" s="13">
        <f>IF(Tabella1[[#This Row],[smartworking]]=1,Tabella1[[#This Row],[totale numero ore]],0)</f>
        <v>7.9166666666666732</v>
      </c>
    </row>
    <row r="257" spans="1:13" x14ac:dyDescent="0.2">
      <c r="A257" s="16">
        <v>44635</v>
      </c>
      <c r="B257" s="8" t="s">
        <v>16</v>
      </c>
      <c r="C257" s="8" t="str">
        <f t="shared" si="15"/>
        <v>Commerciale</v>
      </c>
      <c r="D257" s="2">
        <v>0.36805555555555558</v>
      </c>
      <c r="E257" s="2">
        <v>0.54861111111111105</v>
      </c>
      <c r="F257" s="2">
        <v>0.58333333333333304</v>
      </c>
      <c r="G257" s="2">
        <v>0.75</v>
      </c>
      <c r="H257" s="2">
        <f t="shared" si="16"/>
        <v>0.34722222222222243</v>
      </c>
      <c r="I257" s="13">
        <f t="shared" si="17"/>
        <v>8.3333333333333393</v>
      </c>
      <c r="J257" s="13">
        <f t="shared" si="18"/>
        <v>8</v>
      </c>
      <c r="K257" s="13">
        <f t="shared" si="19"/>
        <v>0.33333333333333925</v>
      </c>
      <c r="L257" s="25">
        <v>1</v>
      </c>
      <c r="M257" s="13">
        <f>IF(Tabella1[[#This Row],[smartworking]]=1,Tabella1[[#This Row],[totale numero ore]],0)</f>
        <v>8.3333333333333393</v>
      </c>
    </row>
    <row r="258" spans="1:13" x14ac:dyDescent="0.2">
      <c r="A258" s="16">
        <v>44635</v>
      </c>
      <c r="B258" s="8" t="s">
        <v>17</v>
      </c>
      <c r="C258" s="8" t="str">
        <f t="shared" si="15"/>
        <v>Commerciale</v>
      </c>
      <c r="D258" s="2">
        <v>0.38194444444444442</v>
      </c>
      <c r="E258" s="2">
        <v>0.54513888888888895</v>
      </c>
      <c r="F258" s="2">
        <v>0.58333333333333304</v>
      </c>
      <c r="G258" s="2">
        <v>0.75347222222222221</v>
      </c>
      <c r="H258" s="2">
        <f t="shared" si="16"/>
        <v>0.3333333333333337</v>
      </c>
      <c r="I258" s="13">
        <f t="shared" si="17"/>
        <v>8.0000000000000089</v>
      </c>
      <c r="J258" s="13">
        <f t="shared" si="18"/>
        <v>8</v>
      </c>
      <c r="K258" s="13">
        <f t="shared" si="19"/>
        <v>8.8817841970012523E-15</v>
      </c>
      <c r="L258" s="25">
        <v>0</v>
      </c>
      <c r="M258" s="13">
        <f>IF(Tabella1[[#This Row],[smartworking]]=1,Tabella1[[#This Row],[totale numero ore]],0)</f>
        <v>0</v>
      </c>
    </row>
    <row r="259" spans="1:13" x14ac:dyDescent="0.2">
      <c r="A259" s="16">
        <v>44635</v>
      </c>
      <c r="B259" s="8" t="s">
        <v>18</v>
      </c>
      <c r="C259" s="8" t="str">
        <f t="shared" ref="C259:C322" si="20">IF(OR(B259="Mario Rossi",B259="Luca Verdi"),"Commerciale","Marketing")</f>
        <v>Marketing</v>
      </c>
      <c r="D259" s="2">
        <v>0.39583333333333331</v>
      </c>
      <c r="E259" s="2">
        <v>0.54166666666666663</v>
      </c>
      <c r="F259" s="2">
        <v>0.58333333333333304</v>
      </c>
      <c r="G259" s="2">
        <v>0.75694444444444453</v>
      </c>
      <c r="H259" s="2">
        <f t="shared" ref="H259:H322" si="21">G259-F259+E259-D259</f>
        <v>0.31944444444444481</v>
      </c>
      <c r="I259" s="13">
        <f t="shared" ref="I259:I322" si="22">H259*24</f>
        <v>7.666666666666675</v>
      </c>
      <c r="J259" s="13">
        <f t="shared" ref="J259:J322" si="23">IF(I259&lt;=8,I259,8)</f>
        <v>7.666666666666675</v>
      </c>
      <c r="K259" s="13">
        <f t="shared" ref="K259:K322" si="24">IF(I259&gt;8,I259-8,0)</f>
        <v>0</v>
      </c>
      <c r="L259" s="25">
        <v>1</v>
      </c>
      <c r="M259" s="13">
        <f>IF(Tabella1[[#This Row],[smartworking]]=1,Tabella1[[#This Row],[totale numero ore]],0)</f>
        <v>7.666666666666675</v>
      </c>
    </row>
    <row r="260" spans="1:13" x14ac:dyDescent="0.2">
      <c r="A260" s="16">
        <v>44635</v>
      </c>
      <c r="B260" s="8" t="s">
        <v>19</v>
      </c>
      <c r="C260" s="8" t="str">
        <f t="shared" si="20"/>
        <v>Marketing</v>
      </c>
      <c r="D260" s="2">
        <v>0.3888888888888889</v>
      </c>
      <c r="E260" s="2">
        <v>0.54166666666666663</v>
      </c>
      <c r="F260" s="2">
        <v>0.58333333333333304</v>
      </c>
      <c r="G260" s="2">
        <v>0.74305555555555547</v>
      </c>
      <c r="H260" s="2">
        <f t="shared" si="21"/>
        <v>0.31250000000000017</v>
      </c>
      <c r="I260" s="13">
        <f t="shared" si="22"/>
        <v>7.5000000000000036</v>
      </c>
      <c r="J260" s="13">
        <f t="shared" si="23"/>
        <v>7.5000000000000036</v>
      </c>
      <c r="K260" s="13">
        <f t="shared" si="24"/>
        <v>0</v>
      </c>
      <c r="L260" s="25">
        <v>0</v>
      </c>
      <c r="M260" s="13">
        <f>IF(Tabella1[[#This Row],[smartworking]]=1,Tabella1[[#This Row],[totale numero ore]],0)</f>
        <v>0</v>
      </c>
    </row>
    <row r="261" spans="1:13" x14ac:dyDescent="0.2">
      <c r="A261" s="16">
        <v>44635</v>
      </c>
      <c r="B261" s="8" t="s">
        <v>20</v>
      </c>
      <c r="C261" s="8" t="str">
        <f t="shared" si="20"/>
        <v>Marketing</v>
      </c>
      <c r="D261" s="2">
        <v>0.33333333333333331</v>
      </c>
      <c r="E261" s="2">
        <v>0.54166666666666663</v>
      </c>
      <c r="F261" s="2">
        <v>0.58333333333333304</v>
      </c>
      <c r="G261" s="2">
        <v>0.75347222222222221</v>
      </c>
      <c r="H261" s="2">
        <f t="shared" si="21"/>
        <v>0.37847222222222249</v>
      </c>
      <c r="I261" s="13">
        <f t="shared" si="22"/>
        <v>9.0833333333333393</v>
      </c>
      <c r="J261" s="13">
        <f t="shared" si="23"/>
        <v>8</v>
      </c>
      <c r="K261" s="13">
        <f t="shared" si="24"/>
        <v>1.0833333333333393</v>
      </c>
      <c r="L261" s="25">
        <v>1</v>
      </c>
      <c r="M261" s="13">
        <f>IF(Tabella1[[#This Row],[smartworking]]=1,Tabella1[[#This Row],[totale numero ore]],0)</f>
        <v>9.0833333333333393</v>
      </c>
    </row>
    <row r="262" spans="1:13" x14ac:dyDescent="0.2">
      <c r="A262" s="16">
        <v>44636</v>
      </c>
      <c r="B262" s="8" t="s">
        <v>16</v>
      </c>
      <c r="C262" s="8" t="str">
        <f t="shared" si="20"/>
        <v>Commerciale</v>
      </c>
      <c r="D262" s="2">
        <v>0.38194444444444442</v>
      </c>
      <c r="E262" s="2">
        <v>0.54861111111111105</v>
      </c>
      <c r="F262" s="2">
        <v>0.58333333333333304</v>
      </c>
      <c r="G262" s="2">
        <v>0.75</v>
      </c>
      <c r="H262" s="2">
        <f t="shared" si="21"/>
        <v>0.33333333333333359</v>
      </c>
      <c r="I262" s="13">
        <f t="shared" si="22"/>
        <v>8.0000000000000071</v>
      </c>
      <c r="J262" s="13">
        <f t="shared" si="23"/>
        <v>8</v>
      </c>
      <c r="K262" s="13">
        <f t="shared" si="24"/>
        <v>7.1054273576010019E-15</v>
      </c>
      <c r="L262" s="25">
        <v>0</v>
      </c>
      <c r="M262" s="13">
        <f>IF(Tabella1[[#This Row],[smartworking]]=1,Tabella1[[#This Row],[totale numero ore]],0)</f>
        <v>0</v>
      </c>
    </row>
    <row r="263" spans="1:13" x14ac:dyDescent="0.2">
      <c r="A263" s="16">
        <v>44636</v>
      </c>
      <c r="B263" s="8" t="s">
        <v>17</v>
      </c>
      <c r="C263" s="8" t="str">
        <f t="shared" si="20"/>
        <v>Commerciale</v>
      </c>
      <c r="D263" s="2">
        <v>0.36805555555555558</v>
      </c>
      <c r="E263" s="2">
        <v>0.54166666666666663</v>
      </c>
      <c r="F263" s="2">
        <v>0.58333333333333304</v>
      </c>
      <c r="G263" s="2">
        <v>0.75347222222222221</v>
      </c>
      <c r="H263" s="2">
        <f t="shared" si="21"/>
        <v>0.34375000000000022</v>
      </c>
      <c r="I263" s="13">
        <f t="shared" si="22"/>
        <v>8.2500000000000053</v>
      </c>
      <c r="J263" s="13">
        <f t="shared" si="23"/>
        <v>8</v>
      </c>
      <c r="K263" s="13">
        <f t="shared" si="24"/>
        <v>0.25000000000000533</v>
      </c>
      <c r="L263" s="25">
        <v>0</v>
      </c>
      <c r="M263" s="13">
        <f>IF(Tabella1[[#This Row],[smartworking]]=1,Tabella1[[#This Row],[totale numero ore]],0)</f>
        <v>0</v>
      </c>
    </row>
    <row r="264" spans="1:13" x14ac:dyDescent="0.2">
      <c r="A264" s="16">
        <v>44636</v>
      </c>
      <c r="B264" s="8" t="s">
        <v>18</v>
      </c>
      <c r="C264" s="8" t="str">
        <f t="shared" si="20"/>
        <v>Marketing</v>
      </c>
      <c r="D264" s="2">
        <v>0.38194444444444442</v>
      </c>
      <c r="E264" s="2">
        <v>0.54166666666666663</v>
      </c>
      <c r="F264" s="2">
        <v>0.58333333333333304</v>
      </c>
      <c r="G264" s="2">
        <v>0.75694444444444453</v>
      </c>
      <c r="H264" s="2">
        <f t="shared" si="21"/>
        <v>0.3333333333333337</v>
      </c>
      <c r="I264" s="13">
        <f t="shared" si="22"/>
        <v>8.0000000000000089</v>
      </c>
      <c r="J264" s="13">
        <f t="shared" si="23"/>
        <v>8</v>
      </c>
      <c r="K264" s="13">
        <f t="shared" si="24"/>
        <v>8.8817841970012523E-15</v>
      </c>
      <c r="L264" s="25">
        <v>1</v>
      </c>
      <c r="M264" s="13">
        <f>IF(Tabella1[[#This Row],[smartworking]]=1,Tabella1[[#This Row],[totale numero ore]],0)</f>
        <v>8.0000000000000089</v>
      </c>
    </row>
    <row r="265" spans="1:13" x14ac:dyDescent="0.2">
      <c r="A265" s="16">
        <v>44636</v>
      </c>
      <c r="B265" s="8" t="s">
        <v>19</v>
      </c>
      <c r="C265" s="8" t="str">
        <f t="shared" si="20"/>
        <v>Marketing</v>
      </c>
      <c r="D265" s="2">
        <v>0.39583333333333331</v>
      </c>
      <c r="E265" s="2">
        <v>0.55208333333333337</v>
      </c>
      <c r="F265" s="2">
        <v>0.58333333333333304</v>
      </c>
      <c r="G265" s="2">
        <v>0.74305555555555547</v>
      </c>
      <c r="H265" s="2">
        <f t="shared" si="21"/>
        <v>0.31597222222222249</v>
      </c>
      <c r="I265" s="13">
        <f t="shared" si="22"/>
        <v>7.5833333333333393</v>
      </c>
      <c r="J265" s="13">
        <f t="shared" si="23"/>
        <v>7.5833333333333393</v>
      </c>
      <c r="K265" s="13">
        <f t="shared" si="24"/>
        <v>0</v>
      </c>
      <c r="L265" s="25">
        <v>1</v>
      </c>
      <c r="M265" s="13">
        <f>IF(Tabella1[[#This Row],[smartworking]]=1,Tabella1[[#This Row],[totale numero ore]],0)</f>
        <v>7.5833333333333393</v>
      </c>
    </row>
    <row r="266" spans="1:13" x14ac:dyDescent="0.2">
      <c r="A266" s="16">
        <v>44636</v>
      </c>
      <c r="B266" s="8" t="s">
        <v>20</v>
      </c>
      <c r="C266" s="8" t="str">
        <f t="shared" si="20"/>
        <v>Marketing</v>
      </c>
      <c r="D266" s="2">
        <v>0.3888888888888889</v>
      </c>
      <c r="E266" s="2">
        <v>0.54166666666666663</v>
      </c>
      <c r="F266" s="2">
        <v>0.58333333333333304</v>
      </c>
      <c r="G266" s="2">
        <v>0.75347222222222221</v>
      </c>
      <c r="H266" s="2">
        <f t="shared" si="21"/>
        <v>0.32291666666666691</v>
      </c>
      <c r="I266" s="13">
        <f t="shared" si="22"/>
        <v>7.7500000000000053</v>
      </c>
      <c r="J266" s="13">
        <f t="shared" si="23"/>
        <v>7.7500000000000053</v>
      </c>
      <c r="K266" s="13">
        <f t="shared" si="24"/>
        <v>0</v>
      </c>
      <c r="L266" s="25">
        <v>1</v>
      </c>
      <c r="M266" s="13">
        <f>IF(Tabella1[[#This Row],[smartworking]]=1,Tabella1[[#This Row],[totale numero ore]],0)</f>
        <v>7.7500000000000053</v>
      </c>
    </row>
    <row r="267" spans="1:13" x14ac:dyDescent="0.2">
      <c r="A267" s="16">
        <v>44637</v>
      </c>
      <c r="B267" s="8" t="s">
        <v>16</v>
      </c>
      <c r="C267" s="8" t="str">
        <f t="shared" si="20"/>
        <v>Commerciale</v>
      </c>
      <c r="D267" s="2">
        <v>0.33333333333333331</v>
      </c>
      <c r="E267" s="2">
        <v>0.54861111111111105</v>
      </c>
      <c r="F267" s="2">
        <v>0.58333333333333304</v>
      </c>
      <c r="G267" s="2">
        <v>0.75</v>
      </c>
      <c r="H267" s="2">
        <f t="shared" si="21"/>
        <v>0.3819444444444447</v>
      </c>
      <c r="I267" s="13">
        <f t="shared" si="22"/>
        <v>9.1666666666666732</v>
      </c>
      <c r="J267" s="13">
        <f t="shared" si="23"/>
        <v>8</v>
      </c>
      <c r="K267" s="13">
        <f t="shared" si="24"/>
        <v>1.1666666666666732</v>
      </c>
      <c r="L267" s="25">
        <v>0</v>
      </c>
      <c r="M267" s="13">
        <f>IF(Tabella1[[#This Row],[smartworking]]=1,Tabella1[[#This Row],[totale numero ore]],0)</f>
        <v>0</v>
      </c>
    </row>
    <row r="268" spans="1:13" x14ac:dyDescent="0.2">
      <c r="A268" s="16">
        <v>44637</v>
      </c>
      <c r="B268" s="8" t="s">
        <v>17</v>
      </c>
      <c r="C268" s="8" t="str">
        <f t="shared" si="20"/>
        <v>Commerciale</v>
      </c>
      <c r="D268" s="2">
        <v>0.38194444444444442</v>
      </c>
      <c r="E268" s="2">
        <v>0.54166666666666663</v>
      </c>
      <c r="F268" s="2">
        <v>0.58333333333333304</v>
      </c>
      <c r="G268" s="2">
        <v>0.75347222222222221</v>
      </c>
      <c r="H268" s="2">
        <f t="shared" si="21"/>
        <v>0.32986111111111138</v>
      </c>
      <c r="I268" s="13">
        <f t="shared" si="22"/>
        <v>7.9166666666666732</v>
      </c>
      <c r="J268" s="13">
        <f t="shared" si="23"/>
        <v>7.9166666666666732</v>
      </c>
      <c r="K268" s="13">
        <f t="shared" si="24"/>
        <v>0</v>
      </c>
      <c r="L268" s="25">
        <v>1</v>
      </c>
      <c r="M268" s="13">
        <f>IF(Tabella1[[#This Row],[smartworking]]=1,Tabella1[[#This Row],[totale numero ore]],0)</f>
        <v>7.9166666666666732</v>
      </c>
    </row>
    <row r="269" spans="1:13" x14ac:dyDescent="0.2">
      <c r="A269" s="16">
        <v>44637</v>
      </c>
      <c r="B269" s="8" t="s">
        <v>18</v>
      </c>
      <c r="C269" s="8" t="str">
        <f t="shared" si="20"/>
        <v>Marketing</v>
      </c>
      <c r="D269" s="2">
        <v>0.36805555555555558</v>
      </c>
      <c r="E269" s="2">
        <v>0.54861111111111105</v>
      </c>
      <c r="F269" s="2">
        <v>0.58333333333333304</v>
      </c>
      <c r="G269" s="2">
        <v>0.75694444444444453</v>
      </c>
      <c r="H269" s="2">
        <f t="shared" si="21"/>
        <v>0.35416666666666696</v>
      </c>
      <c r="I269" s="13">
        <f t="shared" si="22"/>
        <v>8.5000000000000071</v>
      </c>
      <c r="J269" s="13">
        <f t="shared" si="23"/>
        <v>8</v>
      </c>
      <c r="K269" s="13">
        <f t="shared" si="24"/>
        <v>0.50000000000000711</v>
      </c>
      <c r="L269" s="25">
        <v>1</v>
      </c>
      <c r="M269" s="13">
        <f>IF(Tabella1[[#This Row],[smartworking]]=1,Tabella1[[#This Row],[totale numero ore]],0)</f>
        <v>8.5000000000000071</v>
      </c>
    </row>
    <row r="270" spans="1:13" x14ac:dyDescent="0.2">
      <c r="A270" s="16">
        <v>44637</v>
      </c>
      <c r="B270" s="8" t="s">
        <v>19</v>
      </c>
      <c r="C270" s="8" t="str">
        <f t="shared" si="20"/>
        <v>Marketing</v>
      </c>
      <c r="D270" s="2">
        <v>0.38194444444444442</v>
      </c>
      <c r="E270" s="2">
        <v>0.54513888888888895</v>
      </c>
      <c r="F270" s="2">
        <v>0.58333333333333304</v>
      </c>
      <c r="G270" s="2">
        <v>0.74305555555555547</v>
      </c>
      <c r="H270" s="2">
        <f t="shared" si="21"/>
        <v>0.32291666666666696</v>
      </c>
      <c r="I270" s="13">
        <f t="shared" si="22"/>
        <v>7.7500000000000071</v>
      </c>
      <c r="J270" s="13">
        <f t="shared" si="23"/>
        <v>7.7500000000000071</v>
      </c>
      <c r="K270" s="13">
        <f t="shared" si="24"/>
        <v>0</v>
      </c>
      <c r="L270" s="25">
        <v>1</v>
      </c>
      <c r="M270" s="13">
        <f>IF(Tabella1[[#This Row],[smartworking]]=1,Tabella1[[#This Row],[totale numero ore]],0)</f>
        <v>7.7500000000000071</v>
      </c>
    </row>
    <row r="271" spans="1:13" x14ac:dyDescent="0.2">
      <c r="A271" s="16">
        <v>44637</v>
      </c>
      <c r="B271" s="8" t="s">
        <v>20</v>
      </c>
      <c r="C271" s="8" t="str">
        <f t="shared" si="20"/>
        <v>Marketing</v>
      </c>
      <c r="D271" s="2">
        <v>0.39583333333333331</v>
      </c>
      <c r="E271" s="2">
        <v>0.54166666666666663</v>
      </c>
      <c r="F271" s="2">
        <v>0.58333333333333304</v>
      </c>
      <c r="G271" s="2">
        <v>0.75347222222222221</v>
      </c>
      <c r="H271" s="2">
        <f t="shared" si="21"/>
        <v>0.31597222222222249</v>
      </c>
      <c r="I271" s="13">
        <f t="shared" si="22"/>
        <v>7.5833333333333393</v>
      </c>
      <c r="J271" s="13">
        <f t="shared" si="23"/>
        <v>7.5833333333333393</v>
      </c>
      <c r="K271" s="13">
        <f t="shared" si="24"/>
        <v>0</v>
      </c>
      <c r="L271" s="25">
        <v>1</v>
      </c>
      <c r="M271" s="13">
        <f>IF(Tabella1[[#This Row],[smartworking]]=1,Tabella1[[#This Row],[totale numero ore]],0)</f>
        <v>7.5833333333333393</v>
      </c>
    </row>
    <row r="272" spans="1:13" x14ac:dyDescent="0.2">
      <c r="A272" s="16">
        <v>44638</v>
      </c>
      <c r="B272" s="8" t="s">
        <v>16</v>
      </c>
      <c r="C272" s="8" t="str">
        <f t="shared" si="20"/>
        <v>Commerciale</v>
      </c>
      <c r="D272" s="2">
        <v>0.3888888888888889</v>
      </c>
      <c r="E272" s="2">
        <v>0.54166666666666663</v>
      </c>
      <c r="F272" s="2">
        <v>0.58333333333333304</v>
      </c>
      <c r="G272" s="2">
        <v>0.75</v>
      </c>
      <c r="H272" s="2">
        <f t="shared" si="21"/>
        <v>0.3194444444444447</v>
      </c>
      <c r="I272" s="13">
        <f t="shared" si="22"/>
        <v>7.6666666666666732</v>
      </c>
      <c r="J272" s="13">
        <f t="shared" si="23"/>
        <v>7.6666666666666732</v>
      </c>
      <c r="K272" s="13">
        <f t="shared" si="24"/>
        <v>0</v>
      </c>
      <c r="L272" s="25">
        <v>1</v>
      </c>
      <c r="M272" s="13">
        <f>IF(Tabella1[[#This Row],[smartworking]]=1,Tabella1[[#This Row],[totale numero ore]],0)</f>
        <v>7.6666666666666732</v>
      </c>
    </row>
    <row r="273" spans="1:13" x14ac:dyDescent="0.2">
      <c r="A273" s="16">
        <v>44638</v>
      </c>
      <c r="B273" s="8" t="s">
        <v>17</v>
      </c>
      <c r="C273" s="8" t="str">
        <f t="shared" si="20"/>
        <v>Commerciale</v>
      </c>
      <c r="D273" s="2">
        <v>0.33333333333333331</v>
      </c>
      <c r="E273" s="2">
        <v>0.54166666666666663</v>
      </c>
      <c r="F273" s="2">
        <v>0.58333333333333304</v>
      </c>
      <c r="G273" s="2">
        <v>0.75347222222222221</v>
      </c>
      <c r="H273" s="2">
        <f t="shared" si="21"/>
        <v>0.37847222222222249</v>
      </c>
      <c r="I273" s="13">
        <f t="shared" si="22"/>
        <v>9.0833333333333393</v>
      </c>
      <c r="J273" s="13">
        <f t="shared" si="23"/>
        <v>8</v>
      </c>
      <c r="K273" s="13">
        <f t="shared" si="24"/>
        <v>1.0833333333333393</v>
      </c>
      <c r="L273" s="25">
        <v>0</v>
      </c>
      <c r="M273" s="13">
        <f>IF(Tabella1[[#This Row],[smartworking]]=1,Tabella1[[#This Row],[totale numero ore]],0)</f>
        <v>0</v>
      </c>
    </row>
    <row r="274" spans="1:13" x14ac:dyDescent="0.2">
      <c r="A274" s="16">
        <v>44638</v>
      </c>
      <c r="B274" s="8" t="s">
        <v>18</v>
      </c>
      <c r="C274" s="8" t="str">
        <f t="shared" si="20"/>
        <v>Marketing</v>
      </c>
      <c r="D274" s="2">
        <v>0.38194444444444442</v>
      </c>
      <c r="E274" s="2">
        <v>0.54861111111111105</v>
      </c>
      <c r="F274" s="2">
        <v>0.58333333333333304</v>
      </c>
      <c r="G274" s="2">
        <v>0.75694444444444453</v>
      </c>
      <c r="H274" s="2">
        <f t="shared" si="21"/>
        <v>0.34027777777777812</v>
      </c>
      <c r="I274" s="13">
        <f t="shared" si="22"/>
        <v>8.166666666666675</v>
      </c>
      <c r="J274" s="13">
        <f t="shared" si="23"/>
        <v>8</v>
      </c>
      <c r="K274" s="13">
        <f t="shared" si="24"/>
        <v>0.16666666666667496</v>
      </c>
      <c r="L274" s="25">
        <v>1</v>
      </c>
      <c r="M274" s="13">
        <f>IF(Tabella1[[#This Row],[smartworking]]=1,Tabella1[[#This Row],[totale numero ore]],0)</f>
        <v>8.166666666666675</v>
      </c>
    </row>
    <row r="275" spans="1:13" x14ac:dyDescent="0.2">
      <c r="A275" s="16">
        <v>44638</v>
      </c>
      <c r="B275" s="8" t="s">
        <v>19</v>
      </c>
      <c r="C275" s="8" t="str">
        <f t="shared" si="20"/>
        <v>Marketing</v>
      </c>
      <c r="D275" s="2">
        <v>0.36805555555555558</v>
      </c>
      <c r="E275" s="2">
        <v>0.54166666666666663</v>
      </c>
      <c r="F275" s="2">
        <v>0.58333333333333304</v>
      </c>
      <c r="G275" s="2">
        <v>0.74305555555555547</v>
      </c>
      <c r="H275" s="2">
        <f t="shared" si="21"/>
        <v>0.33333333333333348</v>
      </c>
      <c r="I275" s="13">
        <f t="shared" si="22"/>
        <v>8.0000000000000036</v>
      </c>
      <c r="J275" s="13">
        <f t="shared" si="23"/>
        <v>8.0000000000000036</v>
      </c>
      <c r="K275" s="13">
        <f t="shared" si="24"/>
        <v>0</v>
      </c>
      <c r="L275" s="25">
        <v>0</v>
      </c>
      <c r="M275" s="13">
        <f>IF(Tabella1[[#This Row],[smartworking]]=1,Tabella1[[#This Row],[totale numero ore]],0)</f>
        <v>0</v>
      </c>
    </row>
    <row r="276" spans="1:13" x14ac:dyDescent="0.2">
      <c r="A276" s="16">
        <v>44638</v>
      </c>
      <c r="B276" s="8" t="s">
        <v>20</v>
      </c>
      <c r="C276" s="8" t="str">
        <f t="shared" si="20"/>
        <v>Marketing</v>
      </c>
      <c r="D276" s="2">
        <v>0.38194444444444442</v>
      </c>
      <c r="E276" s="2">
        <v>0.54166666666666663</v>
      </c>
      <c r="F276" s="2">
        <v>0.58333333333333304</v>
      </c>
      <c r="G276" s="2">
        <v>0.75347222222222221</v>
      </c>
      <c r="H276" s="2">
        <f t="shared" si="21"/>
        <v>0.32986111111111138</v>
      </c>
      <c r="I276" s="13">
        <f t="shared" si="22"/>
        <v>7.9166666666666732</v>
      </c>
      <c r="J276" s="13">
        <f t="shared" si="23"/>
        <v>7.9166666666666732</v>
      </c>
      <c r="K276" s="13">
        <f t="shared" si="24"/>
        <v>0</v>
      </c>
      <c r="L276" s="25">
        <v>1</v>
      </c>
      <c r="M276" s="13">
        <f>IF(Tabella1[[#This Row],[smartworking]]=1,Tabella1[[#This Row],[totale numero ore]],0)</f>
        <v>7.9166666666666732</v>
      </c>
    </row>
    <row r="277" spans="1:13" x14ac:dyDescent="0.2">
      <c r="A277" s="16">
        <v>44641</v>
      </c>
      <c r="B277" s="8" t="s">
        <v>16</v>
      </c>
      <c r="C277" s="8" t="str">
        <f t="shared" si="20"/>
        <v>Commerciale</v>
      </c>
      <c r="D277" s="2">
        <v>0.39583333333333331</v>
      </c>
      <c r="E277" s="2">
        <v>0.55208333333333337</v>
      </c>
      <c r="F277" s="2">
        <v>0.58333333333333304</v>
      </c>
      <c r="G277" s="2">
        <v>0.75</v>
      </c>
      <c r="H277" s="2">
        <f t="shared" si="21"/>
        <v>0.32291666666666702</v>
      </c>
      <c r="I277" s="13">
        <f t="shared" si="22"/>
        <v>7.7500000000000089</v>
      </c>
      <c r="J277" s="13">
        <f t="shared" si="23"/>
        <v>7.7500000000000089</v>
      </c>
      <c r="K277" s="13">
        <f t="shared" si="24"/>
        <v>0</v>
      </c>
      <c r="L277" s="25">
        <v>0</v>
      </c>
      <c r="M277" s="13">
        <f>IF(Tabella1[[#This Row],[smartworking]]=1,Tabella1[[#This Row],[totale numero ore]],0)</f>
        <v>0</v>
      </c>
    </row>
    <row r="278" spans="1:13" x14ac:dyDescent="0.2">
      <c r="A278" s="16">
        <v>44641</v>
      </c>
      <c r="B278" s="8" t="s">
        <v>17</v>
      </c>
      <c r="C278" s="8" t="str">
        <f t="shared" si="20"/>
        <v>Commerciale</v>
      </c>
      <c r="D278" s="2">
        <v>0.3888888888888889</v>
      </c>
      <c r="E278" s="2">
        <v>0.54166666666666663</v>
      </c>
      <c r="F278" s="2">
        <v>0.58333333333333304</v>
      </c>
      <c r="G278" s="2">
        <v>0.75347222222222221</v>
      </c>
      <c r="H278" s="2">
        <f t="shared" si="21"/>
        <v>0.32291666666666691</v>
      </c>
      <c r="I278" s="13">
        <f t="shared" si="22"/>
        <v>7.7500000000000053</v>
      </c>
      <c r="J278" s="13">
        <f t="shared" si="23"/>
        <v>7.7500000000000053</v>
      </c>
      <c r="K278" s="13">
        <f t="shared" si="24"/>
        <v>0</v>
      </c>
      <c r="L278" s="25">
        <v>0</v>
      </c>
      <c r="M278" s="13">
        <f>IF(Tabella1[[#This Row],[smartworking]]=1,Tabella1[[#This Row],[totale numero ore]],0)</f>
        <v>0</v>
      </c>
    </row>
    <row r="279" spans="1:13" x14ac:dyDescent="0.2">
      <c r="A279" s="16">
        <v>44641</v>
      </c>
      <c r="B279" s="8" t="s">
        <v>18</v>
      </c>
      <c r="C279" s="8" t="str">
        <f t="shared" si="20"/>
        <v>Marketing</v>
      </c>
      <c r="D279" s="2">
        <v>0.33333333333333331</v>
      </c>
      <c r="E279" s="2">
        <v>0.54861111111111105</v>
      </c>
      <c r="F279" s="2">
        <v>0.58333333333333304</v>
      </c>
      <c r="G279" s="2">
        <v>0.75694444444444453</v>
      </c>
      <c r="H279" s="2">
        <f t="shared" si="21"/>
        <v>0.38888888888888923</v>
      </c>
      <c r="I279" s="13">
        <f t="shared" si="22"/>
        <v>9.333333333333341</v>
      </c>
      <c r="J279" s="13">
        <f t="shared" si="23"/>
        <v>8</v>
      </c>
      <c r="K279" s="13">
        <f t="shared" si="24"/>
        <v>1.333333333333341</v>
      </c>
      <c r="L279" s="25">
        <v>1</v>
      </c>
      <c r="M279" s="13">
        <f>IF(Tabella1[[#This Row],[smartworking]]=1,Tabella1[[#This Row],[totale numero ore]],0)</f>
        <v>9.333333333333341</v>
      </c>
    </row>
    <row r="280" spans="1:13" x14ac:dyDescent="0.2">
      <c r="A280" s="16">
        <v>44641</v>
      </c>
      <c r="B280" s="8" t="s">
        <v>19</v>
      </c>
      <c r="C280" s="8" t="str">
        <f t="shared" si="20"/>
        <v>Marketing</v>
      </c>
      <c r="D280" s="2">
        <v>0.38194444444444442</v>
      </c>
      <c r="E280" s="2">
        <v>0.54166666666666663</v>
      </c>
      <c r="F280" s="2">
        <v>0.58333333333333304</v>
      </c>
      <c r="G280" s="2">
        <v>0.75</v>
      </c>
      <c r="H280" s="2">
        <f t="shared" si="21"/>
        <v>0.32638888888888917</v>
      </c>
      <c r="I280" s="13">
        <f t="shared" si="22"/>
        <v>7.8333333333333401</v>
      </c>
      <c r="J280" s="13">
        <f t="shared" si="23"/>
        <v>7.8333333333333401</v>
      </c>
      <c r="K280" s="13">
        <f t="shared" si="24"/>
        <v>0</v>
      </c>
      <c r="L280" s="25">
        <v>1</v>
      </c>
      <c r="M280" s="13">
        <f>IF(Tabella1[[#This Row],[smartworking]]=1,Tabella1[[#This Row],[totale numero ore]],0)</f>
        <v>7.8333333333333401</v>
      </c>
    </row>
    <row r="281" spans="1:13" x14ac:dyDescent="0.2">
      <c r="A281" s="16">
        <v>44641</v>
      </c>
      <c r="B281" s="8" t="s">
        <v>20</v>
      </c>
      <c r="C281" s="8" t="str">
        <f t="shared" si="20"/>
        <v>Marketing</v>
      </c>
      <c r="D281" s="2">
        <v>0.36805555555555558</v>
      </c>
      <c r="E281" s="2">
        <v>0.54861111111111105</v>
      </c>
      <c r="F281" s="2">
        <v>0.58333333333333304</v>
      </c>
      <c r="G281" s="2">
        <v>0.75347222222222221</v>
      </c>
      <c r="H281" s="2">
        <f t="shared" si="21"/>
        <v>0.35069444444444464</v>
      </c>
      <c r="I281" s="13">
        <f t="shared" si="22"/>
        <v>8.4166666666666714</v>
      </c>
      <c r="J281" s="13">
        <f t="shared" si="23"/>
        <v>8</v>
      </c>
      <c r="K281" s="13">
        <f t="shared" si="24"/>
        <v>0.4166666666666714</v>
      </c>
      <c r="L281" s="25">
        <v>1</v>
      </c>
      <c r="M281" s="13">
        <f>IF(Tabella1[[#This Row],[smartworking]]=1,Tabella1[[#This Row],[totale numero ore]],0)</f>
        <v>8.4166666666666714</v>
      </c>
    </row>
    <row r="282" spans="1:13" x14ac:dyDescent="0.2">
      <c r="A282" s="16">
        <v>44642</v>
      </c>
      <c r="B282" s="8" t="s">
        <v>16</v>
      </c>
      <c r="C282" s="8" t="str">
        <f t="shared" si="20"/>
        <v>Commerciale</v>
      </c>
      <c r="D282" s="2">
        <v>0.38194444444444442</v>
      </c>
      <c r="E282" s="2">
        <v>0.54513888888888895</v>
      </c>
      <c r="F282" s="2">
        <v>0.58333333333333304</v>
      </c>
      <c r="G282" s="2">
        <v>0.75</v>
      </c>
      <c r="H282" s="2">
        <f t="shared" si="21"/>
        <v>0.32986111111111149</v>
      </c>
      <c r="I282" s="13">
        <f t="shared" si="22"/>
        <v>7.9166666666666758</v>
      </c>
      <c r="J282" s="13">
        <f t="shared" si="23"/>
        <v>7.9166666666666758</v>
      </c>
      <c r="K282" s="13">
        <f t="shared" si="24"/>
        <v>0</v>
      </c>
      <c r="L282" s="25">
        <v>1</v>
      </c>
      <c r="M282" s="13">
        <f>IF(Tabella1[[#This Row],[smartworking]]=1,Tabella1[[#This Row],[totale numero ore]],0)</f>
        <v>7.9166666666666758</v>
      </c>
    </row>
    <row r="283" spans="1:13" x14ac:dyDescent="0.2">
      <c r="A283" s="16">
        <v>44642</v>
      </c>
      <c r="B283" s="8" t="s">
        <v>17</v>
      </c>
      <c r="C283" s="8" t="str">
        <f t="shared" si="20"/>
        <v>Commerciale</v>
      </c>
      <c r="D283" s="2">
        <v>0.39583333333333331</v>
      </c>
      <c r="E283" s="2">
        <v>0.54166666666666663</v>
      </c>
      <c r="F283" s="2">
        <v>0.58333333333333304</v>
      </c>
      <c r="G283" s="2">
        <v>0.75347222222222221</v>
      </c>
      <c r="H283" s="2">
        <f t="shared" si="21"/>
        <v>0.31597222222222249</v>
      </c>
      <c r="I283" s="13">
        <f t="shared" si="22"/>
        <v>7.5833333333333393</v>
      </c>
      <c r="J283" s="13">
        <f t="shared" si="23"/>
        <v>7.5833333333333393</v>
      </c>
      <c r="K283" s="13">
        <f t="shared" si="24"/>
        <v>0</v>
      </c>
      <c r="L283" s="25">
        <v>0</v>
      </c>
      <c r="M283" s="13">
        <f>IF(Tabella1[[#This Row],[smartworking]]=1,Tabella1[[#This Row],[totale numero ore]],0)</f>
        <v>0</v>
      </c>
    </row>
    <row r="284" spans="1:13" x14ac:dyDescent="0.2">
      <c r="A284" s="16">
        <v>44642</v>
      </c>
      <c r="B284" s="8" t="s">
        <v>18</v>
      </c>
      <c r="C284" s="8" t="str">
        <f t="shared" si="20"/>
        <v>Marketing</v>
      </c>
      <c r="D284" s="2">
        <v>0.3888888888888889</v>
      </c>
      <c r="E284" s="2">
        <v>0.54166666666666663</v>
      </c>
      <c r="F284" s="2">
        <v>0.58333333333333304</v>
      </c>
      <c r="G284" s="2">
        <v>0.75694444444444453</v>
      </c>
      <c r="H284" s="2">
        <f t="shared" si="21"/>
        <v>0.32638888888888923</v>
      </c>
      <c r="I284" s="13">
        <f t="shared" si="22"/>
        <v>7.833333333333341</v>
      </c>
      <c r="J284" s="13">
        <f t="shared" si="23"/>
        <v>7.833333333333341</v>
      </c>
      <c r="K284" s="13">
        <f t="shared" si="24"/>
        <v>0</v>
      </c>
      <c r="L284" s="25">
        <v>1</v>
      </c>
      <c r="M284" s="13">
        <f>IF(Tabella1[[#This Row],[smartworking]]=1,Tabella1[[#This Row],[totale numero ore]],0)</f>
        <v>7.833333333333341</v>
      </c>
    </row>
    <row r="285" spans="1:13" x14ac:dyDescent="0.2">
      <c r="A285" s="16">
        <v>44642</v>
      </c>
      <c r="B285" s="8" t="s">
        <v>19</v>
      </c>
      <c r="C285" s="8" t="str">
        <f t="shared" si="20"/>
        <v>Marketing</v>
      </c>
      <c r="D285" s="2">
        <v>0.33333333333333331</v>
      </c>
      <c r="E285" s="2">
        <v>0.54513888888888895</v>
      </c>
      <c r="F285" s="2">
        <v>0.58333333333333304</v>
      </c>
      <c r="G285" s="2">
        <v>0.74305555555555547</v>
      </c>
      <c r="H285" s="2">
        <f t="shared" si="21"/>
        <v>0.37152777777777807</v>
      </c>
      <c r="I285" s="13">
        <f t="shared" si="22"/>
        <v>8.9166666666666732</v>
      </c>
      <c r="J285" s="13">
        <f t="shared" si="23"/>
        <v>8</v>
      </c>
      <c r="K285" s="13">
        <f t="shared" si="24"/>
        <v>0.91666666666667318</v>
      </c>
      <c r="L285" s="25">
        <v>0</v>
      </c>
      <c r="M285" s="13">
        <f>IF(Tabella1[[#This Row],[smartworking]]=1,Tabella1[[#This Row],[totale numero ore]],0)</f>
        <v>0</v>
      </c>
    </row>
    <row r="286" spans="1:13" x14ac:dyDescent="0.2">
      <c r="A286" s="16">
        <v>44642</v>
      </c>
      <c r="B286" s="8" t="s">
        <v>20</v>
      </c>
      <c r="C286" s="8" t="str">
        <f t="shared" si="20"/>
        <v>Marketing</v>
      </c>
      <c r="D286" s="2">
        <v>0.38194444444444442</v>
      </c>
      <c r="E286" s="2">
        <v>0.54166666666666663</v>
      </c>
      <c r="F286" s="2">
        <v>0.58333333333333304</v>
      </c>
      <c r="G286" s="2">
        <v>0.75347222222222221</v>
      </c>
      <c r="H286" s="2">
        <f t="shared" si="21"/>
        <v>0.32986111111111138</v>
      </c>
      <c r="I286" s="13">
        <f t="shared" si="22"/>
        <v>7.9166666666666732</v>
      </c>
      <c r="J286" s="13">
        <f t="shared" si="23"/>
        <v>7.9166666666666732</v>
      </c>
      <c r="K286" s="13">
        <f t="shared" si="24"/>
        <v>0</v>
      </c>
      <c r="L286" s="25">
        <v>1</v>
      </c>
      <c r="M286" s="13">
        <f>IF(Tabella1[[#This Row],[smartworking]]=1,Tabella1[[#This Row],[totale numero ore]],0)</f>
        <v>7.9166666666666732</v>
      </c>
    </row>
    <row r="287" spans="1:13" x14ac:dyDescent="0.2">
      <c r="A287" s="16">
        <v>44643</v>
      </c>
      <c r="B287" s="8" t="s">
        <v>16</v>
      </c>
      <c r="C287" s="8" t="str">
        <f t="shared" si="20"/>
        <v>Commerciale</v>
      </c>
      <c r="D287" s="2">
        <v>0.36805555555555558</v>
      </c>
      <c r="E287" s="2">
        <v>0.54166666666666663</v>
      </c>
      <c r="F287" s="2">
        <v>0.58333333333333304</v>
      </c>
      <c r="G287" s="2">
        <v>0.75</v>
      </c>
      <c r="H287" s="2">
        <f t="shared" si="21"/>
        <v>0.34027777777777801</v>
      </c>
      <c r="I287" s="13">
        <f t="shared" si="22"/>
        <v>8.1666666666666714</v>
      </c>
      <c r="J287" s="13">
        <f t="shared" si="23"/>
        <v>8</v>
      </c>
      <c r="K287" s="13">
        <f t="shared" si="24"/>
        <v>0.1666666666666714</v>
      </c>
      <c r="L287" s="25">
        <v>0</v>
      </c>
      <c r="M287" s="13">
        <f>IF(Tabella1[[#This Row],[smartworking]]=1,Tabella1[[#This Row],[totale numero ore]],0)</f>
        <v>0</v>
      </c>
    </row>
    <row r="288" spans="1:13" x14ac:dyDescent="0.2">
      <c r="A288" s="16">
        <v>44643</v>
      </c>
      <c r="B288" s="8" t="s">
        <v>17</v>
      </c>
      <c r="C288" s="8" t="str">
        <f t="shared" si="20"/>
        <v>Commerciale</v>
      </c>
      <c r="D288" s="2">
        <v>0.38194444444444442</v>
      </c>
      <c r="E288" s="2">
        <v>0.54166666666666663</v>
      </c>
      <c r="F288" s="2">
        <v>0.58333333333333304</v>
      </c>
      <c r="G288" s="2">
        <v>0.74305555555555547</v>
      </c>
      <c r="H288" s="2">
        <f t="shared" si="21"/>
        <v>0.31944444444444464</v>
      </c>
      <c r="I288" s="13">
        <f t="shared" si="22"/>
        <v>7.6666666666666714</v>
      </c>
      <c r="J288" s="13">
        <f t="shared" si="23"/>
        <v>7.6666666666666714</v>
      </c>
      <c r="K288" s="13">
        <f t="shared" si="24"/>
        <v>0</v>
      </c>
      <c r="L288" s="25">
        <v>0</v>
      </c>
      <c r="M288" s="13">
        <f>IF(Tabella1[[#This Row],[smartworking]]=1,Tabella1[[#This Row],[totale numero ore]],0)</f>
        <v>0</v>
      </c>
    </row>
    <row r="289" spans="1:13" x14ac:dyDescent="0.2">
      <c r="A289" s="16">
        <v>44643</v>
      </c>
      <c r="B289" s="8" t="s">
        <v>18</v>
      </c>
      <c r="C289" s="8" t="str">
        <f t="shared" si="20"/>
        <v>Marketing</v>
      </c>
      <c r="D289" s="2">
        <v>0.39583333333333331</v>
      </c>
      <c r="E289" s="2">
        <v>0.54861111111111105</v>
      </c>
      <c r="F289" s="2">
        <v>0.58333333333333304</v>
      </c>
      <c r="G289" s="2">
        <v>0.75347222222222221</v>
      </c>
      <c r="H289" s="2">
        <f t="shared" si="21"/>
        <v>0.32291666666666691</v>
      </c>
      <c r="I289" s="13">
        <f t="shared" si="22"/>
        <v>7.7500000000000053</v>
      </c>
      <c r="J289" s="13">
        <f t="shared" si="23"/>
        <v>7.7500000000000053</v>
      </c>
      <c r="K289" s="13">
        <f t="shared" si="24"/>
        <v>0</v>
      </c>
      <c r="L289" s="25">
        <v>1</v>
      </c>
      <c r="M289" s="13">
        <f>IF(Tabella1[[#This Row],[smartworking]]=1,Tabella1[[#This Row],[totale numero ore]],0)</f>
        <v>7.7500000000000053</v>
      </c>
    </row>
    <row r="290" spans="1:13" x14ac:dyDescent="0.2">
      <c r="A290" s="16">
        <v>44643</v>
      </c>
      <c r="B290" s="8" t="s">
        <v>19</v>
      </c>
      <c r="C290" s="8" t="str">
        <f t="shared" si="20"/>
        <v>Marketing</v>
      </c>
      <c r="D290" s="2">
        <v>0.3888888888888889</v>
      </c>
      <c r="E290" s="2">
        <v>0.54166666666666663</v>
      </c>
      <c r="F290" s="2">
        <v>0.58333333333333304</v>
      </c>
      <c r="G290" s="2">
        <v>0.75</v>
      </c>
      <c r="H290" s="2">
        <f t="shared" si="21"/>
        <v>0.3194444444444447</v>
      </c>
      <c r="I290" s="13">
        <f t="shared" si="22"/>
        <v>7.6666666666666732</v>
      </c>
      <c r="J290" s="13">
        <f t="shared" si="23"/>
        <v>7.6666666666666732</v>
      </c>
      <c r="K290" s="13">
        <f t="shared" si="24"/>
        <v>0</v>
      </c>
      <c r="L290" s="25">
        <v>1</v>
      </c>
      <c r="M290" s="13">
        <f>IF(Tabella1[[#This Row],[smartworking]]=1,Tabella1[[#This Row],[totale numero ore]],0)</f>
        <v>7.6666666666666732</v>
      </c>
    </row>
    <row r="291" spans="1:13" x14ac:dyDescent="0.2">
      <c r="A291" s="16">
        <v>44643</v>
      </c>
      <c r="B291" s="8" t="s">
        <v>20</v>
      </c>
      <c r="C291" s="8" t="str">
        <f t="shared" si="20"/>
        <v>Marketing</v>
      </c>
      <c r="D291" s="2">
        <v>0.33333333333333331</v>
      </c>
      <c r="E291" s="2">
        <v>0.58333333333333337</v>
      </c>
      <c r="F291" s="2">
        <v>0.625</v>
      </c>
      <c r="G291" s="2">
        <v>0.75347222222222221</v>
      </c>
      <c r="H291" s="2">
        <f t="shared" si="21"/>
        <v>0.37847222222222227</v>
      </c>
      <c r="I291" s="13">
        <f t="shared" si="22"/>
        <v>9.0833333333333339</v>
      </c>
      <c r="J291" s="13">
        <f t="shared" si="23"/>
        <v>8</v>
      </c>
      <c r="K291" s="13">
        <f t="shared" si="24"/>
        <v>1.0833333333333339</v>
      </c>
      <c r="L291" s="25">
        <v>1</v>
      </c>
      <c r="M291" s="13">
        <f>IF(Tabella1[[#This Row],[smartworking]]=1,Tabella1[[#This Row],[totale numero ore]],0)</f>
        <v>9.0833333333333339</v>
      </c>
    </row>
    <row r="292" spans="1:13" x14ac:dyDescent="0.2">
      <c r="A292" s="16">
        <v>44644</v>
      </c>
      <c r="B292" s="8" t="s">
        <v>16</v>
      </c>
      <c r="C292" s="8" t="str">
        <f t="shared" si="20"/>
        <v>Commerciale</v>
      </c>
      <c r="D292" s="2">
        <v>0.38194444444444442</v>
      </c>
      <c r="E292" s="2">
        <v>0.54166666666666663</v>
      </c>
      <c r="F292" s="2">
        <v>0.58333333333333304</v>
      </c>
      <c r="G292" s="2">
        <v>0.75694444444444453</v>
      </c>
      <c r="H292" s="2">
        <f t="shared" si="21"/>
        <v>0.3333333333333337</v>
      </c>
      <c r="I292" s="13">
        <f t="shared" si="22"/>
        <v>8.0000000000000089</v>
      </c>
      <c r="J292" s="13">
        <f t="shared" si="23"/>
        <v>8</v>
      </c>
      <c r="K292" s="13">
        <f t="shared" si="24"/>
        <v>8.8817841970012523E-15</v>
      </c>
      <c r="L292" s="25">
        <v>0</v>
      </c>
      <c r="M292" s="13">
        <f>IF(Tabella1[[#This Row],[smartworking]]=1,Tabella1[[#This Row],[totale numero ore]],0)</f>
        <v>0</v>
      </c>
    </row>
    <row r="293" spans="1:13" x14ac:dyDescent="0.2">
      <c r="A293" s="16">
        <v>44644</v>
      </c>
      <c r="B293" s="8" t="s">
        <v>17</v>
      </c>
      <c r="C293" s="8" t="str">
        <f t="shared" si="20"/>
        <v>Commerciale</v>
      </c>
      <c r="D293" s="2">
        <v>0.36805555555555558</v>
      </c>
      <c r="E293" s="2">
        <v>0.54861111111111105</v>
      </c>
      <c r="F293" s="2">
        <v>0.58333333333333304</v>
      </c>
      <c r="G293" s="2">
        <v>0.75</v>
      </c>
      <c r="H293" s="2">
        <f t="shared" si="21"/>
        <v>0.34722222222222243</v>
      </c>
      <c r="I293" s="13">
        <f t="shared" si="22"/>
        <v>8.3333333333333393</v>
      </c>
      <c r="J293" s="13">
        <f t="shared" si="23"/>
        <v>8</v>
      </c>
      <c r="K293" s="13">
        <f t="shared" si="24"/>
        <v>0.33333333333333925</v>
      </c>
      <c r="L293" s="25">
        <v>1</v>
      </c>
      <c r="M293" s="13">
        <f>IF(Tabella1[[#This Row],[smartworking]]=1,Tabella1[[#This Row],[totale numero ore]],0)</f>
        <v>8.3333333333333393</v>
      </c>
    </row>
    <row r="294" spans="1:13" x14ac:dyDescent="0.2">
      <c r="A294" s="16">
        <v>44644</v>
      </c>
      <c r="B294" s="8" t="s">
        <v>18</v>
      </c>
      <c r="C294" s="8" t="str">
        <f t="shared" si="20"/>
        <v>Marketing</v>
      </c>
      <c r="D294" s="2">
        <v>0.38194444444444442</v>
      </c>
      <c r="E294" s="2">
        <v>0.54513888888888895</v>
      </c>
      <c r="F294" s="2">
        <v>0.58333333333333304</v>
      </c>
      <c r="G294" s="2">
        <v>0.75347222222222221</v>
      </c>
      <c r="H294" s="2">
        <f t="shared" si="21"/>
        <v>0.3333333333333337</v>
      </c>
      <c r="I294" s="13">
        <f t="shared" si="22"/>
        <v>8.0000000000000089</v>
      </c>
      <c r="J294" s="13">
        <f t="shared" si="23"/>
        <v>8</v>
      </c>
      <c r="K294" s="13">
        <f t="shared" si="24"/>
        <v>8.8817841970012523E-15</v>
      </c>
      <c r="L294" s="25">
        <v>1</v>
      </c>
      <c r="M294" s="13">
        <f>IF(Tabella1[[#This Row],[smartworking]]=1,Tabella1[[#This Row],[totale numero ore]],0)</f>
        <v>8.0000000000000089</v>
      </c>
    </row>
    <row r="295" spans="1:13" x14ac:dyDescent="0.2">
      <c r="A295" s="16">
        <v>44644</v>
      </c>
      <c r="B295" s="8" t="s">
        <v>19</v>
      </c>
      <c r="C295" s="8" t="str">
        <f t="shared" si="20"/>
        <v>Marketing</v>
      </c>
      <c r="D295" s="2">
        <v>0.39583333333333331</v>
      </c>
      <c r="E295" s="2">
        <v>0.54166666666666663</v>
      </c>
      <c r="F295" s="2">
        <v>0.58333333333333304</v>
      </c>
      <c r="G295" s="2">
        <v>0.75</v>
      </c>
      <c r="H295" s="2">
        <f t="shared" si="21"/>
        <v>0.31250000000000028</v>
      </c>
      <c r="I295" s="13">
        <f t="shared" si="22"/>
        <v>7.5000000000000071</v>
      </c>
      <c r="J295" s="13">
        <f t="shared" si="23"/>
        <v>7.5000000000000071</v>
      </c>
      <c r="K295" s="13">
        <f t="shared" si="24"/>
        <v>0</v>
      </c>
      <c r="L295" s="25">
        <v>1</v>
      </c>
      <c r="M295" s="13">
        <f>IF(Tabella1[[#This Row],[smartworking]]=1,Tabella1[[#This Row],[totale numero ore]],0)</f>
        <v>7.5000000000000071</v>
      </c>
    </row>
    <row r="296" spans="1:13" x14ac:dyDescent="0.2">
      <c r="A296" s="16">
        <v>44644</v>
      </c>
      <c r="B296" s="8" t="s">
        <v>20</v>
      </c>
      <c r="C296" s="8" t="str">
        <f t="shared" si="20"/>
        <v>Marketing</v>
      </c>
      <c r="D296" s="2">
        <v>0.3888888888888889</v>
      </c>
      <c r="E296" s="2">
        <v>0.54166666666666663</v>
      </c>
      <c r="F296" s="2">
        <v>0.58333333333333304</v>
      </c>
      <c r="G296" s="2">
        <v>0.75347222222222221</v>
      </c>
      <c r="H296" s="2">
        <f t="shared" si="21"/>
        <v>0.32291666666666691</v>
      </c>
      <c r="I296" s="13">
        <f t="shared" si="22"/>
        <v>7.7500000000000053</v>
      </c>
      <c r="J296" s="13">
        <f t="shared" si="23"/>
        <v>7.7500000000000053</v>
      </c>
      <c r="K296" s="13">
        <f t="shared" si="24"/>
        <v>0</v>
      </c>
      <c r="L296" s="25">
        <v>1</v>
      </c>
      <c r="M296" s="13">
        <f>IF(Tabella1[[#This Row],[smartworking]]=1,Tabella1[[#This Row],[totale numero ore]],0)</f>
        <v>7.7500000000000053</v>
      </c>
    </row>
    <row r="297" spans="1:13" x14ac:dyDescent="0.2">
      <c r="A297" s="16">
        <v>44645</v>
      </c>
      <c r="B297" s="8" t="s">
        <v>16</v>
      </c>
      <c r="C297" s="8" t="str">
        <f t="shared" si="20"/>
        <v>Commerciale</v>
      </c>
      <c r="D297" s="2">
        <v>0.33333333333333331</v>
      </c>
      <c r="E297" s="17">
        <v>0.54513888888888895</v>
      </c>
      <c r="F297" s="2">
        <v>0.58333333333333304</v>
      </c>
      <c r="G297" s="2">
        <v>0.75694444444444453</v>
      </c>
      <c r="H297" s="2">
        <f t="shared" si="21"/>
        <v>0.38541666666666713</v>
      </c>
      <c r="I297" s="13">
        <f t="shared" si="22"/>
        <v>9.2500000000000107</v>
      </c>
      <c r="J297" s="13">
        <f t="shared" si="23"/>
        <v>8</v>
      </c>
      <c r="K297" s="13">
        <f t="shared" si="24"/>
        <v>1.2500000000000107</v>
      </c>
      <c r="L297" s="25">
        <v>0</v>
      </c>
      <c r="M297" s="13">
        <f>IF(Tabella1[[#This Row],[smartworking]]=1,Tabella1[[#This Row],[totale numero ore]],0)</f>
        <v>0</v>
      </c>
    </row>
    <row r="298" spans="1:13" x14ac:dyDescent="0.2">
      <c r="A298" s="16">
        <v>44645</v>
      </c>
      <c r="B298" s="8" t="s">
        <v>17</v>
      </c>
      <c r="C298" s="8" t="str">
        <f t="shared" si="20"/>
        <v>Commerciale</v>
      </c>
      <c r="D298" s="2">
        <v>0.38194444444444442</v>
      </c>
      <c r="E298" s="18">
        <v>0.54166666666666663</v>
      </c>
      <c r="F298" s="2">
        <v>0.58333333333333304</v>
      </c>
      <c r="G298" s="2">
        <v>0.75347222222222221</v>
      </c>
      <c r="H298" s="2">
        <f t="shared" si="21"/>
        <v>0.32986111111111138</v>
      </c>
      <c r="I298" s="13">
        <f t="shared" si="22"/>
        <v>7.9166666666666732</v>
      </c>
      <c r="J298" s="13">
        <f t="shared" si="23"/>
        <v>7.9166666666666732</v>
      </c>
      <c r="K298" s="13">
        <f t="shared" si="24"/>
        <v>0</v>
      </c>
      <c r="L298" s="25">
        <v>0</v>
      </c>
      <c r="M298" s="13">
        <f>IF(Tabella1[[#This Row],[smartworking]]=1,Tabella1[[#This Row],[totale numero ore]],0)</f>
        <v>0</v>
      </c>
    </row>
    <row r="299" spans="1:13" x14ac:dyDescent="0.2">
      <c r="A299" s="16">
        <v>44645</v>
      </c>
      <c r="B299" s="8" t="s">
        <v>18</v>
      </c>
      <c r="C299" s="8" t="str">
        <f t="shared" si="20"/>
        <v>Marketing</v>
      </c>
      <c r="D299" s="2">
        <v>0.36805555555555558</v>
      </c>
      <c r="E299" s="18">
        <v>0.54166666666666663</v>
      </c>
      <c r="F299" s="2">
        <v>0.58333333333333304</v>
      </c>
      <c r="G299" s="2">
        <v>0.75694444444444453</v>
      </c>
      <c r="H299" s="2">
        <f t="shared" si="21"/>
        <v>0.34722222222222254</v>
      </c>
      <c r="I299" s="13">
        <f t="shared" si="22"/>
        <v>8.333333333333341</v>
      </c>
      <c r="J299" s="13">
        <f t="shared" si="23"/>
        <v>8</v>
      </c>
      <c r="K299" s="13">
        <f t="shared" si="24"/>
        <v>0.33333333333334103</v>
      </c>
      <c r="L299" s="25">
        <v>1</v>
      </c>
      <c r="M299" s="13">
        <f>IF(Tabella1[[#This Row],[smartworking]]=1,Tabella1[[#This Row],[totale numero ore]],0)</f>
        <v>8.333333333333341</v>
      </c>
    </row>
    <row r="300" spans="1:13" x14ac:dyDescent="0.2">
      <c r="A300" s="16">
        <v>44645</v>
      </c>
      <c r="B300" s="8" t="s">
        <v>19</v>
      </c>
      <c r="C300" s="8" t="str">
        <f t="shared" si="20"/>
        <v>Marketing</v>
      </c>
      <c r="D300" s="2">
        <v>0.38194444444444442</v>
      </c>
      <c r="E300" s="18">
        <v>0.54166666666666663</v>
      </c>
      <c r="F300" s="2">
        <v>0.58333333333333304</v>
      </c>
      <c r="G300" s="2">
        <v>0.74305555555555547</v>
      </c>
      <c r="H300" s="2">
        <f t="shared" si="21"/>
        <v>0.31944444444444464</v>
      </c>
      <c r="I300" s="13">
        <f t="shared" si="22"/>
        <v>7.6666666666666714</v>
      </c>
      <c r="J300" s="13">
        <f t="shared" si="23"/>
        <v>7.6666666666666714</v>
      </c>
      <c r="K300" s="13">
        <f t="shared" si="24"/>
        <v>0</v>
      </c>
      <c r="L300" s="25">
        <v>1</v>
      </c>
      <c r="M300" s="13">
        <f>IF(Tabella1[[#This Row],[smartworking]]=1,Tabella1[[#This Row],[totale numero ore]],0)</f>
        <v>7.6666666666666714</v>
      </c>
    </row>
    <row r="301" spans="1:13" x14ac:dyDescent="0.2">
      <c r="A301" s="16">
        <v>44645</v>
      </c>
      <c r="B301" s="8" t="s">
        <v>20</v>
      </c>
      <c r="C301" s="8" t="str">
        <f t="shared" si="20"/>
        <v>Marketing</v>
      </c>
      <c r="D301" s="2">
        <v>0.39583333333333331</v>
      </c>
      <c r="E301" s="18">
        <v>0.54861111111111105</v>
      </c>
      <c r="F301" s="2">
        <v>0.58333333333333304</v>
      </c>
      <c r="G301" s="2">
        <v>0.75347222222222221</v>
      </c>
      <c r="H301" s="2">
        <f t="shared" si="21"/>
        <v>0.32291666666666691</v>
      </c>
      <c r="I301" s="13">
        <f t="shared" si="22"/>
        <v>7.7500000000000053</v>
      </c>
      <c r="J301" s="13">
        <f t="shared" si="23"/>
        <v>7.7500000000000053</v>
      </c>
      <c r="K301" s="13">
        <f t="shared" si="24"/>
        <v>0</v>
      </c>
      <c r="L301" s="25">
        <v>1</v>
      </c>
      <c r="M301" s="13">
        <f>IF(Tabella1[[#This Row],[smartworking]]=1,Tabella1[[#This Row],[totale numero ore]],0)</f>
        <v>7.7500000000000053</v>
      </c>
    </row>
    <row r="302" spans="1:13" x14ac:dyDescent="0.2">
      <c r="A302" s="16">
        <v>44648</v>
      </c>
      <c r="B302" s="8" t="s">
        <v>16</v>
      </c>
      <c r="C302" s="8" t="str">
        <f t="shared" si="20"/>
        <v>Commerciale</v>
      </c>
      <c r="D302" s="2">
        <v>0.3888888888888889</v>
      </c>
      <c r="E302" s="18">
        <v>0.54166666666666663</v>
      </c>
      <c r="F302" s="2">
        <v>0.58333333333333304</v>
      </c>
      <c r="G302" s="2">
        <v>0.75</v>
      </c>
      <c r="H302" s="2">
        <f t="shared" si="21"/>
        <v>0.3194444444444447</v>
      </c>
      <c r="I302" s="13">
        <f t="shared" si="22"/>
        <v>7.6666666666666732</v>
      </c>
      <c r="J302" s="13">
        <f t="shared" si="23"/>
        <v>7.6666666666666732</v>
      </c>
      <c r="K302" s="13">
        <f t="shared" si="24"/>
        <v>0</v>
      </c>
      <c r="L302" s="25">
        <v>1</v>
      </c>
      <c r="M302" s="13">
        <f>IF(Tabella1[[#This Row],[smartworking]]=1,Tabella1[[#This Row],[totale numero ore]],0)</f>
        <v>7.6666666666666732</v>
      </c>
    </row>
    <row r="303" spans="1:13" x14ac:dyDescent="0.2">
      <c r="A303" s="16">
        <v>44648</v>
      </c>
      <c r="B303" s="8" t="s">
        <v>17</v>
      </c>
      <c r="C303" s="8" t="str">
        <f t="shared" si="20"/>
        <v>Commerciale</v>
      </c>
      <c r="D303" s="2">
        <v>0.33333333333333331</v>
      </c>
      <c r="E303" s="2">
        <v>0.58333333333333337</v>
      </c>
      <c r="F303" s="2">
        <v>0.625</v>
      </c>
      <c r="G303" s="2">
        <v>0.75347222222222221</v>
      </c>
      <c r="H303" s="2">
        <f t="shared" si="21"/>
        <v>0.37847222222222227</v>
      </c>
      <c r="I303" s="13">
        <f t="shared" si="22"/>
        <v>9.0833333333333339</v>
      </c>
      <c r="J303" s="13">
        <f t="shared" si="23"/>
        <v>8</v>
      </c>
      <c r="K303" s="13">
        <f t="shared" si="24"/>
        <v>1.0833333333333339</v>
      </c>
      <c r="L303" s="25">
        <v>1</v>
      </c>
      <c r="M303" s="13">
        <f>IF(Tabella1[[#This Row],[smartworking]]=1,Tabella1[[#This Row],[totale numero ore]],0)</f>
        <v>9.0833333333333339</v>
      </c>
    </row>
    <row r="304" spans="1:13" x14ac:dyDescent="0.2">
      <c r="A304" s="16">
        <v>44648</v>
      </c>
      <c r="B304" s="8" t="s">
        <v>18</v>
      </c>
      <c r="C304" s="8" t="str">
        <f t="shared" si="20"/>
        <v>Marketing</v>
      </c>
      <c r="D304" s="2">
        <v>0.38194444444444442</v>
      </c>
      <c r="E304" s="2">
        <v>0.54166666666666663</v>
      </c>
      <c r="F304" s="2">
        <v>0.58333333333333304</v>
      </c>
      <c r="G304" s="2">
        <v>0.75694444444444453</v>
      </c>
      <c r="H304" s="2">
        <f t="shared" si="21"/>
        <v>0.3333333333333337</v>
      </c>
      <c r="I304" s="13">
        <f t="shared" si="22"/>
        <v>8.0000000000000089</v>
      </c>
      <c r="J304" s="13">
        <f t="shared" si="23"/>
        <v>8</v>
      </c>
      <c r="K304" s="13">
        <f t="shared" si="24"/>
        <v>8.8817841970012523E-15</v>
      </c>
      <c r="L304" s="25">
        <v>1</v>
      </c>
      <c r="M304" s="13">
        <f>IF(Tabella1[[#This Row],[smartworking]]=1,Tabella1[[#This Row],[totale numero ore]],0)</f>
        <v>8.0000000000000089</v>
      </c>
    </row>
    <row r="305" spans="1:13" x14ac:dyDescent="0.2">
      <c r="A305" s="16">
        <v>44648</v>
      </c>
      <c r="B305" s="8" t="s">
        <v>19</v>
      </c>
      <c r="C305" s="8" t="str">
        <f t="shared" si="20"/>
        <v>Marketing</v>
      </c>
      <c r="D305" s="2">
        <v>0.36805555555555558</v>
      </c>
      <c r="E305" s="2">
        <v>0.54861111111111105</v>
      </c>
      <c r="F305" s="2">
        <v>0.58333333333333304</v>
      </c>
      <c r="G305" s="2">
        <v>0.75</v>
      </c>
      <c r="H305" s="2">
        <f t="shared" si="21"/>
        <v>0.34722222222222243</v>
      </c>
      <c r="I305" s="13">
        <f t="shared" si="22"/>
        <v>8.3333333333333393</v>
      </c>
      <c r="J305" s="13">
        <f t="shared" si="23"/>
        <v>8</v>
      </c>
      <c r="K305" s="13">
        <f t="shared" si="24"/>
        <v>0.33333333333333925</v>
      </c>
      <c r="L305" s="25">
        <v>0</v>
      </c>
      <c r="M305" s="13">
        <f>IF(Tabella1[[#This Row],[smartworking]]=1,Tabella1[[#This Row],[totale numero ore]],0)</f>
        <v>0</v>
      </c>
    </row>
    <row r="306" spans="1:13" x14ac:dyDescent="0.2">
      <c r="A306" s="16">
        <v>44648</v>
      </c>
      <c r="B306" s="8" t="s">
        <v>20</v>
      </c>
      <c r="C306" s="8" t="str">
        <f t="shared" si="20"/>
        <v>Marketing</v>
      </c>
      <c r="D306" s="2">
        <v>0.38194444444444442</v>
      </c>
      <c r="E306" s="2">
        <v>0.54166666666666663</v>
      </c>
      <c r="F306" s="2">
        <v>0.58333333333333304</v>
      </c>
      <c r="G306" s="2">
        <v>0.75347222222222221</v>
      </c>
      <c r="H306" s="2">
        <f t="shared" si="21"/>
        <v>0.32986111111111138</v>
      </c>
      <c r="I306" s="13">
        <f t="shared" si="22"/>
        <v>7.9166666666666732</v>
      </c>
      <c r="J306" s="13">
        <f t="shared" si="23"/>
        <v>7.9166666666666732</v>
      </c>
      <c r="K306" s="13">
        <f t="shared" si="24"/>
        <v>0</v>
      </c>
      <c r="L306" s="25">
        <v>0</v>
      </c>
      <c r="M306" s="13">
        <f>IF(Tabella1[[#This Row],[smartworking]]=1,Tabella1[[#This Row],[totale numero ore]],0)</f>
        <v>0</v>
      </c>
    </row>
    <row r="307" spans="1:13" x14ac:dyDescent="0.2">
      <c r="A307" s="16">
        <v>44649</v>
      </c>
      <c r="B307" s="8" t="s">
        <v>16</v>
      </c>
      <c r="C307" s="8" t="str">
        <f t="shared" si="20"/>
        <v>Commerciale</v>
      </c>
      <c r="D307" s="2">
        <v>0.39583333333333331</v>
      </c>
      <c r="E307" s="2">
        <v>0.54166666666666663</v>
      </c>
      <c r="F307" s="2">
        <v>0.58333333333333304</v>
      </c>
      <c r="G307" s="2">
        <v>0.75</v>
      </c>
      <c r="H307" s="2">
        <f t="shared" si="21"/>
        <v>0.31250000000000028</v>
      </c>
      <c r="I307" s="13">
        <f t="shared" si="22"/>
        <v>7.5000000000000071</v>
      </c>
      <c r="J307" s="13">
        <f t="shared" si="23"/>
        <v>7.5000000000000071</v>
      </c>
      <c r="K307" s="13">
        <f t="shared" si="24"/>
        <v>0</v>
      </c>
      <c r="L307" s="25">
        <v>1</v>
      </c>
      <c r="M307" s="13">
        <f>IF(Tabella1[[#This Row],[smartworking]]=1,Tabella1[[#This Row],[totale numero ore]],0)</f>
        <v>7.5000000000000071</v>
      </c>
    </row>
    <row r="308" spans="1:13" x14ac:dyDescent="0.2">
      <c r="A308" s="16">
        <v>44649</v>
      </c>
      <c r="B308" s="8" t="s">
        <v>17</v>
      </c>
      <c r="C308" s="8" t="str">
        <f t="shared" si="20"/>
        <v>Commerciale</v>
      </c>
      <c r="D308" s="2">
        <v>0.3888888888888889</v>
      </c>
      <c r="E308" s="2">
        <v>0.54166666666666663</v>
      </c>
      <c r="F308" s="2">
        <v>0.58333333333333304</v>
      </c>
      <c r="G308" s="2">
        <v>0.75347222222222221</v>
      </c>
      <c r="H308" s="2">
        <f t="shared" si="21"/>
        <v>0.32291666666666691</v>
      </c>
      <c r="I308" s="13">
        <f t="shared" si="22"/>
        <v>7.7500000000000053</v>
      </c>
      <c r="J308" s="13">
        <f t="shared" si="23"/>
        <v>7.7500000000000053</v>
      </c>
      <c r="K308" s="13">
        <f t="shared" si="24"/>
        <v>0</v>
      </c>
      <c r="L308" s="25">
        <v>1</v>
      </c>
      <c r="M308" s="13">
        <f>IF(Tabella1[[#This Row],[smartworking]]=1,Tabella1[[#This Row],[totale numero ore]],0)</f>
        <v>7.7500000000000053</v>
      </c>
    </row>
    <row r="309" spans="1:13" x14ac:dyDescent="0.2">
      <c r="A309" s="16">
        <v>44649</v>
      </c>
      <c r="B309" s="8" t="s">
        <v>18</v>
      </c>
      <c r="C309" s="8" t="str">
        <f t="shared" si="20"/>
        <v>Marketing</v>
      </c>
      <c r="D309" s="2">
        <v>0.33333333333333331</v>
      </c>
      <c r="E309" s="2">
        <v>0.58333333333333337</v>
      </c>
      <c r="F309" s="2">
        <v>0.625</v>
      </c>
      <c r="G309" s="2">
        <v>0.75694444444444453</v>
      </c>
      <c r="H309" s="2">
        <f t="shared" si="21"/>
        <v>0.38194444444444459</v>
      </c>
      <c r="I309" s="13">
        <f t="shared" si="22"/>
        <v>9.1666666666666696</v>
      </c>
      <c r="J309" s="13">
        <f t="shared" si="23"/>
        <v>8</v>
      </c>
      <c r="K309" s="13">
        <f t="shared" si="24"/>
        <v>1.1666666666666696</v>
      </c>
      <c r="L309" s="25">
        <v>1</v>
      </c>
      <c r="M309" s="13">
        <f>IF(Tabella1[[#This Row],[smartworking]]=1,Tabella1[[#This Row],[totale numero ore]],0)</f>
        <v>9.1666666666666696</v>
      </c>
    </row>
    <row r="310" spans="1:13" x14ac:dyDescent="0.2">
      <c r="A310" s="16">
        <v>44649</v>
      </c>
      <c r="B310" s="8" t="s">
        <v>19</v>
      </c>
      <c r="C310" s="8" t="str">
        <f t="shared" si="20"/>
        <v>Marketing</v>
      </c>
      <c r="D310" s="2">
        <v>0.38194444444444442</v>
      </c>
      <c r="E310" s="2">
        <v>0.54166666666666663</v>
      </c>
      <c r="F310" s="2">
        <v>0.58333333333333304</v>
      </c>
      <c r="G310" s="2">
        <v>0.74305555555555547</v>
      </c>
      <c r="H310" s="2">
        <f t="shared" si="21"/>
        <v>0.31944444444444464</v>
      </c>
      <c r="I310" s="13">
        <f t="shared" si="22"/>
        <v>7.6666666666666714</v>
      </c>
      <c r="J310" s="13">
        <f t="shared" si="23"/>
        <v>7.6666666666666714</v>
      </c>
      <c r="K310" s="13">
        <f t="shared" si="24"/>
        <v>0</v>
      </c>
      <c r="L310" s="25">
        <v>1</v>
      </c>
      <c r="M310" s="13">
        <f>IF(Tabella1[[#This Row],[smartworking]]=1,Tabella1[[#This Row],[totale numero ore]],0)</f>
        <v>7.6666666666666714</v>
      </c>
    </row>
    <row r="311" spans="1:13" x14ac:dyDescent="0.2">
      <c r="A311" s="16">
        <v>44649</v>
      </c>
      <c r="B311" s="8" t="s">
        <v>20</v>
      </c>
      <c r="C311" s="8" t="str">
        <f t="shared" si="20"/>
        <v>Marketing</v>
      </c>
      <c r="D311" s="2">
        <v>0.36805555555555558</v>
      </c>
      <c r="E311" s="2">
        <v>0.54861111111111105</v>
      </c>
      <c r="F311" s="2">
        <v>0.58333333333333304</v>
      </c>
      <c r="G311" s="2">
        <v>0.75347222222222221</v>
      </c>
      <c r="H311" s="2">
        <f t="shared" si="21"/>
        <v>0.35069444444444464</v>
      </c>
      <c r="I311" s="13">
        <f t="shared" si="22"/>
        <v>8.4166666666666714</v>
      </c>
      <c r="J311" s="13">
        <f t="shared" si="23"/>
        <v>8</v>
      </c>
      <c r="K311" s="13">
        <f t="shared" si="24"/>
        <v>0.4166666666666714</v>
      </c>
      <c r="L311" s="25">
        <v>1</v>
      </c>
      <c r="M311" s="13">
        <f>IF(Tabella1[[#This Row],[smartworking]]=1,Tabella1[[#This Row],[totale numero ore]],0)</f>
        <v>8.4166666666666714</v>
      </c>
    </row>
    <row r="312" spans="1:13" x14ac:dyDescent="0.2">
      <c r="A312" s="16">
        <v>44650</v>
      </c>
      <c r="B312" s="8" t="s">
        <v>16</v>
      </c>
      <c r="C312" s="8" t="str">
        <f t="shared" si="20"/>
        <v>Commerciale</v>
      </c>
      <c r="D312" s="2">
        <v>0.38194444444444442</v>
      </c>
      <c r="E312" s="2">
        <v>0.54513888888888895</v>
      </c>
      <c r="F312" s="2">
        <v>0.58333333333333304</v>
      </c>
      <c r="G312" s="2">
        <v>0.75</v>
      </c>
      <c r="H312" s="2">
        <f t="shared" si="21"/>
        <v>0.32986111111111149</v>
      </c>
      <c r="I312" s="13">
        <f t="shared" si="22"/>
        <v>7.9166666666666758</v>
      </c>
      <c r="J312" s="13">
        <f t="shared" si="23"/>
        <v>7.9166666666666758</v>
      </c>
      <c r="K312" s="13">
        <f t="shared" si="24"/>
        <v>0</v>
      </c>
      <c r="L312" s="25">
        <v>0</v>
      </c>
      <c r="M312" s="13">
        <f>IF(Tabella1[[#This Row],[smartworking]]=1,Tabella1[[#This Row],[totale numero ore]],0)</f>
        <v>0</v>
      </c>
    </row>
    <row r="313" spans="1:13" x14ac:dyDescent="0.2">
      <c r="A313" s="16">
        <v>44650</v>
      </c>
      <c r="B313" s="8" t="s">
        <v>17</v>
      </c>
      <c r="C313" s="8" t="str">
        <f t="shared" si="20"/>
        <v>Commerciale</v>
      </c>
      <c r="D313" s="2">
        <v>0.39583333333333331</v>
      </c>
      <c r="E313" s="2">
        <v>0.54166666666666663</v>
      </c>
      <c r="F313" s="2">
        <v>0.58333333333333304</v>
      </c>
      <c r="G313" s="2">
        <v>0.75347222222222221</v>
      </c>
      <c r="H313" s="2">
        <f t="shared" si="21"/>
        <v>0.31597222222222249</v>
      </c>
      <c r="I313" s="13">
        <f t="shared" si="22"/>
        <v>7.5833333333333393</v>
      </c>
      <c r="J313" s="13">
        <f t="shared" si="23"/>
        <v>7.5833333333333393</v>
      </c>
      <c r="K313" s="13">
        <f t="shared" si="24"/>
        <v>0</v>
      </c>
      <c r="L313" s="25">
        <v>0</v>
      </c>
      <c r="M313" s="13">
        <f>IF(Tabella1[[#This Row],[smartworking]]=1,Tabella1[[#This Row],[totale numero ore]],0)</f>
        <v>0</v>
      </c>
    </row>
    <row r="314" spans="1:13" x14ac:dyDescent="0.2">
      <c r="A314" s="16">
        <v>44650</v>
      </c>
      <c r="B314" s="8" t="s">
        <v>18</v>
      </c>
      <c r="C314" s="8" t="str">
        <f t="shared" si="20"/>
        <v>Marketing</v>
      </c>
      <c r="D314" s="2">
        <v>0.3888888888888889</v>
      </c>
      <c r="E314" s="2">
        <v>0.54166666666666663</v>
      </c>
      <c r="F314" s="2">
        <v>0.58333333333333304</v>
      </c>
      <c r="G314" s="2">
        <v>0.75694444444444453</v>
      </c>
      <c r="H314" s="2">
        <f t="shared" si="21"/>
        <v>0.32638888888888923</v>
      </c>
      <c r="I314" s="13">
        <f t="shared" si="22"/>
        <v>7.833333333333341</v>
      </c>
      <c r="J314" s="13">
        <f t="shared" si="23"/>
        <v>7.833333333333341</v>
      </c>
      <c r="K314" s="13">
        <f t="shared" si="24"/>
        <v>0</v>
      </c>
      <c r="L314" s="25">
        <v>0</v>
      </c>
      <c r="M314" s="13">
        <f>IF(Tabella1[[#This Row],[smartworking]]=1,Tabella1[[#This Row],[totale numero ore]],0)</f>
        <v>0</v>
      </c>
    </row>
    <row r="315" spans="1:13" x14ac:dyDescent="0.2">
      <c r="A315" s="16">
        <v>44650</v>
      </c>
      <c r="B315" s="8" t="s">
        <v>19</v>
      </c>
      <c r="C315" s="8" t="str">
        <f t="shared" si="20"/>
        <v>Marketing</v>
      </c>
      <c r="D315" s="2">
        <v>0.33333333333333331</v>
      </c>
      <c r="E315" s="2">
        <v>0.54166666666666663</v>
      </c>
      <c r="F315" s="2">
        <v>0.58333333333333304</v>
      </c>
      <c r="G315" s="2">
        <v>0.74305555555555547</v>
      </c>
      <c r="H315" s="2">
        <f t="shared" si="21"/>
        <v>0.36805555555555575</v>
      </c>
      <c r="I315" s="13">
        <f t="shared" si="22"/>
        <v>8.8333333333333375</v>
      </c>
      <c r="J315" s="13">
        <f t="shared" si="23"/>
        <v>8</v>
      </c>
      <c r="K315" s="13">
        <f t="shared" si="24"/>
        <v>0.83333333333333748</v>
      </c>
      <c r="L315" s="25">
        <v>0</v>
      </c>
      <c r="M315" s="13">
        <f>IF(Tabella1[[#This Row],[smartworking]]=1,Tabella1[[#This Row],[totale numero ore]],0)</f>
        <v>0</v>
      </c>
    </row>
    <row r="316" spans="1:13" x14ac:dyDescent="0.2">
      <c r="A316" s="16">
        <v>44650</v>
      </c>
      <c r="B316" s="8" t="s">
        <v>20</v>
      </c>
      <c r="C316" s="8" t="str">
        <f t="shared" si="20"/>
        <v>Marketing</v>
      </c>
      <c r="D316" s="2">
        <v>0.38194444444444442</v>
      </c>
      <c r="E316" s="2">
        <v>0.54861111111111105</v>
      </c>
      <c r="F316" s="2">
        <v>0.58333333333333304</v>
      </c>
      <c r="G316" s="2">
        <v>0.75347222222222221</v>
      </c>
      <c r="H316" s="2">
        <f t="shared" si="21"/>
        <v>0.3368055555555558</v>
      </c>
      <c r="I316" s="13">
        <f t="shared" si="22"/>
        <v>8.0833333333333393</v>
      </c>
      <c r="J316" s="13">
        <f t="shared" si="23"/>
        <v>8</v>
      </c>
      <c r="K316" s="13">
        <f t="shared" si="24"/>
        <v>8.3333333333339255E-2</v>
      </c>
      <c r="L316" s="25">
        <v>1</v>
      </c>
      <c r="M316" s="13">
        <f>IF(Tabella1[[#This Row],[smartworking]]=1,Tabella1[[#This Row],[totale numero ore]],0)</f>
        <v>8.0833333333333393</v>
      </c>
    </row>
    <row r="317" spans="1:13" x14ac:dyDescent="0.2">
      <c r="A317" s="16">
        <v>44651</v>
      </c>
      <c r="B317" s="8" t="s">
        <v>16</v>
      </c>
      <c r="C317" s="8" t="str">
        <f t="shared" si="20"/>
        <v>Commerciale</v>
      </c>
      <c r="D317" s="2">
        <v>0.36805555555555558</v>
      </c>
      <c r="E317" s="2">
        <v>0.54166666666666663</v>
      </c>
      <c r="F317" s="2">
        <v>0.58333333333333304</v>
      </c>
      <c r="G317" s="2">
        <v>0.75347222222222221</v>
      </c>
      <c r="H317" s="2">
        <f t="shared" si="21"/>
        <v>0.34375000000000022</v>
      </c>
      <c r="I317" s="13">
        <f t="shared" si="22"/>
        <v>8.2500000000000053</v>
      </c>
      <c r="J317" s="13">
        <f t="shared" si="23"/>
        <v>8</v>
      </c>
      <c r="K317" s="13">
        <f t="shared" si="24"/>
        <v>0.25000000000000533</v>
      </c>
      <c r="L317" s="25">
        <v>1</v>
      </c>
      <c r="M317" s="13">
        <f>IF(Tabella1[[#This Row],[smartworking]]=1,Tabella1[[#This Row],[totale numero ore]],0)</f>
        <v>8.2500000000000053</v>
      </c>
    </row>
    <row r="318" spans="1:13" x14ac:dyDescent="0.2">
      <c r="A318" s="16">
        <v>44651</v>
      </c>
      <c r="B318" s="8" t="s">
        <v>17</v>
      </c>
      <c r="C318" s="8" t="str">
        <f t="shared" si="20"/>
        <v>Commerciale</v>
      </c>
      <c r="D318" s="2">
        <v>0.38194444444444442</v>
      </c>
      <c r="E318" s="2">
        <v>0.54166666666666663</v>
      </c>
      <c r="F318" s="2">
        <v>0.58333333333333304</v>
      </c>
      <c r="G318" s="2">
        <v>0.75</v>
      </c>
      <c r="H318" s="2">
        <f t="shared" si="21"/>
        <v>0.32638888888888917</v>
      </c>
      <c r="I318" s="13">
        <f t="shared" si="22"/>
        <v>7.8333333333333401</v>
      </c>
      <c r="J318" s="13">
        <f t="shared" si="23"/>
        <v>7.8333333333333401</v>
      </c>
      <c r="K318" s="13">
        <f t="shared" si="24"/>
        <v>0</v>
      </c>
      <c r="L318" s="25">
        <v>1</v>
      </c>
      <c r="M318" s="13">
        <f>IF(Tabella1[[#This Row],[smartworking]]=1,Tabella1[[#This Row],[totale numero ore]],0)</f>
        <v>7.8333333333333401</v>
      </c>
    </row>
    <row r="319" spans="1:13" x14ac:dyDescent="0.2">
      <c r="A319" s="16">
        <v>44651</v>
      </c>
      <c r="B319" s="8" t="s">
        <v>18</v>
      </c>
      <c r="C319" s="8" t="str">
        <f t="shared" si="20"/>
        <v>Marketing</v>
      </c>
      <c r="D319" s="2">
        <v>0.39583333333333331</v>
      </c>
      <c r="E319" s="2">
        <v>0.54166666666666663</v>
      </c>
      <c r="F319" s="2">
        <v>0.58333333333333304</v>
      </c>
      <c r="G319" s="2">
        <v>0.75347222222222221</v>
      </c>
      <c r="H319" s="2">
        <f t="shared" si="21"/>
        <v>0.31597222222222249</v>
      </c>
      <c r="I319" s="13">
        <f t="shared" si="22"/>
        <v>7.5833333333333393</v>
      </c>
      <c r="J319" s="13">
        <f t="shared" si="23"/>
        <v>7.5833333333333393</v>
      </c>
      <c r="K319" s="13">
        <f t="shared" si="24"/>
        <v>0</v>
      </c>
      <c r="L319" s="25">
        <v>0</v>
      </c>
      <c r="M319" s="13">
        <f>IF(Tabella1[[#This Row],[smartworking]]=1,Tabella1[[#This Row],[totale numero ore]],0)</f>
        <v>0</v>
      </c>
    </row>
    <row r="320" spans="1:13" x14ac:dyDescent="0.2">
      <c r="A320" s="16">
        <v>44651</v>
      </c>
      <c r="B320" s="8" t="s">
        <v>19</v>
      </c>
      <c r="C320" s="8" t="str">
        <f t="shared" si="20"/>
        <v>Marketing</v>
      </c>
      <c r="D320" s="2">
        <v>0.3888888888888889</v>
      </c>
      <c r="E320" s="2">
        <v>0.54166666666666663</v>
      </c>
      <c r="F320" s="2">
        <v>0.58333333333333304</v>
      </c>
      <c r="G320" s="2">
        <v>0.75</v>
      </c>
      <c r="H320" s="2">
        <f t="shared" si="21"/>
        <v>0.3194444444444447</v>
      </c>
      <c r="I320" s="13">
        <f t="shared" si="22"/>
        <v>7.6666666666666732</v>
      </c>
      <c r="J320" s="13">
        <f t="shared" si="23"/>
        <v>7.6666666666666732</v>
      </c>
      <c r="K320" s="13">
        <f t="shared" si="24"/>
        <v>0</v>
      </c>
      <c r="L320" s="25">
        <v>0</v>
      </c>
      <c r="M320" s="13">
        <f>IF(Tabella1[[#This Row],[smartworking]]=1,Tabella1[[#This Row],[totale numero ore]],0)</f>
        <v>0</v>
      </c>
    </row>
    <row r="321" spans="1:13" x14ac:dyDescent="0.2">
      <c r="A321" s="16">
        <v>44651</v>
      </c>
      <c r="B321" s="8" t="s">
        <v>20</v>
      </c>
      <c r="C321" s="8" t="str">
        <f t="shared" si="20"/>
        <v>Marketing</v>
      </c>
      <c r="D321" s="2">
        <v>0.33333333333333331</v>
      </c>
      <c r="E321" s="2">
        <v>0.54166666666666663</v>
      </c>
      <c r="F321" s="2">
        <v>0.58333333333333304</v>
      </c>
      <c r="G321" s="2">
        <v>0.75</v>
      </c>
      <c r="H321" s="2">
        <f t="shared" si="21"/>
        <v>0.37500000000000028</v>
      </c>
      <c r="I321" s="13">
        <f t="shared" si="22"/>
        <v>9.0000000000000071</v>
      </c>
      <c r="J321" s="13">
        <f t="shared" si="23"/>
        <v>8</v>
      </c>
      <c r="K321" s="13">
        <f t="shared" si="24"/>
        <v>1.0000000000000071</v>
      </c>
      <c r="L321" s="25">
        <v>0</v>
      </c>
      <c r="M321" s="13">
        <f>IF(Tabella1[[#This Row],[smartworking]]=1,Tabella1[[#This Row],[totale numero ore]],0)</f>
        <v>0</v>
      </c>
    </row>
    <row r="322" spans="1:13" x14ac:dyDescent="0.2">
      <c r="A322" s="16">
        <v>44652</v>
      </c>
      <c r="B322" s="8" t="s">
        <v>16</v>
      </c>
      <c r="C322" s="8" t="str">
        <f t="shared" si="20"/>
        <v>Commerciale</v>
      </c>
      <c r="D322" s="2">
        <v>0.38194444444444442</v>
      </c>
      <c r="E322" s="2">
        <v>0.54861111111111105</v>
      </c>
      <c r="F322" s="2">
        <v>0.58333333333333304</v>
      </c>
      <c r="G322" s="2">
        <v>0.75347222222222221</v>
      </c>
      <c r="H322" s="2">
        <f t="shared" si="21"/>
        <v>0.3368055555555558</v>
      </c>
      <c r="I322" s="13">
        <f t="shared" si="22"/>
        <v>8.0833333333333393</v>
      </c>
      <c r="J322" s="13">
        <f t="shared" si="23"/>
        <v>8</v>
      </c>
      <c r="K322" s="13">
        <f t="shared" si="24"/>
        <v>8.3333333333339255E-2</v>
      </c>
      <c r="L322" s="25">
        <v>1</v>
      </c>
      <c r="M322" s="13">
        <f>IF(Tabella1[[#This Row],[smartworking]]=1,Tabella1[[#This Row],[totale numero ore]],0)</f>
        <v>8.0833333333333393</v>
      </c>
    </row>
    <row r="323" spans="1:13" x14ac:dyDescent="0.2">
      <c r="A323" s="16">
        <v>44652</v>
      </c>
      <c r="B323" s="8" t="s">
        <v>17</v>
      </c>
      <c r="C323" s="8" t="str">
        <f t="shared" ref="C323:C381" si="25">IF(OR(B323="Mario Rossi",B323="Luca Verdi"),"Commerciale","Marketing")</f>
        <v>Commerciale</v>
      </c>
      <c r="D323" s="2">
        <v>0.36805555555555558</v>
      </c>
      <c r="E323" s="2">
        <v>0.54513888888888895</v>
      </c>
      <c r="F323" s="2">
        <v>0.58333333333333304</v>
      </c>
      <c r="G323" s="2">
        <v>0.75</v>
      </c>
      <c r="H323" s="2">
        <f t="shared" ref="H323:H381" si="26">G323-F323+E323-D323</f>
        <v>0.34375000000000033</v>
      </c>
      <c r="I323" s="13">
        <f t="shared" ref="I323:I381" si="27">H323*24</f>
        <v>8.2500000000000071</v>
      </c>
      <c r="J323" s="13">
        <f t="shared" ref="J323:J381" si="28">IF(I323&lt;=8,I323,8)</f>
        <v>8</v>
      </c>
      <c r="K323" s="13">
        <f t="shared" ref="K323:K381" si="29">IF(I323&gt;8,I323-8,0)</f>
        <v>0.25000000000000711</v>
      </c>
      <c r="L323" s="25">
        <v>0</v>
      </c>
      <c r="M323" s="13">
        <f>IF(Tabella1[[#This Row],[smartworking]]=1,Tabella1[[#This Row],[totale numero ore]],0)</f>
        <v>0</v>
      </c>
    </row>
    <row r="324" spans="1:13" x14ac:dyDescent="0.2">
      <c r="A324" s="16">
        <v>44652</v>
      </c>
      <c r="B324" s="8" t="s">
        <v>18</v>
      </c>
      <c r="C324" s="8" t="str">
        <f t="shared" si="25"/>
        <v>Marketing</v>
      </c>
      <c r="D324" s="2">
        <v>0.38194444444444442</v>
      </c>
      <c r="E324" s="2">
        <v>0.54166666666666663</v>
      </c>
      <c r="F324" s="2">
        <v>0.58333333333333304</v>
      </c>
      <c r="G324" s="2">
        <v>0.75694444444444453</v>
      </c>
      <c r="H324" s="2">
        <f t="shared" si="26"/>
        <v>0.3333333333333337</v>
      </c>
      <c r="I324" s="13">
        <f t="shared" si="27"/>
        <v>8.0000000000000089</v>
      </c>
      <c r="J324" s="13">
        <f t="shared" si="28"/>
        <v>8</v>
      </c>
      <c r="K324" s="13">
        <f t="shared" si="29"/>
        <v>8.8817841970012523E-15</v>
      </c>
      <c r="L324" s="25">
        <v>0</v>
      </c>
      <c r="M324" s="13">
        <f>IF(Tabella1[[#This Row],[smartworking]]=1,Tabella1[[#This Row],[totale numero ore]],0)</f>
        <v>0</v>
      </c>
    </row>
    <row r="325" spans="1:13" x14ac:dyDescent="0.2">
      <c r="A325" s="16">
        <v>44652</v>
      </c>
      <c r="B325" s="8" t="s">
        <v>19</v>
      </c>
      <c r="C325" s="8" t="str">
        <f t="shared" si="25"/>
        <v>Marketing</v>
      </c>
      <c r="D325" s="2">
        <v>0.39583333333333331</v>
      </c>
      <c r="E325" s="2">
        <v>0.54166666666666663</v>
      </c>
      <c r="F325" s="2">
        <v>0.58333333333333304</v>
      </c>
      <c r="G325" s="2">
        <v>0.74305555555555547</v>
      </c>
      <c r="H325" s="2">
        <f t="shared" si="26"/>
        <v>0.30555555555555575</v>
      </c>
      <c r="I325" s="13">
        <f t="shared" si="27"/>
        <v>7.3333333333333375</v>
      </c>
      <c r="J325" s="13">
        <f t="shared" si="28"/>
        <v>7.3333333333333375</v>
      </c>
      <c r="K325" s="13">
        <f t="shared" si="29"/>
        <v>0</v>
      </c>
      <c r="L325" s="25">
        <v>0</v>
      </c>
      <c r="M325" s="13">
        <f>IF(Tabella1[[#This Row],[smartworking]]=1,Tabella1[[#This Row],[totale numero ore]],0)</f>
        <v>0</v>
      </c>
    </row>
    <row r="326" spans="1:13" x14ac:dyDescent="0.2">
      <c r="A326" s="16">
        <v>44652</v>
      </c>
      <c r="B326" s="8" t="s">
        <v>20</v>
      </c>
      <c r="C326" s="8" t="str">
        <f t="shared" si="25"/>
        <v>Marketing</v>
      </c>
      <c r="D326" s="2">
        <v>0.3888888888888889</v>
      </c>
      <c r="E326" s="2">
        <v>0.54166666666666663</v>
      </c>
      <c r="F326" s="2">
        <v>0.58333333333333304</v>
      </c>
      <c r="G326" s="2">
        <v>0.75347222222222221</v>
      </c>
      <c r="H326" s="2">
        <f t="shared" si="26"/>
        <v>0.32291666666666691</v>
      </c>
      <c r="I326" s="13">
        <f t="shared" si="27"/>
        <v>7.7500000000000053</v>
      </c>
      <c r="J326" s="13">
        <f t="shared" si="28"/>
        <v>7.7500000000000053</v>
      </c>
      <c r="K326" s="13">
        <f t="shared" si="29"/>
        <v>0</v>
      </c>
      <c r="L326" s="25">
        <v>1</v>
      </c>
      <c r="M326" s="13">
        <f>IF(Tabella1[[#This Row],[smartworking]]=1,Tabella1[[#This Row],[totale numero ore]],0)</f>
        <v>7.7500000000000053</v>
      </c>
    </row>
    <row r="327" spans="1:13" x14ac:dyDescent="0.2">
      <c r="A327" s="16">
        <v>44655</v>
      </c>
      <c r="B327" s="8" t="s">
        <v>16</v>
      </c>
      <c r="C327" s="8" t="str">
        <f t="shared" si="25"/>
        <v>Commerciale</v>
      </c>
      <c r="D327" s="2">
        <v>0.33333333333333331</v>
      </c>
      <c r="E327" s="2">
        <v>0.54166666666666663</v>
      </c>
      <c r="F327" s="2">
        <v>0.58333333333333304</v>
      </c>
      <c r="G327" s="2">
        <v>0.75347222222222221</v>
      </c>
      <c r="H327" s="2">
        <f t="shared" si="26"/>
        <v>0.37847222222222249</v>
      </c>
      <c r="I327" s="13">
        <f t="shared" si="27"/>
        <v>9.0833333333333393</v>
      </c>
      <c r="J327" s="13">
        <f t="shared" si="28"/>
        <v>8</v>
      </c>
      <c r="K327" s="13">
        <f t="shared" si="29"/>
        <v>1.0833333333333393</v>
      </c>
      <c r="L327" s="25">
        <v>1</v>
      </c>
      <c r="M327" s="13">
        <f>IF(Tabella1[[#This Row],[smartworking]]=1,Tabella1[[#This Row],[totale numero ore]],0)</f>
        <v>9.0833333333333393</v>
      </c>
    </row>
    <row r="328" spans="1:13" x14ac:dyDescent="0.2">
      <c r="A328" s="16">
        <v>44655</v>
      </c>
      <c r="B328" s="8" t="s">
        <v>17</v>
      </c>
      <c r="C328" s="8" t="str">
        <f t="shared" si="25"/>
        <v>Commerciale</v>
      </c>
      <c r="D328" s="2">
        <v>0.38194444444444442</v>
      </c>
      <c r="E328" s="2">
        <v>0.54861111111111105</v>
      </c>
      <c r="F328" s="2">
        <v>0.58333333333333304</v>
      </c>
      <c r="G328" s="2">
        <v>0.75</v>
      </c>
      <c r="H328" s="2">
        <f t="shared" si="26"/>
        <v>0.33333333333333359</v>
      </c>
      <c r="I328" s="13">
        <f t="shared" si="27"/>
        <v>8.0000000000000071</v>
      </c>
      <c r="J328" s="13">
        <f t="shared" si="28"/>
        <v>8</v>
      </c>
      <c r="K328" s="13">
        <f t="shared" si="29"/>
        <v>7.1054273576010019E-15</v>
      </c>
      <c r="L328" s="25">
        <v>1</v>
      </c>
      <c r="M328" s="13">
        <f>IF(Tabella1[[#This Row],[smartworking]]=1,Tabella1[[#This Row],[totale numero ore]],0)</f>
        <v>8.0000000000000071</v>
      </c>
    </row>
    <row r="329" spans="1:13" x14ac:dyDescent="0.2">
      <c r="A329" s="16">
        <v>44655</v>
      </c>
      <c r="B329" s="8" t="s">
        <v>18</v>
      </c>
      <c r="C329" s="8" t="str">
        <f t="shared" si="25"/>
        <v>Marketing</v>
      </c>
      <c r="D329" s="2">
        <v>0.36805555555555558</v>
      </c>
      <c r="E329" s="2">
        <v>0.54513888888888895</v>
      </c>
      <c r="F329" s="2">
        <v>0.58333333333333304</v>
      </c>
      <c r="G329" s="2">
        <v>0.75347222222222221</v>
      </c>
      <c r="H329" s="2">
        <f t="shared" si="26"/>
        <v>0.34722222222222254</v>
      </c>
      <c r="I329" s="13">
        <f t="shared" si="27"/>
        <v>8.333333333333341</v>
      </c>
      <c r="J329" s="13">
        <f t="shared" si="28"/>
        <v>8</v>
      </c>
      <c r="K329" s="13">
        <f t="shared" si="29"/>
        <v>0.33333333333334103</v>
      </c>
      <c r="L329" s="25">
        <v>0</v>
      </c>
      <c r="M329" s="13">
        <f>IF(Tabella1[[#This Row],[smartworking]]=1,Tabella1[[#This Row],[totale numero ore]],0)</f>
        <v>0</v>
      </c>
    </row>
    <row r="330" spans="1:13" x14ac:dyDescent="0.2">
      <c r="A330" s="16">
        <v>44655</v>
      </c>
      <c r="B330" s="8" t="s">
        <v>19</v>
      </c>
      <c r="C330" s="8" t="str">
        <f t="shared" si="25"/>
        <v>Marketing</v>
      </c>
      <c r="D330" s="2">
        <v>0.38194444444444442</v>
      </c>
      <c r="E330" s="2">
        <v>0.54166666666666663</v>
      </c>
      <c r="F330" s="2">
        <v>0.58333333333333304</v>
      </c>
      <c r="G330" s="2">
        <v>0.75</v>
      </c>
      <c r="H330" s="2">
        <f t="shared" si="26"/>
        <v>0.32638888888888917</v>
      </c>
      <c r="I330" s="13">
        <f t="shared" si="27"/>
        <v>7.8333333333333401</v>
      </c>
      <c r="J330" s="13">
        <f t="shared" si="28"/>
        <v>7.8333333333333401</v>
      </c>
      <c r="K330" s="13">
        <f t="shared" si="29"/>
        <v>0</v>
      </c>
      <c r="L330" s="25">
        <v>0</v>
      </c>
      <c r="M330" s="13">
        <f>IF(Tabella1[[#This Row],[smartworking]]=1,Tabella1[[#This Row],[totale numero ore]],0)</f>
        <v>0</v>
      </c>
    </row>
    <row r="331" spans="1:13" x14ac:dyDescent="0.2">
      <c r="A331" s="16">
        <v>44655</v>
      </c>
      <c r="B331" s="8" t="s">
        <v>20</v>
      </c>
      <c r="C331" s="8" t="str">
        <f t="shared" si="25"/>
        <v>Marketing</v>
      </c>
      <c r="D331" s="2">
        <v>0.39583333333333331</v>
      </c>
      <c r="E331" s="2">
        <v>0.54166666666666663</v>
      </c>
      <c r="F331" s="2">
        <v>0.58333333333333304</v>
      </c>
      <c r="G331" s="2">
        <v>0.75</v>
      </c>
      <c r="H331" s="2">
        <f t="shared" si="26"/>
        <v>0.31250000000000028</v>
      </c>
      <c r="I331" s="13">
        <f t="shared" si="27"/>
        <v>7.5000000000000071</v>
      </c>
      <c r="J331" s="13">
        <f t="shared" si="28"/>
        <v>7.5000000000000071</v>
      </c>
      <c r="K331" s="13">
        <f t="shared" si="29"/>
        <v>0</v>
      </c>
      <c r="L331" s="25">
        <v>1</v>
      </c>
      <c r="M331" s="13">
        <f>IF(Tabella1[[#This Row],[smartworking]]=1,Tabella1[[#This Row],[totale numero ore]],0)</f>
        <v>7.5000000000000071</v>
      </c>
    </row>
    <row r="332" spans="1:13" x14ac:dyDescent="0.2">
      <c r="A332" s="16">
        <v>44656</v>
      </c>
      <c r="B332" s="8" t="s">
        <v>16</v>
      </c>
      <c r="C332" s="8" t="str">
        <f t="shared" si="25"/>
        <v>Commerciale</v>
      </c>
      <c r="D332" s="2">
        <v>0.3888888888888889</v>
      </c>
      <c r="E332" s="2">
        <v>0.54166666666666663</v>
      </c>
      <c r="F332" s="2">
        <v>0.58333333333333304</v>
      </c>
      <c r="G332" s="2">
        <v>0.75347222222222221</v>
      </c>
      <c r="H332" s="2">
        <f t="shared" si="26"/>
        <v>0.32291666666666691</v>
      </c>
      <c r="I332" s="13">
        <f t="shared" si="27"/>
        <v>7.7500000000000053</v>
      </c>
      <c r="J332" s="13">
        <f t="shared" si="28"/>
        <v>7.7500000000000053</v>
      </c>
      <c r="K332" s="13">
        <f t="shared" si="29"/>
        <v>0</v>
      </c>
      <c r="L332" s="25">
        <v>0</v>
      </c>
      <c r="M332" s="13">
        <f>IF(Tabella1[[#This Row],[smartworking]]=1,Tabella1[[#This Row],[totale numero ore]],0)</f>
        <v>0</v>
      </c>
    </row>
    <row r="333" spans="1:13" x14ac:dyDescent="0.2">
      <c r="A333" s="16">
        <v>44656</v>
      </c>
      <c r="B333" s="8" t="s">
        <v>17</v>
      </c>
      <c r="C333" s="8" t="str">
        <f t="shared" si="25"/>
        <v>Commerciale</v>
      </c>
      <c r="D333" s="2">
        <v>0.33333333333333331</v>
      </c>
      <c r="E333" s="2">
        <v>0.54166666666666663</v>
      </c>
      <c r="F333" s="2">
        <v>0.58333333333333304</v>
      </c>
      <c r="G333" s="2">
        <v>0.75</v>
      </c>
      <c r="H333" s="2">
        <f t="shared" si="26"/>
        <v>0.37500000000000028</v>
      </c>
      <c r="I333" s="13">
        <f t="shared" si="27"/>
        <v>9.0000000000000071</v>
      </c>
      <c r="J333" s="13">
        <f t="shared" si="28"/>
        <v>8</v>
      </c>
      <c r="K333" s="13">
        <f t="shared" si="29"/>
        <v>1.0000000000000071</v>
      </c>
      <c r="L333" s="25">
        <v>0</v>
      </c>
      <c r="M333" s="13">
        <f>IF(Tabella1[[#This Row],[smartworking]]=1,Tabella1[[#This Row],[totale numero ore]],0)</f>
        <v>0</v>
      </c>
    </row>
    <row r="334" spans="1:13" x14ac:dyDescent="0.2">
      <c r="A334" s="16">
        <v>44656</v>
      </c>
      <c r="B334" s="8" t="s">
        <v>18</v>
      </c>
      <c r="C334" s="8" t="str">
        <f t="shared" si="25"/>
        <v>Marketing</v>
      </c>
      <c r="D334" s="2">
        <v>0.38194444444444442</v>
      </c>
      <c r="E334" s="2">
        <v>0.54861111111111105</v>
      </c>
      <c r="F334" s="2">
        <v>0.58333333333333304</v>
      </c>
      <c r="G334" s="2">
        <v>0.75694444444444453</v>
      </c>
      <c r="H334" s="2">
        <f t="shared" si="26"/>
        <v>0.34027777777777812</v>
      </c>
      <c r="I334" s="13">
        <f t="shared" si="27"/>
        <v>8.166666666666675</v>
      </c>
      <c r="J334" s="13">
        <f t="shared" si="28"/>
        <v>8</v>
      </c>
      <c r="K334" s="13">
        <f t="shared" si="29"/>
        <v>0.16666666666667496</v>
      </c>
      <c r="L334" s="25">
        <v>1</v>
      </c>
      <c r="M334" s="13">
        <f>IF(Tabella1[[#This Row],[smartworking]]=1,Tabella1[[#This Row],[totale numero ore]],0)</f>
        <v>8.166666666666675</v>
      </c>
    </row>
    <row r="335" spans="1:13" x14ac:dyDescent="0.2">
      <c r="A335" s="16">
        <v>44656</v>
      </c>
      <c r="B335" s="8" t="s">
        <v>19</v>
      </c>
      <c r="C335" s="8" t="str">
        <f t="shared" si="25"/>
        <v>Marketing</v>
      </c>
      <c r="D335" s="2">
        <v>0.36805555555555558</v>
      </c>
      <c r="E335" s="2">
        <v>0.54513888888888895</v>
      </c>
      <c r="F335" s="2">
        <v>0.58333333333333304</v>
      </c>
      <c r="G335" s="2">
        <v>0.74305555555555547</v>
      </c>
      <c r="H335" s="2">
        <f t="shared" si="26"/>
        <v>0.3368055555555558</v>
      </c>
      <c r="I335" s="13">
        <f t="shared" si="27"/>
        <v>8.0833333333333393</v>
      </c>
      <c r="J335" s="13">
        <f t="shared" si="28"/>
        <v>8</v>
      </c>
      <c r="K335" s="13">
        <f t="shared" si="29"/>
        <v>8.3333333333339255E-2</v>
      </c>
      <c r="L335" s="25">
        <v>1</v>
      </c>
      <c r="M335" s="13">
        <f>IF(Tabella1[[#This Row],[smartworking]]=1,Tabella1[[#This Row],[totale numero ore]],0)</f>
        <v>8.0833333333333393</v>
      </c>
    </row>
    <row r="336" spans="1:13" x14ac:dyDescent="0.2">
      <c r="A336" s="16">
        <v>44656</v>
      </c>
      <c r="B336" s="8" t="s">
        <v>20</v>
      </c>
      <c r="C336" s="8" t="str">
        <f t="shared" si="25"/>
        <v>Marketing</v>
      </c>
      <c r="D336" s="2">
        <v>0.38194444444444442</v>
      </c>
      <c r="E336" s="2">
        <v>0.54166666666666663</v>
      </c>
      <c r="F336" s="2">
        <v>0.58333333333333304</v>
      </c>
      <c r="G336" s="2">
        <v>0.75347222222222221</v>
      </c>
      <c r="H336" s="2">
        <f t="shared" si="26"/>
        <v>0.32986111111111138</v>
      </c>
      <c r="I336" s="13">
        <f t="shared" si="27"/>
        <v>7.9166666666666732</v>
      </c>
      <c r="J336" s="13">
        <f t="shared" si="28"/>
        <v>7.9166666666666732</v>
      </c>
      <c r="K336" s="13">
        <f t="shared" si="29"/>
        <v>0</v>
      </c>
      <c r="L336" s="25">
        <v>1</v>
      </c>
      <c r="M336" s="13">
        <f>IF(Tabella1[[#This Row],[smartworking]]=1,Tabella1[[#This Row],[totale numero ore]],0)</f>
        <v>7.9166666666666732</v>
      </c>
    </row>
    <row r="337" spans="1:13" x14ac:dyDescent="0.2">
      <c r="A337" s="16">
        <v>44657</v>
      </c>
      <c r="B337" s="8" t="s">
        <v>16</v>
      </c>
      <c r="C337" s="8" t="str">
        <f t="shared" si="25"/>
        <v>Commerciale</v>
      </c>
      <c r="D337" s="2">
        <v>0.39583333333333331</v>
      </c>
      <c r="E337" s="2">
        <v>0.54166666666666663</v>
      </c>
      <c r="F337" s="2">
        <v>0.58333333333333304</v>
      </c>
      <c r="G337" s="2">
        <v>0.75</v>
      </c>
      <c r="H337" s="2">
        <f t="shared" si="26"/>
        <v>0.31250000000000028</v>
      </c>
      <c r="I337" s="13">
        <f t="shared" si="27"/>
        <v>7.5000000000000071</v>
      </c>
      <c r="J337" s="13">
        <f t="shared" si="28"/>
        <v>7.5000000000000071</v>
      </c>
      <c r="K337" s="13">
        <f t="shared" si="29"/>
        <v>0</v>
      </c>
      <c r="L337" s="25">
        <v>0</v>
      </c>
      <c r="M337" s="13">
        <f>IF(Tabella1[[#This Row],[smartworking]]=1,Tabella1[[#This Row],[totale numero ore]],0)</f>
        <v>0</v>
      </c>
    </row>
    <row r="338" spans="1:13" x14ac:dyDescent="0.2">
      <c r="A338" s="16">
        <v>44657</v>
      </c>
      <c r="B338" s="8" t="s">
        <v>17</v>
      </c>
      <c r="C338" s="8" t="str">
        <f t="shared" si="25"/>
        <v>Commerciale</v>
      </c>
      <c r="D338" s="2">
        <v>0.3888888888888889</v>
      </c>
      <c r="E338" s="2">
        <v>0.54166666666666663</v>
      </c>
      <c r="F338" s="2">
        <v>0.58333333333333304</v>
      </c>
      <c r="G338" s="2">
        <v>0.75347222222222221</v>
      </c>
      <c r="H338" s="2">
        <f t="shared" si="26"/>
        <v>0.32291666666666691</v>
      </c>
      <c r="I338" s="13">
        <f t="shared" si="27"/>
        <v>7.7500000000000053</v>
      </c>
      <c r="J338" s="13">
        <f t="shared" si="28"/>
        <v>7.7500000000000053</v>
      </c>
      <c r="K338" s="13">
        <f t="shared" si="29"/>
        <v>0</v>
      </c>
      <c r="L338" s="25">
        <v>1</v>
      </c>
      <c r="M338" s="13">
        <f>IF(Tabella1[[#This Row],[smartworking]]=1,Tabella1[[#This Row],[totale numero ore]],0)</f>
        <v>7.7500000000000053</v>
      </c>
    </row>
    <row r="339" spans="1:13" x14ac:dyDescent="0.2">
      <c r="A339" s="16">
        <v>44657</v>
      </c>
      <c r="B339" s="8" t="s">
        <v>18</v>
      </c>
      <c r="C339" s="8" t="str">
        <f t="shared" si="25"/>
        <v>Marketing</v>
      </c>
      <c r="D339" s="2">
        <v>0.33333333333333331</v>
      </c>
      <c r="E339" s="2">
        <v>0.54166666666666663</v>
      </c>
      <c r="F339" s="2">
        <v>0.58333333333333304</v>
      </c>
      <c r="G339" s="2">
        <v>0.75694444444444453</v>
      </c>
      <c r="H339" s="2">
        <f t="shared" si="26"/>
        <v>0.38194444444444481</v>
      </c>
      <c r="I339" s="13">
        <f t="shared" si="27"/>
        <v>9.166666666666675</v>
      </c>
      <c r="J339" s="13">
        <f t="shared" si="28"/>
        <v>8</v>
      </c>
      <c r="K339" s="13">
        <f t="shared" si="29"/>
        <v>1.166666666666675</v>
      </c>
      <c r="L339" s="25">
        <v>0</v>
      </c>
      <c r="M339" s="13">
        <f>IF(Tabella1[[#This Row],[smartworking]]=1,Tabella1[[#This Row],[totale numero ore]],0)</f>
        <v>0</v>
      </c>
    </row>
    <row r="340" spans="1:13" x14ac:dyDescent="0.2">
      <c r="A340" s="16">
        <v>44657</v>
      </c>
      <c r="B340" s="8" t="s">
        <v>19</v>
      </c>
      <c r="C340" s="8" t="str">
        <f t="shared" si="25"/>
        <v>Marketing</v>
      </c>
      <c r="D340" s="2">
        <v>0.38194444444444442</v>
      </c>
      <c r="E340" s="2">
        <v>0.54861111111111105</v>
      </c>
      <c r="F340" s="2">
        <v>0.58333333333333304</v>
      </c>
      <c r="G340" s="2">
        <v>0.74305555555555547</v>
      </c>
      <c r="H340" s="2">
        <f t="shared" si="26"/>
        <v>0.32638888888888906</v>
      </c>
      <c r="I340" s="13">
        <f t="shared" si="27"/>
        <v>7.8333333333333375</v>
      </c>
      <c r="J340" s="13">
        <f t="shared" si="28"/>
        <v>7.8333333333333375</v>
      </c>
      <c r="K340" s="13">
        <f t="shared" si="29"/>
        <v>0</v>
      </c>
      <c r="L340" s="25">
        <v>1</v>
      </c>
      <c r="M340" s="13">
        <f>IF(Tabella1[[#This Row],[smartworking]]=1,Tabella1[[#This Row],[totale numero ore]],0)</f>
        <v>7.8333333333333375</v>
      </c>
    </row>
    <row r="341" spans="1:13" x14ac:dyDescent="0.2">
      <c r="A341" s="16">
        <v>44657</v>
      </c>
      <c r="B341" s="8" t="s">
        <v>20</v>
      </c>
      <c r="C341" s="8" t="str">
        <f t="shared" si="25"/>
        <v>Marketing</v>
      </c>
      <c r="D341" s="2">
        <v>0.36805555555555558</v>
      </c>
      <c r="E341" s="2">
        <v>0.54513888888888895</v>
      </c>
      <c r="F341" s="2">
        <v>0.58333333333333304</v>
      </c>
      <c r="G341" s="2">
        <v>0.75347222222222221</v>
      </c>
      <c r="H341" s="2">
        <f t="shared" si="26"/>
        <v>0.34722222222222254</v>
      </c>
      <c r="I341" s="13">
        <f t="shared" si="27"/>
        <v>8.333333333333341</v>
      </c>
      <c r="J341" s="13">
        <f t="shared" si="28"/>
        <v>8</v>
      </c>
      <c r="K341" s="13">
        <f t="shared" si="29"/>
        <v>0.33333333333334103</v>
      </c>
      <c r="L341" s="25">
        <v>1</v>
      </c>
      <c r="M341" s="13">
        <f>IF(Tabella1[[#This Row],[smartworking]]=1,Tabella1[[#This Row],[totale numero ore]],0)</f>
        <v>8.333333333333341</v>
      </c>
    </row>
    <row r="342" spans="1:13" x14ac:dyDescent="0.2">
      <c r="A342" s="16">
        <v>44658</v>
      </c>
      <c r="B342" s="8" t="s">
        <v>16</v>
      </c>
      <c r="C342" s="8" t="str">
        <f t="shared" si="25"/>
        <v>Commerciale</v>
      </c>
      <c r="D342" s="2">
        <v>0.38194444444444442</v>
      </c>
      <c r="E342" s="2">
        <v>0.54166666666666663</v>
      </c>
      <c r="F342" s="2">
        <v>0.58333333333333304</v>
      </c>
      <c r="G342" s="2">
        <v>0.75</v>
      </c>
      <c r="H342" s="2">
        <f t="shared" si="26"/>
        <v>0.32638888888888917</v>
      </c>
      <c r="I342" s="13">
        <f t="shared" si="27"/>
        <v>7.8333333333333401</v>
      </c>
      <c r="J342" s="13">
        <f t="shared" si="28"/>
        <v>7.8333333333333401</v>
      </c>
      <c r="K342" s="13">
        <f t="shared" si="29"/>
        <v>0</v>
      </c>
      <c r="L342" s="25">
        <v>1</v>
      </c>
      <c r="M342" s="13">
        <f>IF(Tabella1[[#This Row],[smartworking]]=1,Tabella1[[#This Row],[totale numero ore]],0)</f>
        <v>7.8333333333333401</v>
      </c>
    </row>
    <row r="343" spans="1:13" x14ac:dyDescent="0.2">
      <c r="A343" s="16">
        <v>44658</v>
      </c>
      <c r="B343" s="8" t="s">
        <v>17</v>
      </c>
      <c r="C343" s="8" t="str">
        <f t="shared" si="25"/>
        <v>Commerciale</v>
      </c>
      <c r="D343" s="2">
        <v>0.39583333333333331</v>
      </c>
      <c r="E343" s="2">
        <v>0.54166666666666663</v>
      </c>
      <c r="F343" s="2">
        <v>0.58333333333333304</v>
      </c>
      <c r="G343" s="2">
        <v>0.75347222222222221</v>
      </c>
      <c r="H343" s="2">
        <f t="shared" si="26"/>
        <v>0.31597222222222249</v>
      </c>
      <c r="I343" s="13">
        <f t="shared" si="27"/>
        <v>7.5833333333333393</v>
      </c>
      <c r="J343" s="13">
        <f t="shared" si="28"/>
        <v>7.5833333333333393</v>
      </c>
      <c r="K343" s="13">
        <f t="shared" si="29"/>
        <v>0</v>
      </c>
      <c r="L343" s="25">
        <v>0</v>
      </c>
      <c r="M343" s="13">
        <f>IF(Tabella1[[#This Row],[smartworking]]=1,Tabella1[[#This Row],[totale numero ore]],0)</f>
        <v>0</v>
      </c>
    </row>
    <row r="344" spans="1:13" x14ac:dyDescent="0.2">
      <c r="A344" s="16">
        <v>44658</v>
      </c>
      <c r="B344" s="8" t="s">
        <v>18</v>
      </c>
      <c r="C344" s="8" t="str">
        <f t="shared" si="25"/>
        <v>Marketing</v>
      </c>
      <c r="D344" s="2">
        <v>0.3888888888888889</v>
      </c>
      <c r="E344" s="2">
        <v>0.54166666666666663</v>
      </c>
      <c r="F344" s="2">
        <v>0.58333333333333304</v>
      </c>
      <c r="G344" s="2">
        <v>0.75347222222222221</v>
      </c>
      <c r="H344" s="2">
        <f t="shared" si="26"/>
        <v>0.32291666666666691</v>
      </c>
      <c r="I344" s="13">
        <f t="shared" si="27"/>
        <v>7.7500000000000053</v>
      </c>
      <c r="J344" s="13">
        <f t="shared" si="28"/>
        <v>7.7500000000000053</v>
      </c>
      <c r="K344" s="13">
        <f t="shared" si="29"/>
        <v>0</v>
      </c>
      <c r="L344" s="25">
        <v>1</v>
      </c>
      <c r="M344" s="13">
        <f>IF(Tabella1[[#This Row],[smartworking]]=1,Tabella1[[#This Row],[totale numero ore]],0)</f>
        <v>7.7500000000000053</v>
      </c>
    </row>
    <row r="345" spans="1:13" x14ac:dyDescent="0.2">
      <c r="A345" s="16">
        <v>44658</v>
      </c>
      <c r="B345" s="8" t="s">
        <v>19</v>
      </c>
      <c r="C345" s="8" t="str">
        <f t="shared" si="25"/>
        <v>Marketing</v>
      </c>
      <c r="D345" s="2">
        <v>0.33333333333333331</v>
      </c>
      <c r="E345" s="2">
        <v>0.54861111111111105</v>
      </c>
      <c r="F345" s="2">
        <v>0.58333333333333304</v>
      </c>
      <c r="G345" s="2">
        <v>0.75</v>
      </c>
      <c r="H345" s="2">
        <f t="shared" si="26"/>
        <v>0.3819444444444447</v>
      </c>
      <c r="I345" s="13">
        <f t="shared" si="27"/>
        <v>9.1666666666666732</v>
      </c>
      <c r="J345" s="13">
        <f t="shared" si="28"/>
        <v>8</v>
      </c>
      <c r="K345" s="13">
        <f t="shared" si="29"/>
        <v>1.1666666666666732</v>
      </c>
      <c r="L345" s="25">
        <v>1</v>
      </c>
      <c r="M345" s="13">
        <f>IF(Tabella1[[#This Row],[smartworking]]=1,Tabella1[[#This Row],[totale numero ore]],0)</f>
        <v>9.1666666666666732</v>
      </c>
    </row>
    <row r="346" spans="1:13" x14ac:dyDescent="0.2">
      <c r="A346" s="16">
        <v>44658</v>
      </c>
      <c r="B346" s="8" t="s">
        <v>20</v>
      </c>
      <c r="C346" s="8" t="str">
        <f t="shared" si="25"/>
        <v>Marketing</v>
      </c>
      <c r="D346" s="2">
        <v>0.38194444444444442</v>
      </c>
      <c r="E346" s="2">
        <v>0.54513888888888895</v>
      </c>
      <c r="F346" s="2">
        <v>0.58333333333333304</v>
      </c>
      <c r="G346" s="2">
        <v>0.75347222222222221</v>
      </c>
      <c r="H346" s="2">
        <f t="shared" si="26"/>
        <v>0.3333333333333337</v>
      </c>
      <c r="I346" s="13">
        <f t="shared" si="27"/>
        <v>8.0000000000000089</v>
      </c>
      <c r="J346" s="13">
        <f t="shared" si="28"/>
        <v>8</v>
      </c>
      <c r="K346" s="13">
        <f t="shared" si="29"/>
        <v>8.8817841970012523E-15</v>
      </c>
      <c r="L346" s="25">
        <v>1</v>
      </c>
      <c r="M346" s="13">
        <f>IF(Tabella1[[#This Row],[smartworking]]=1,Tabella1[[#This Row],[totale numero ore]],0)</f>
        <v>8.0000000000000089</v>
      </c>
    </row>
    <row r="347" spans="1:13" x14ac:dyDescent="0.2">
      <c r="A347" s="16">
        <v>44659</v>
      </c>
      <c r="B347" s="8" t="s">
        <v>16</v>
      </c>
      <c r="C347" s="8" t="str">
        <f t="shared" si="25"/>
        <v>Commerciale</v>
      </c>
      <c r="D347" s="2">
        <v>0.36805555555555558</v>
      </c>
      <c r="E347" s="2">
        <v>0.54166666666666663</v>
      </c>
      <c r="F347" s="2">
        <v>0.58333333333333304</v>
      </c>
      <c r="G347" s="2">
        <v>0.75</v>
      </c>
      <c r="H347" s="2">
        <f t="shared" si="26"/>
        <v>0.34027777777777801</v>
      </c>
      <c r="I347" s="13">
        <f t="shared" si="27"/>
        <v>8.1666666666666714</v>
      </c>
      <c r="J347" s="13">
        <f t="shared" si="28"/>
        <v>8</v>
      </c>
      <c r="K347" s="13">
        <f t="shared" si="29"/>
        <v>0.1666666666666714</v>
      </c>
      <c r="L347" s="25">
        <v>0</v>
      </c>
      <c r="M347" s="13">
        <f>IF(Tabella1[[#This Row],[smartworking]]=1,Tabella1[[#This Row],[totale numero ore]],0)</f>
        <v>0</v>
      </c>
    </row>
    <row r="348" spans="1:13" x14ac:dyDescent="0.2">
      <c r="A348" s="16">
        <v>44659</v>
      </c>
      <c r="B348" s="8" t="s">
        <v>17</v>
      </c>
      <c r="C348" s="8" t="str">
        <f t="shared" si="25"/>
        <v>Commerciale</v>
      </c>
      <c r="D348" s="2">
        <v>0.38194444444444442</v>
      </c>
      <c r="E348" s="2">
        <v>0.54166666666666663</v>
      </c>
      <c r="F348" s="2">
        <v>0.58333333333333304</v>
      </c>
      <c r="G348" s="2">
        <v>0.75</v>
      </c>
      <c r="H348" s="2">
        <f t="shared" si="26"/>
        <v>0.32638888888888917</v>
      </c>
      <c r="I348" s="13">
        <f t="shared" si="27"/>
        <v>7.8333333333333401</v>
      </c>
      <c r="J348" s="13">
        <f t="shared" si="28"/>
        <v>7.8333333333333401</v>
      </c>
      <c r="K348" s="13">
        <f t="shared" si="29"/>
        <v>0</v>
      </c>
      <c r="L348" s="25">
        <v>0</v>
      </c>
      <c r="M348" s="13">
        <f>IF(Tabella1[[#This Row],[smartworking]]=1,Tabella1[[#This Row],[totale numero ore]],0)</f>
        <v>0</v>
      </c>
    </row>
    <row r="349" spans="1:13" x14ac:dyDescent="0.2">
      <c r="A349" s="16">
        <v>44659</v>
      </c>
      <c r="B349" s="8" t="s">
        <v>18</v>
      </c>
      <c r="C349" s="8" t="str">
        <f t="shared" si="25"/>
        <v>Marketing</v>
      </c>
      <c r="D349" s="2">
        <v>0.39583333333333331</v>
      </c>
      <c r="E349" s="2">
        <v>0.54166666666666663</v>
      </c>
      <c r="F349" s="2">
        <v>0.58333333333333304</v>
      </c>
      <c r="G349" s="2">
        <v>0.75347222222222221</v>
      </c>
      <c r="H349" s="2">
        <f t="shared" si="26"/>
        <v>0.31597222222222249</v>
      </c>
      <c r="I349" s="13">
        <f t="shared" si="27"/>
        <v>7.5833333333333393</v>
      </c>
      <c r="J349" s="13">
        <f t="shared" si="28"/>
        <v>7.5833333333333393</v>
      </c>
      <c r="K349" s="13">
        <f t="shared" si="29"/>
        <v>0</v>
      </c>
      <c r="L349" s="25">
        <v>1</v>
      </c>
      <c r="M349" s="13">
        <f>IF(Tabella1[[#This Row],[smartworking]]=1,Tabella1[[#This Row],[totale numero ore]],0)</f>
        <v>7.5833333333333393</v>
      </c>
    </row>
    <row r="350" spans="1:13" x14ac:dyDescent="0.2">
      <c r="A350" s="16">
        <v>44659</v>
      </c>
      <c r="B350" s="8" t="s">
        <v>19</v>
      </c>
      <c r="C350" s="8" t="str">
        <f t="shared" si="25"/>
        <v>Marketing</v>
      </c>
      <c r="D350" s="2">
        <v>0.3888888888888889</v>
      </c>
      <c r="E350" s="2">
        <v>0.54166666666666663</v>
      </c>
      <c r="F350" s="2">
        <v>0.58333333333333304</v>
      </c>
      <c r="G350" s="2">
        <v>0.75</v>
      </c>
      <c r="H350" s="2">
        <f t="shared" si="26"/>
        <v>0.3194444444444447</v>
      </c>
      <c r="I350" s="13">
        <f t="shared" si="27"/>
        <v>7.6666666666666732</v>
      </c>
      <c r="J350" s="13">
        <f t="shared" si="28"/>
        <v>7.6666666666666732</v>
      </c>
      <c r="K350" s="13">
        <f t="shared" si="29"/>
        <v>0</v>
      </c>
      <c r="L350" s="25">
        <v>1</v>
      </c>
      <c r="M350" s="13">
        <f>IF(Tabella1[[#This Row],[smartworking]]=1,Tabella1[[#This Row],[totale numero ore]],0)</f>
        <v>7.6666666666666732</v>
      </c>
    </row>
    <row r="351" spans="1:13" x14ac:dyDescent="0.2">
      <c r="A351" s="16">
        <v>44659</v>
      </c>
      <c r="B351" s="8" t="s">
        <v>20</v>
      </c>
      <c r="C351" s="8" t="str">
        <f t="shared" si="25"/>
        <v>Marketing</v>
      </c>
      <c r="D351" s="2">
        <v>0.33333333333333331</v>
      </c>
      <c r="E351" s="2">
        <v>0.58333333333333337</v>
      </c>
      <c r="F351" s="2">
        <v>0.625</v>
      </c>
      <c r="G351" s="2">
        <v>0.75347222222222221</v>
      </c>
      <c r="H351" s="2">
        <f t="shared" si="26"/>
        <v>0.37847222222222227</v>
      </c>
      <c r="I351" s="13">
        <f t="shared" si="27"/>
        <v>9.0833333333333339</v>
      </c>
      <c r="J351" s="13">
        <f t="shared" si="28"/>
        <v>8</v>
      </c>
      <c r="K351" s="13">
        <f t="shared" si="29"/>
        <v>1.0833333333333339</v>
      </c>
      <c r="L351" s="25">
        <v>1</v>
      </c>
      <c r="M351" s="13">
        <f>IF(Tabella1[[#This Row],[smartworking]]=1,Tabella1[[#This Row],[totale numero ore]],0)</f>
        <v>9.0833333333333339</v>
      </c>
    </row>
    <row r="352" spans="1:13" x14ac:dyDescent="0.2">
      <c r="A352" s="16">
        <v>44662</v>
      </c>
      <c r="B352" s="8" t="s">
        <v>16</v>
      </c>
      <c r="C352" s="8" t="str">
        <f t="shared" si="25"/>
        <v>Commerciale</v>
      </c>
      <c r="D352" s="2">
        <v>0.38194444444444442</v>
      </c>
      <c r="E352" s="2">
        <v>0.54166666666666663</v>
      </c>
      <c r="F352" s="2">
        <v>0.58333333333333304</v>
      </c>
      <c r="G352" s="2">
        <v>0.75</v>
      </c>
      <c r="H352" s="2">
        <f t="shared" si="26"/>
        <v>0.32638888888888917</v>
      </c>
      <c r="I352" s="13">
        <f t="shared" si="27"/>
        <v>7.8333333333333401</v>
      </c>
      <c r="J352" s="13">
        <f t="shared" si="28"/>
        <v>7.8333333333333401</v>
      </c>
      <c r="K352" s="13">
        <f t="shared" si="29"/>
        <v>0</v>
      </c>
      <c r="L352" s="25">
        <v>1</v>
      </c>
      <c r="M352" s="13">
        <f>IF(Tabella1[[#This Row],[smartworking]]=1,Tabella1[[#This Row],[totale numero ore]],0)</f>
        <v>7.8333333333333401</v>
      </c>
    </row>
    <row r="353" spans="1:13" x14ac:dyDescent="0.2">
      <c r="A353" s="16">
        <v>44662</v>
      </c>
      <c r="B353" s="8" t="s">
        <v>17</v>
      </c>
      <c r="C353" s="8" t="str">
        <f t="shared" si="25"/>
        <v>Commerciale</v>
      </c>
      <c r="D353" s="2">
        <v>0.36805555555555558</v>
      </c>
      <c r="E353" s="2">
        <v>0.54861111111111105</v>
      </c>
      <c r="F353" s="2">
        <v>0.58333333333333304</v>
      </c>
      <c r="G353" s="2">
        <v>0.75347222222222221</v>
      </c>
      <c r="H353" s="2">
        <f t="shared" si="26"/>
        <v>0.35069444444444464</v>
      </c>
      <c r="I353" s="13">
        <f t="shared" si="27"/>
        <v>8.4166666666666714</v>
      </c>
      <c r="J353" s="13">
        <f t="shared" si="28"/>
        <v>8</v>
      </c>
      <c r="K353" s="13">
        <f t="shared" si="29"/>
        <v>0.4166666666666714</v>
      </c>
      <c r="L353" s="25">
        <v>1</v>
      </c>
      <c r="M353" s="13">
        <f>IF(Tabella1[[#This Row],[smartworking]]=1,Tabella1[[#This Row],[totale numero ore]],0)</f>
        <v>8.4166666666666714</v>
      </c>
    </row>
    <row r="354" spans="1:13" x14ac:dyDescent="0.2">
      <c r="A354" s="16">
        <v>44662</v>
      </c>
      <c r="B354" s="8" t="s">
        <v>18</v>
      </c>
      <c r="C354" s="8" t="str">
        <f t="shared" si="25"/>
        <v>Marketing</v>
      </c>
      <c r="D354" s="2">
        <v>0.38194444444444442</v>
      </c>
      <c r="E354" s="2">
        <v>0.54513888888888895</v>
      </c>
      <c r="F354" s="2">
        <v>0.58333333333333304</v>
      </c>
      <c r="G354" s="2">
        <v>0.75694444444444453</v>
      </c>
      <c r="H354" s="2">
        <f t="shared" si="26"/>
        <v>0.33680555555555602</v>
      </c>
      <c r="I354" s="13">
        <f t="shared" si="27"/>
        <v>8.0833333333333446</v>
      </c>
      <c r="J354" s="13">
        <f t="shared" si="28"/>
        <v>8</v>
      </c>
      <c r="K354" s="13">
        <f t="shared" si="29"/>
        <v>8.3333333333344584E-2</v>
      </c>
      <c r="L354" s="25">
        <v>0</v>
      </c>
      <c r="M354" s="13">
        <f>IF(Tabella1[[#This Row],[smartworking]]=1,Tabella1[[#This Row],[totale numero ore]],0)</f>
        <v>0</v>
      </c>
    </row>
    <row r="355" spans="1:13" x14ac:dyDescent="0.2">
      <c r="A355" s="16">
        <v>44662</v>
      </c>
      <c r="B355" s="8" t="s">
        <v>19</v>
      </c>
      <c r="C355" s="8" t="str">
        <f t="shared" si="25"/>
        <v>Marketing</v>
      </c>
      <c r="D355" s="2">
        <v>0.39583333333333331</v>
      </c>
      <c r="E355" s="2">
        <v>0.54166666666666663</v>
      </c>
      <c r="F355" s="2">
        <v>0.58333333333333304</v>
      </c>
      <c r="G355" s="2">
        <v>0.74305555555555547</v>
      </c>
      <c r="H355" s="2">
        <f t="shared" si="26"/>
        <v>0.30555555555555575</v>
      </c>
      <c r="I355" s="13">
        <f t="shared" si="27"/>
        <v>7.3333333333333375</v>
      </c>
      <c r="J355" s="13">
        <f t="shared" si="28"/>
        <v>7.3333333333333375</v>
      </c>
      <c r="K355" s="13">
        <f t="shared" si="29"/>
        <v>0</v>
      </c>
      <c r="L355" s="25">
        <v>0</v>
      </c>
      <c r="M355" s="13">
        <f>IF(Tabella1[[#This Row],[smartworking]]=1,Tabella1[[#This Row],[totale numero ore]],0)</f>
        <v>0</v>
      </c>
    </row>
    <row r="356" spans="1:13" x14ac:dyDescent="0.2">
      <c r="A356" s="16">
        <v>44662</v>
      </c>
      <c r="B356" s="8" t="s">
        <v>20</v>
      </c>
      <c r="C356" s="8" t="str">
        <f t="shared" si="25"/>
        <v>Marketing</v>
      </c>
      <c r="D356" s="2">
        <v>0.3888888888888889</v>
      </c>
      <c r="E356" s="2">
        <v>0.54166666666666663</v>
      </c>
      <c r="F356" s="2">
        <v>0.58333333333333304</v>
      </c>
      <c r="G356" s="2">
        <v>0.75347222222222221</v>
      </c>
      <c r="H356" s="2">
        <f t="shared" si="26"/>
        <v>0.32291666666666691</v>
      </c>
      <c r="I356" s="13">
        <f t="shared" si="27"/>
        <v>7.7500000000000053</v>
      </c>
      <c r="J356" s="13">
        <f t="shared" si="28"/>
        <v>7.7500000000000053</v>
      </c>
      <c r="K356" s="13">
        <f t="shared" si="29"/>
        <v>0</v>
      </c>
      <c r="L356" s="25">
        <v>0</v>
      </c>
      <c r="M356" s="13">
        <f>IF(Tabella1[[#This Row],[smartworking]]=1,Tabella1[[#This Row],[totale numero ore]],0)</f>
        <v>0</v>
      </c>
    </row>
    <row r="357" spans="1:13" x14ac:dyDescent="0.2">
      <c r="A357" s="16">
        <v>44663</v>
      </c>
      <c r="B357" s="8" t="s">
        <v>16</v>
      </c>
      <c r="C357" s="8" t="str">
        <f t="shared" si="25"/>
        <v>Commerciale</v>
      </c>
      <c r="D357" s="2">
        <v>0.33333333333333331</v>
      </c>
      <c r="E357" s="17">
        <v>0.54861111111111105</v>
      </c>
      <c r="F357" s="2">
        <v>0.58333333333333304</v>
      </c>
      <c r="G357" s="2">
        <v>0.75</v>
      </c>
      <c r="H357" s="2">
        <f t="shared" si="26"/>
        <v>0.3819444444444447</v>
      </c>
      <c r="I357" s="13">
        <f t="shared" si="27"/>
        <v>9.1666666666666732</v>
      </c>
      <c r="J357" s="13">
        <f t="shared" si="28"/>
        <v>8</v>
      </c>
      <c r="K357" s="13">
        <f t="shared" si="29"/>
        <v>1.1666666666666732</v>
      </c>
      <c r="L357" s="25">
        <v>0</v>
      </c>
      <c r="M357" s="13">
        <f>IF(Tabella1[[#This Row],[smartworking]]=1,Tabella1[[#This Row],[totale numero ore]],0)</f>
        <v>0</v>
      </c>
    </row>
    <row r="358" spans="1:13" x14ac:dyDescent="0.2">
      <c r="A358" s="16">
        <v>44663</v>
      </c>
      <c r="B358" s="8" t="s">
        <v>17</v>
      </c>
      <c r="C358" s="8" t="str">
        <f t="shared" si="25"/>
        <v>Commerciale</v>
      </c>
      <c r="D358" s="2">
        <v>0.38194444444444442</v>
      </c>
      <c r="E358" s="18">
        <v>0.54513888888888895</v>
      </c>
      <c r="F358" s="2">
        <v>0.58333333333333304</v>
      </c>
      <c r="G358" s="2">
        <v>0.75347222222222221</v>
      </c>
      <c r="H358" s="2">
        <f t="shared" si="26"/>
        <v>0.3333333333333337</v>
      </c>
      <c r="I358" s="13">
        <f t="shared" si="27"/>
        <v>8.0000000000000089</v>
      </c>
      <c r="J358" s="13">
        <f t="shared" si="28"/>
        <v>8</v>
      </c>
      <c r="K358" s="13">
        <f t="shared" si="29"/>
        <v>8.8817841970012523E-15</v>
      </c>
      <c r="L358" s="25">
        <v>1</v>
      </c>
      <c r="M358" s="13">
        <f>IF(Tabella1[[#This Row],[smartworking]]=1,Tabella1[[#This Row],[totale numero ore]],0)</f>
        <v>8.0000000000000089</v>
      </c>
    </row>
    <row r="359" spans="1:13" x14ac:dyDescent="0.2">
      <c r="A359" s="16">
        <v>44663</v>
      </c>
      <c r="B359" s="8" t="s">
        <v>18</v>
      </c>
      <c r="C359" s="8" t="str">
        <f t="shared" si="25"/>
        <v>Marketing</v>
      </c>
      <c r="D359" s="2">
        <v>0.36805555555555558</v>
      </c>
      <c r="E359" s="18">
        <v>0.54166666666666663</v>
      </c>
      <c r="F359" s="2">
        <v>0.58333333333333304</v>
      </c>
      <c r="G359" s="2">
        <v>0.75694444444444453</v>
      </c>
      <c r="H359" s="2">
        <f t="shared" si="26"/>
        <v>0.34722222222222254</v>
      </c>
      <c r="I359" s="13">
        <f t="shared" si="27"/>
        <v>8.333333333333341</v>
      </c>
      <c r="J359" s="13">
        <f t="shared" si="28"/>
        <v>8</v>
      </c>
      <c r="K359" s="13">
        <f t="shared" si="29"/>
        <v>0.33333333333334103</v>
      </c>
      <c r="L359" s="25">
        <v>1</v>
      </c>
      <c r="M359" s="13">
        <f>IF(Tabella1[[#This Row],[smartworking]]=1,Tabella1[[#This Row],[totale numero ore]],0)</f>
        <v>8.333333333333341</v>
      </c>
    </row>
    <row r="360" spans="1:13" x14ac:dyDescent="0.2">
      <c r="A360" s="16">
        <v>44663</v>
      </c>
      <c r="B360" s="8" t="s">
        <v>19</v>
      </c>
      <c r="C360" s="8" t="str">
        <f t="shared" si="25"/>
        <v>Marketing</v>
      </c>
      <c r="D360" s="2">
        <v>0.38194444444444442</v>
      </c>
      <c r="E360" s="18">
        <v>0.54166666666666663</v>
      </c>
      <c r="F360" s="2">
        <v>0.58333333333333304</v>
      </c>
      <c r="G360" s="2">
        <v>0.74305555555555547</v>
      </c>
      <c r="H360" s="2">
        <f t="shared" si="26"/>
        <v>0.31944444444444464</v>
      </c>
      <c r="I360" s="13">
        <f t="shared" si="27"/>
        <v>7.6666666666666714</v>
      </c>
      <c r="J360" s="13">
        <f t="shared" si="28"/>
        <v>7.6666666666666714</v>
      </c>
      <c r="K360" s="13">
        <f t="shared" si="29"/>
        <v>0</v>
      </c>
      <c r="L360" s="25">
        <v>1</v>
      </c>
      <c r="M360" s="13">
        <f>IF(Tabella1[[#This Row],[smartworking]]=1,Tabella1[[#This Row],[totale numero ore]],0)</f>
        <v>7.6666666666666714</v>
      </c>
    </row>
    <row r="361" spans="1:13" x14ac:dyDescent="0.2">
      <c r="A361" s="16">
        <v>44663</v>
      </c>
      <c r="B361" s="8" t="s">
        <v>20</v>
      </c>
      <c r="C361" s="8" t="str">
        <f t="shared" si="25"/>
        <v>Marketing</v>
      </c>
      <c r="D361" s="2">
        <v>0.39583333333333331</v>
      </c>
      <c r="E361" s="18">
        <v>0.54166666666666663</v>
      </c>
      <c r="F361" s="2">
        <v>0.58333333333333304</v>
      </c>
      <c r="G361" s="2">
        <v>0.75347222222222221</v>
      </c>
      <c r="H361" s="2">
        <f t="shared" si="26"/>
        <v>0.31597222222222249</v>
      </c>
      <c r="I361" s="13">
        <f t="shared" si="27"/>
        <v>7.5833333333333393</v>
      </c>
      <c r="J361" s="13">
        <f t="shared" si="28"/>
        <v>7.5833333333333393</v>
      </c>
      <c r="K361" s="13">
        <f t="shared" si="29"/>
        <v>0</v>
      </c>
      <c r="L361" s="25">
        <v>0</v>
      </c>
      <c r="M361" s="13">
        <f>IF(Tabella1[[#This Row],[smartworking]]=1,Tabella1[[#This Row],[totale numero ore]],0)</f>
        <v>0</v>
      </c>
    </row>
    <row r="362" spans="1:13" x14ac:dyDescent="0.2">
      <c r="A362" s="16">
        <v>44664</v>
      </c>
      <c r="B362" s="8" t="s">
        <v>16</v>
      </c>
      <c r="C362" s="8" t="str">
        <f t="shared" si="25"/>
        <v>Commerciale</v>
      </c>
      <c r="D362" s="2">
        <v>0.3888888888888889</v>
      </c>
      <c r="E362" s="18">
        <v>0.54166666666666663</v>
      </c>
      <c r="F362" s="2">
        <v>0.58333333333333304</v>
      </c>
      <c r="G362" s="2">
        <v>0.75</v>
      </c>
      <c r="H362" s="2">
        <f t="shared" si="26"/>
        <v>0.3194444444444447</v>
      </c>
      <c r="I362" s="13">
        <f t="shared" si="27"/>
        <v>7.6666666666666732</v>
      </c>
      <c r="J362" s="13">
        <f t="shared" si="28"/>
        <v>7.6666666666666732</v>
      </c>
      <c r="K362" s="13">
        <f t="shared" si="29"/>
        <v>0</v>
      </c>
      <c r="L362" s="25">
        <v>0</v>
      </c>
      <c r="M362" s="13">
        <f>IF(Tabella1[[#This Row],[smartworking]]=1,Tabella1[[#This Row],[totale numero ore]],0)</f>
        <v>0</v>
      </c>
    </row>
    <row r="363" spans="1:13" x14ac:dyDescent="0.2">
      <c r="A363" s="16">
        <v>44664</v>
      </c>
      <c r="B363" s="8" t="s">
        <v>17</v>
      </c>
      <c r="C363" s="8" t="str">
        <f t="shared" si="25"/>
        <v>Commerciale</v>
      </c>
      <c r="D363" s="2">
        <v>0.33333333333333331</v>
      </c>
      <c r="E363" s="2">
        <v>0.58333333333333337</v>
      </c>
      <c r="F363" s="2">
        <v>0.625</v>
      </c>
      <c r="G363" s="2">
        <v>0.75347222222222221</v>
      </c>
      <c r="H363" s="2">
        <f t="shared" si="26"/>
        <v>0.37847222222222227</v>
      </c>
      <c r="I363" s="13">
        <f t="shared" si="27"/>
        <v>9.0833333333333339</v>
      </c>
      <c r="J363" s="13">
        <f t="shared" si="28"/>
        <v>8</v>
      </c>
      <c r="K363" s="13">
        <f t="shared" si="29"/>
        <v>1.0833333333333339</v>
      </c>
      <c r="L363" s="25">
        <v>0</v>
      </c>
      <c r="M363" s="13">
        <f>IF(Tabella1[[#This Row],[smartworking]]=1,Tabella1[[#This Row],[totale numero ore]],0)</f>
        <v>0</v>
      </c>
    </row>
    <row r="364" spans="1:13" x14ac:dyDescent="0.2">
      <c r="A364" s="16">
        <v>44664</v>
      </c>
      <c r="B364" s="8" t="s">
        <v>18</v>
      </c>
      <c r="C364" s="8" t="str">
        <f t="shared" si="25"/>
        <v>Marketing</v>
      </c>
      <c r="D364" s="2">
        <v>0.38194444444444442</v>
      </c>
      <c r="E364" s="2">
        <v>0.54166666666666663</v>
      </c>
      <c r="F364" s="2">
        <v>0.58333333333333304</v>
      </c>
      <c r="G364" s="2">
        <v>0.75</v>
      </c>
      <c r="H364" s="2">
        <f t="shared" si="26"/>
        <v>0.32638888888888917</v>
      </c>
      <c r="I364" s="13">
        <f t="shared" si="27"/>
        <v>7.8333333333333401</v>
      </c>
      <c r="J364" s="13">
        <f t="shared" si="28"/>
        <v>7.8333333333333401</v>
      </c>
      <c r="K364" s="13">
        <f t="shared" si="29"/>
        <v>0</v>
      </c>
      <c r="L364" s="25">
        <v>1</v>
      </c>
      <c r="M364" s="13">
        <f>IF(Tabella1[[#This Row],[smartworking]]=1,Tabella1[[#This Row],[totale numero ore]],0)</f>
        <v>7.8333333333333401</v>
      </c>
    </row>
    <row r="365" spans="1:13" x14ac:dyDescent="0.2">
      <c r="A365" s="16">
        <v>44664</v>
      </c>
      <c r="B365" s="8" t="s">
        <v>19</v>
      </c>
      <c r="C365" s="8" t="str">
        <f t="shared" si="25"/>
        <v>Marketing</v>
      </c>
      <c r="D365" s="2">
        <v>0.36805555555555558</v>
      </c>
      <c r="E365" s="2">
        <v>0.54861111111111105</v>
      </c>
      <c r="F365" s="2">
        <v>0.58333333333333304</v>
      </c>
      <c r="G365" s="2">
        <v>0.75</v>
      </c>
      <c r="H365" s="2">
        <f t="shared" si="26"/>
        <v>0.34722222222222243</v>
      </c>
      <c r="I365" s="13">
        <f t="shared" si="27"/>
        <v>8.3333333333333393</v>
      </c>
      <c r="J365" s="13">
        <f t="shared" si="28"/>
        <v>8</v>
      </c>
      <c r="K365" s="13">
        <f t="shared" si="29"/>
        <v>0.33333333333333925</v>
      </c>
      <c r="L365" s="25">
        <v>1</v>
      </c>
      <c r="M365" s="13">
        <f>IF(Tabella1[[#This Row],[smartworking]]=1,Tabella1[[#This Row],[totale numero ore]],0)</f>
        <v>8.3333333333333393</v>
      </c>
    </row>
    <row r="366" spans="1:13" x14ac:dyDescent="0.2">
      <c r="A366" s="16">
        <v>44664</v>
      </c>
      <c r="B366" s="8" t="s">
        <v>20</v>
      </c>
      <c r="C366" s="8" t="str">
        <f t="shared" si="25"/>
        <v>Marketing</v>
      </c>
      <c r="D366" s="2">
        <v>0.38194444444444442</v>
      </c>
      <c r="E366" s="2">
        <v>0.54513888888888895</v>
      </c>
      <c r="F366" s="2">
        <v>0.58333333333333304</v>
      </c>
      <c r="G366" s="2">
        <v>0.75347222222222221</v>
      </c>
      <c r="H366" s="2">
        <f t="shared" si="26"/>
        <v>0.3333333333333337</v>
      </c>
      <c r="I366" s="13">
        <f t="shared" si="27"/>
        <v>8.0000000000000089</v>
      </c>
      <c r="J366" s="13">
        <f t="shared" si="28"/>
        <v>8</v>
      </c>
      <c r="K366" s="13">
        <f t="shared" si="29"/>
        <v>8.8817841970012523E-15</v>
      </c>
      <c r="L366" s="25">
        <v>0</v>
      </c>
      <c r="M366" s="13">
        <f>IF(Tabella1[[#This Row],[smartworking]]=1,Tabella1[[#This Row],[totale numero ore]],0)</f>
        <v>0</v>
      </c>
    </row>
    <row r="367" spans="1:13" x14ac:dyDescent="0.2">
      <c r="A367" s="16">
        <v>44665</v>
      </c>
      <c r="B367" s="8" t="s">
        <v>16</v>
      </c>
      <c r="C367" s="8" t="str">
        <f t="shared" si="25"/>
        <v>Commerciale</v>
      </c>
      <c r="D367" s="2">
        <v>0.39583333333333331</v>
      </c>
      <c r="E367" s="2">
        <v>0.54166666666666663</v>
      </c>
      <c r="F367" s="2">
        <v>0.58333333333333304</v>
      </c>
      <c r="G367" s="2">
        <v>0.75</v>
      </c>
      <c r="H367" s="2">
        <f t="shared" si="26"/>
        <v>0.31250000000000028</v>
      </c>
      <c r="I367" s="13">
        <f t="shared" si="27"/>
        <v>7.5000000000000071</v>
      </c>
      <c r="J367" s="13">
        <f t="shared" si="28"/>
        <v>7.5000000000000071</v>
      </c>
      <c r="K367" s="13">
        <f t="shared" si="29"/>
        <v>0</v>
      </c>
      <c r="L367" s="25">
        <v>0</v>
      </c>
      <c r="M367" s="13">
        <f>IF(Tabella1[[#This Row],[smartworking]]=1,Tabella1[[#This Row],[totale numero ore]],0)</f>
        <v>0</v>
      </c>
    </row>
    <row r="368" spans="1:13" x14ac:dyDescent="0.2">
      <c r="A368" s="16">
        <v>44665</v>
      </c>
      <c r="B368" s="8" t="s">
        <v>17</v>
      </c>
      <c r="C368" s="8" t="str">
        <f t="shared" si="25"/>
        <v>Commerciale</v>
      </c>
      <c r="D368" s="2">
        <v>0.3888888888888889</v>
      </c>
      <c r="E368" s="2">
        <v>0.54166666666666663</v>
      </c>
      <c r="F368" s="2">
        <v>0.58333333333333304</v>
      </c>
      <c r="G368" s="2">
        <v>0.75347222222222221</v>
      </c>
      <c r="H368" s="2">
        <f t="shared" si="26"/>
        <v>0.32291666666666691</v>
      </c>
      <c r="I368" s="13">
        <f t="shared" si="27"/>
        <v>7.7500000000000053</v>
      </c>
      <c r="J368" s="13">
        <f t="shared" si="28"/>
        <v>7.7500000000000053</v>
      </c>
      <c r="K368" s="13">
        <f t="shared" si="29"/>
        <v>0</v>
      </c>
      <c r="L368" s="25">
        <v>0</v>
      </c>
      <c r="M368" s="13">
        <f>IF(Tabella1[[#This Row],[smartworking]]=1,Tabella1[[#This Row],[totale numero ore]],0)</f>
        <v>0</v>
      </c>
    </row>
    <row r="369" spans="1:13" x14ac:dyDescent="0.2">
      <c r="A369" s="16">
        <v>44665</v>
      </c>
      <c r="B369" s="8" t="s">
        <v>18</v>
      </c>
      <c r="C369" s="8" t="str">
        <f t="shared" si="25"/>
        <v>Marketing</v>
      </c>
      <c r="D369" s="2">
        <v>0.33333333333333331</v>
      </c>
      <c r="E369" s="2">
        <v>0.54166666666666663</v>
      </c>
      <c r="F369" s="2">
        <v>0.58333333333333304</v>
      </c>
      <c r="G369" s="2">
        <v>0.75694444444444453</v>
      </c>
      <c r="H369" s="2">
        <f t="shared" si="26"/>
        <v>0.38194444444444481</v>
      </c>
      <c r="I369" s="13">
        <f t="shared" si="27"/>
        <v>9.166666666666675</v>
      </c>
      <c r="J369" s="13">
        <f t="shared" si="28"/>
        <v>8</v>
      </c>
      <c r="K369" s="13">
        <f t="shared" si="29"/>
        <v>1.166666666666675</v>
      </c>
      <c r="L369" s="25">
        <v>0</v>
      </c>
      <c r="M369" s="13">
        <f>IF(Tabella1[[#This Row],[smartworking]]=1,Tabella1[[#This Row],[totale numero ore]],0)</f>
        <v>0</v>
      </c>
    </row>
    <row r="370" spans="1:13" x14ac:dyDescent="0.2">
      <c r="A370" s="16">
        <v>44665</v>
      </c>
      <c r="B370" s="8" t="s">
        <v>19</v>
      </c>
      <c r="C370" s="8" t="str">
        <f t="shared" si="25"/>
        <v>Marketing</v>
      </c>
      <c r="D370" s="2">
        <v>0.38194444444444442</v>
      </c>
      <c r="E370" s="2">
        <v>0.54861111111111105</v>
      </c>
      <c r="F370" s="2">
        <v>0.58333333333333304</v>
      </c>
      <c r="G370" s="2">
        <v>0.74305555555555547</v>
      </c>
      <c r="H370" s="2">
        <f t="shared" si="26"/>
        <v>0.32638888888888906</v>
      </c>
      <c r="I370" s="13">
        <f t="shared" si="27"/>
        <v>7.8333333333333375</v>
      </c>
      <c r="J370" s="13">
        <f t="shared" si="28"/>
        <v>7.8333333333333375</v>
      </c>
      <c r="K370" s="13">
        <f t="shared" si="29"/>
        <v>0</v>
      </c>
      <c r="L370" s="25">
        <v>0</v>
      </c>
      <c r="M370" s="13">
        <f>IF(Tabella1[[#This Row],[smartworking]]=1,Tabella1[[#This Row],[totale numero ore]],0)</f>
        <v>0</v>
      </c>
    </row>
    <row r="371" spans="1:13" x14ac:dyDescent="0.2">
      <c r="A371" s="16">
        <v>44665</v>
      </c>
      <c r="B371" s="8" t="s">
        <v>20</v>
      </c>
      <c r="C371" s="8" t="str">
        <f t="shared" si="25"/>
        <v>Marketing</v>
      </c>
      <c r="D371" s="2">
        <v>0.36805555555555558</v>
      </c>
      <c r="E371" s="2">
        <v>0.54513888888888895</v>
      </c>
      <c r="F371" s="2">
        <v>0.58333333333333304</v>
      </c>
      <c r="G371" s="2">
        <v>0.75347222222222221</v>
      </c>
      <c r="H371" s="2">
        <f t="shared" si="26"/>
        <v>0.34722222222222254</v>
      </c>
      <c r="I371" s="13">
        <f t="shared" si="27"/>
        <v>8.333333333333341</v>
      </c>
      <c r="J371" s="13">
        <f t="shared" si="28"/>
        <v>8</v>
      </c>
      <c r="K371" s="13">
        <f t="shared" si="29"/>
        <v>0.33333333333334103</v>
      </c>
      <c r="L371" s="25">
        <v>1</v>
      </c>
      <c r="M371" s="13">
        <f>IF(Tabella1[[#This Row],[smartworking]]=1,Tabella1[[#This Row],[totale numero ore]],0)</f>
        <v>8.333333333333341</v>
      </c>
    </row>
    <row r="372" spans="1:13" x14ac:dyDescent="0.2">
      <c r="A372" s="16">
        <v>44666</v>
      </c>
      <c r="B372" s="8" t="s">
        <v>16</v>
      </c>
      <c r="C372" s="8" t="str">
        <f t="shared" si="25"/>
        <v>Commerciale</v>
      </c>
      <c r="D372" s="2">
        <v>0.38194444444444442</v>
      </c>
      <c r="E372" s="2">
        <v>0.54166666666666663</v>
      </c>
      <c r="F372" s="2">
        <v>0.58333333333333304</v>
      </c>
      <c r="G372" s="2">
        <v>0.75</v>
      </c>
      <c r="H372" s="2">
        <f t="shared" si="26"/>
        <v>0.32638888888888917</v>
      </c>
      <c r="I372" s="13">
        <f t="shared" si="27"/>
        <v>7.8333333333333401</v>
      </c>
      <c r="J372" s="13">
        <f t="shared" si="28"/>
        <v>7.8333333333333401</v>
      </c>
      <c r="K372" s="13">
        <f t="shared" si="29"/>
        <v>0</v>
      </c>
      <c r="L372" s="25">
        <v>1</v>
      </c>
      <c r="M372" s="13">
        <f>IF(Tabella1[[#This Row],[smartworking]]=1,Tabella1[[#This Row],[totale numero ore]],0)</f>
        <v>7.8333333333333401</v>
      </c>
    </row>
    <row r="373" spans="1:13" x14ac:dyDescent="0.2">
      <c r="A373" s="16">
        <v>44666</v>
      </c>
      <c r="B373" s="8" t="s">
        <v>17</v>
      </c>
      <c r="C373" s="8" t="str">
        <f t="shared" si="25"/>
        <v>Commerciale</v>
      </c>
      <c r="D373" s="2">
        <v>0.39583333333333331</v>
      </c>
      <c r="E373" s="2">
        <v>0.54166666666666663</v>
      </c>
      <c r="F373" s="2">
        <v>0.58333333333333304</v>
      </c>
      <c r="G373" s="2">
        <v>0.75347222222222221</v>
      </c>
      <c r="H373" s="2">
        <f t="shared" si="26"/>
        <v>0.31597222222222249</v>
      </c>
      <c r="I373" s="13">
        <f t="shared" si="27"/>
        <v>7.5833333333333393</v>
      </c>
      <c r="J373" s="13">
        <f t="shared" si="28"/>
        <v>7.5833333333333393</v>
      </c>
      <c r="K373" s="13">
        <f t="shared" si="29"/>
        <v>0</v>
      </c>
      <c r="L373" s="25">
        <v>0</v>
      </c>
      <c r="M373" s="13">
        <f>IF(Tabella1[[#This Row],[smartworking]]=1,Tabella1[[#This Row],[totale numero ore]],0)</f>
        <v>0</v>
      </c>
    </row>
    <row r="374" spans="1:13" x14ac:dyDescent="0.2">
      <c r="A374" s="16">
        <v>44666</v>
      </c>
      <c r="B374" s="8" t="s">
        <v>18</v>
      </c>
      <c r="C374" s="8" t="str">
        <f t="shared" si="25"/>
        <v>Marketing</v>
      </c>
      <c r="D374" s="2">
        <v>0.3888888888888889</v>
      </c>
      <c r="E374" s="2">
        <v>0.54166666666666663</v>
      </c>
      <c r="F374" s="2">
        <v>0.58333333333333304</v>
      </c>
      <c r="G374" s="2">
        <v>0.75694444444444453</v>
      </c>
      <c r="H374" s="2">
        <f t="shared" si="26"/>
        <v>0.32638888888888923</v>
      </c>
      <c r="I374" s="13">
        <f t="shared" si="27"/>
        <v>7.833333333333341</v>
      </c>
      <c r="J374" s="13">
        <f t="shared" si="28"/>
        <v>7.833333333333341</v>
      </c>
      <c r="K374" s="13">
        <f t="shared" si="29"/>
        <v>0</v>
      </c>
      <c r="L374" s="25">
        <v>1</v>
      </c>
      <c r="M374" s="13">
        <f>IF(Tabella1[[#This Row],[smartworking]]=1,Tabella1[[#This Row],[totale numero ore]],0)</f>
        <v>7.833333333333341</v>
      </c>
    </row>
    <row r="375" spans="1:13" x14ac:dyDescent="0.2">
      <c r="A375" s="16">
        <v>44666</v>
      </c>
      <c r="B375" s="8" t="s">
        <v>19</v>
      </c>
      <c r="C375" s="8" t="str">
        <f t="shared" si="25"/>
        <v>Marketing</v>
      </c>
      <c r="D375" s="2">
        <v>0.33333333333333331</v>
      </c>
      <c r="E375" s="2">
        <v>0.58333333333333337</v>
      </c>
      <c r="F375" s="2">
        <v>0.58333333333333304</v>
      </c>
      <c r="G375" s="2">
        <v>0.74305555555555547</v>
      </c>
      <c r="H375" s="2">
        <f t="shared" si="26"/>
        <v>0.40972222222222249</v>
      </c>
      <c r="I375" s="13">
        <f t="shared" si="27"/>
        <v>9.8333333333333393</v>
      </c>
      <c r="J375" s="13">
        <f t="shared" si="28"/>
        <v>8</v>
      </c>
      <c r="K375" s="13">
        <f t="shared" si="29"/>
        <v>1.8333333333333393</v>
      </c>
      <c r="L375" s="25">
        <v>1</v>
      </c>
      <c r="M375" s="13">
        <f>IF(Tabella1[[#This Row],[smartworking]]=1,Tabella1[[#This Row],[totale numero ore]],0)</f>
        <v>9.8333333333333393</v>
      </c>
    </row>
    <row r="376" spans="1:13" x14ac:dyDescent="0.2">
      <c r="A376" s="16">
        <v>44666</v>
      </c>
      <c r="B376" s="8" t="s">
        <v>20</v>
      </c>
      <c r="C376" s="8" t="str">
        <f t="shared" si="25"/>
        <v>Marketing</v>
      </c>
      <c r="D376" s="2">
        <v>0.38194444444444442</v>
      </c>
      <c r="E376" s="2">
        <v>0.54166666666666663</v>
      </c>
      <c r="F376" s="2">
        <v>0.58333333333333304</v>
      </c>
      <c r="G376" s="2">
        <v>0.75347222222222221</v>
      </c>
      <c r="H376" s="2">
        <f t="shared" si="26"/>
        <v>0.32986111111111138</v>
      </c>
      <c r="I376" s="13">
        <f t="shared" si="27"/>
        <v>7.9166666666666732</v>
      </c>
      <c r="J376" s="13">
        <f t="shared" si="28"/>
        <v>7.9166666666666732</v>
      </c>
      <c r="K376" s="13">
        <f t="shared" si="29"/>
        <v>0</v>
      </c>
      <c r="L376" s="25">
        <v>0</v>
      </c>
      <c r="M376" s="13">
        <f>IF(Tabella1[[#This Row],[smartworking]]=1,Tabella1[[#This Row],[totale numero ore]],0)</f>
        <v>0</v>
      </c>
    </row>
    <row r="377" spans="1:13" x14ac:dyDescent="0.2">
      <c r="A377" s="16">
        <v>44669</v>
      </c>
      <c r="B377" s="8" t="s">
        <v>16</v>
      </c>
      <c r="C377" s="8" t="str">
        <f t="shared" si="25"/>
        <v>Commerciale</v>
      </c>
      <c r="D377" s="2">
        <v>0.36805555555555558</v>
      </c>
      <c r="E377" s="2">
        <v>0.54166666666666663</v>
      </c>
      <c r="F377" s="2">
        <v>0.58333333333333304</v>
      </c>
      <c r="G377" s="2">
        <v>0.75</v>
      </c>
      <c r="H377" s="2">
        <f t="shared" si="26"/>
        <v>0.34027777777777801</v>
      </c>
      <c r="I377" s="13">
        <f t="shared" si="27"/>
        <v>8.1666666666666714</v>
      </c>
      <c r="J377" s="13">
        <f t="shared" si="28"/>
        <v>8</v>
      </c>
      <c r="K377" s="13">
        <f t="shared" si="29"/>
        <v>0.1666666666666714</v>
      </c>
      <c r="L377" s="25">
        <v>0</v>
      </c>
      <c r="M377" s="13">
        <f>IF(Tabella1[[#This Row],[smartworking]]=1,Tabella1[[#This Row],[totale numero ore]],0)</f>
        <v>0</v>
      </c>
    </row>
    <row r="378" spans="1:13" x14ac:dyDescent="0.2">
      <c r="A378" s="16">
        <v>44669</v>
      </c>
      <c r="B378" s="8" t="s">
        <v>17</v>
      </c>
      <c r="C378" s="8" t="str">
        <f t="shared" si="25"/>
        <v>Commerciale</v>
      </c>
      <c r="D378" s="2">
        <v>0.38194444444444442</v>
      </c>
      <c r="E378" s="2">
        <v>0.54166666666666663</v>
      </c>
      <c r="F378" s="2">
        <v>0.58333333333333304</v>
      </c>
      <c r="G378" s="2">
        <v>0.75347222222222221</v>
      </c>
      <c r="H378" s="2">
        <f t="shared" si="26"/>
        <v>0.32986111111111138</v>
      </c>
      <c r="I378" s="13">
        <f t="shared" si="27"/>
        <v>7.9166666666666732</v>
      </c>
      <c r="J378" s="13">
        <f t="shared" si="28"/>
        <v>7.9166666666666732</v>
      </c>
      <c r="K378" s="13">
        <f t="shared" si="29"/>
        <v>0</v>
      </c>
      <c r="L378" s="25">
        <v>1</v>
      </c>
      <c r="M378" s="13">
        <f>IF(Tabella1[[#This Row],[smartworking]]=1,Tabella1[[#This Row],[totale numero ore]],0)</f>
        <v>7.9166666666666732</v>
      </c>
    </row>
    <row r="379" spans="1:13" x14ac:dyDescent="0.2">
      <c r="A379" s="16">
        <v>44669</v>
      </c>
      <c r="B379" s="8" t="s">
        <v>18</v>
      </c>
      <c r="C379" s="8" t="str">
        <f t="shared" si="25"/>
        <v>Marketing</v>
      </c>
      <c r="D379" s="2">
        <v>0.39583333333333331</v>
      </c>
      <c r="E379" s="2">
        <v>0.54166666666666663</v>
      </c>
      <c r="F379" s="2">
        <v>0.58333333333333304</v>
      </c>
      <c r="G379" s="2">
        <v>0.75694444444444453</v>
      </c>
      <c r="H379" s="2">
        <f t="shared" si="26"/>
        <v>0.31944444444444481</v>
      </c>
      <c r="I379" s="13">
        <f t="shared" si="27"/>
        <v>7.666666666666675</v>
      </c>
      <c r="J379" s="13">
        <f t="shared" si="28"/>
        <v>7.666666666666675</v>
      </c>
      <c r="K379" s="13">
        <f t="shared" si="29"/>
        <v>0</v>
      </c>
      <c r="L379" s="25">
        <v>1</v>
      </c>
      <c r="M379" s="13">
        <f>IF(Tabella1[[#This Row],[smartworking]]=1,Tabella1[[#This Row],[totale numero ore]],0)</f>
        <v>7.666666666666675</v>
      </c>
    </row>
    <row r="380" spans="1:13" x14ac:dyDescent="0.2">
      <c r="A380" s="16">
        <v>44669</v>
      </c>
      <c r="B380" s="8" t="s">
        <v>19</v>
      </c>
      <c r="C380" s="8" t="str">
        <f t="shared" si="25"/>
        <v>Marketing</v>
      </c>
      <c r="D380" s="2">
        <v>0.3888888888888889</v>
      </c>
      <c r="E380" s="2">
        <v>0.58333333333333337</v>
      </c>
      <c r="F380" s="2">
        <v>0.625</v>
      </c>
      <c r="G380" s="2">
        <v>0.74305555555555547</v>
      </c>
      <c r="H380" s="2">
        <f t="shared" si="26"/>
        <v>0.31249999999999994</v>
      </c>
      <c r="I380" s="13">
        <f t="shared" si="27"/>
        <v>7.4999999999999982</v>
      </c>
      <c r="J380" s="13">
        <f t="shared" si="28"/>
        <v>7.4999999999999982</v>
      </c>
      <c r="K380" s="13">
        <f t="shared" si="29"/>
        <v>0</v>
      </c>
      <c r="L380" s="25">
        <v>1</v>
      </c>
      <c r="M380" s="13">
        <f>IF(Tabella1[[#This Row],[smartworking]]=1,Tabella1[[#This Row],[totale numero ore]],0)</f>
        <v>7.4999999999999982</v>
      </c>
    </row>
    <row r="381" spans="1:13" x14ac:dyDescent="0.2">
      <c r="A381" s="16">
        <v>44669</v>
      </c>
      <c r="B381" s="8" t="s">
        <v>20</v>
      </c>
      <c r="C381" s="8" t="str">
        <f t="shared" si="25"/>
        <v>Marketing</v>
      </c>
      <c r="D381" s="2">
        <v>0.33333333333333331</v>
      </c>
      <c r="E381" s="2">
        <v>0.54166666666666663</v>
      </c>
      <c r="F381" s="2">
        <v>0.58333333333333304</v>
      </c>
      <c r="G381" s="2">
        <v>0.75347222222222221</v>
      </c>
      <c r="H381" s="2">
        <f t="shared" si="26"/>
        <v>0.37847222222222249</v>
      </c>
      <c r="I381" s="13">
        <f t="shared" si="27"/>
        <v>9.0833333333333393</v>
      </c>
      <c r="J381" s="13">
        <f t="shared" si="28"/>
        <v>8</v>
      </c>
      <c r="K381" s="13">
        <f t="shared" si="29"/>
        <v>1.0833333333333393</v>
      </c>
      <c r="L381" s="25">
        <v>1</v>
      </c>
      <c r="M381" s="31">
        <f>IF(Tabella1[[#This Row],[smartworking]]=1,Tabella1[[#This Row],[totale numero ore]],0)</f>
        <v>9.0833333333333393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08CE-2889-3B4B-A592-E7A42A6A757F}">
  <dimension ref="A3:D8"/>
  <sheetViews>
    <sheetView workbookViewId="0">
      <selection activeCell="D4" sqref="D4"/>
    </sheetView>
  </sheetViews>
  <sheetFormatPr baseColWidth="10" defaultRowHeight="15" x14ac:dyDescent="0.2"/>
  <cols>
    <col min="1" max="1" width="15.83203125" bestFit="1" customWidth="1"/>
    <col min="2" max="2" width="30.6640625" bestFit="1" customWidth="1"/>
    <col min="3" max="3" width="28.6640625" bestFit="1" customWidth="1"/>
    <col min="4" max="4" width="28" bestFit="1" customWidth="1"/>
  </cols>
  <sheetData>
    <row r="3" spans="1:4" x14ac:dyDescent="0.2">
      <c r="A3" s="19" t="s">
        <v>22</v>
      </c>
      <c r="B3" t="s">
        <v>59</v>
      </c>
      <c r="C3" t="s">
        <v>60</v>
      </c>
      <c r="D3" t="s">
        <v>61</v>
      </c>
    </row>
    <row r="4" spans="1:4" x14ac:dyDescent="0.2">
      <c r="A4" s="22" t="s">
        <v>26</v>
      </c>
      <c r="B4" s="23">
        <v>833.50000000000023</v>
      </c>
      <c r="C4" s="23">
        <v>82.416666666667112</v>
      </c>
      <c r="D4" s="28">
        <v>9.888022395520947E-2</v>
      </c>
    </row>
    <row r="5" spans="1:4" x14ac:dyDescent="0.2">
      <c r="A5" s="22" t="s">
        <v>27</v>
      </c>
      <c r="B5" s="23">
        <v>789.16666666666674</v>
      </c>
      <c r="C5" s="23">
        <v>21.333333333333712</v>
      </c>
      <c r="D5" s="28">
        <v>2.7032734952481999E-2</v>
      </c>
    </row>
    <row r="6" spans="1:4" x14ac:dyDescent="0.2">
      <c r="A6" s="22" t="s">
        <v>28</v>
      </c>
      <c r="B6" s="23">
        <v>903.16666666666652</v>
      </c>
      <c r="C6" s="23">
        <v>28.250000000000291</v>
      </c>
      <c r="D6" s="28">
        <v>3.1278833733161426E-2</v>
      </c>
    </row>
    <row r="7" spans="1:4" x14ac:dyDescent="0.2">
      <c r="A7" s="22" t="s">
        <v>29</v>
      </c>
      <c r="B7" s="23">
        <v>470.41666666666674</v>
      </c>
      <c r="C7" s="23">
        <v>14.916666666666854</v>
      </c>
      <c r="D7" s="28">
        <v>3.1709477413640781E-2</v>
      </c>
    </row>
    <row r="8" spans="1:4" x14ac:dyDescent="0.2">
      <c r="A8" s="22" t="s">
        <v>23</v>
      </c>
      <c r="B8" s="23">
        <v>2996.25</v>
      </c>
      <c r="C8" s="23">
        <v>146.91666666666796</v>
      </c>
      <c r="D8" s="28">
        <v>4.9033514114866249E-2</v>
      </c>
    </row>
  </sheetData>
  <conditionalFormatting pivot="1" sqref="D4:D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D4:D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A0CE-FECB-E545-A6F4-360F32478CFB}">
  <dimension ref="A3:D28"/>
  <sheetViews>
    <sheetView workbookViewId="0">
      <selection activeCell="D5" sqref="D5"/>
    </sheetView>
  </sheetViews>
  <sheetFormatPr baseColWidth="10" defaultRowHeight="15" x14ac:dyDescent="0.2"/>
  <cols>
    <col min="1" max="1" width="15.83203125" bestFit="1" customWidth="1"/>
    <col min="2" max="2" width="17.1640625" bestFit="1" customWidth="1"/>
    <col min="3" max="3" width="22.83203125" bestFit="1" customWidth="1"/>
    <col min="4" max="4" width="25.1640625" bestFit="1" customWidth="1"/>
  </cols>
  <sheetData>
    <row r="3" spans="1:4" x14ac:dyDescent="0.2">
      <c r="A3" s="19" t="s">
        <v>22</v>
      </c>
      <c r="B3" t="s">
        <v>68</v>
      </c>
      <c r="C3" t="s">
        <v>69</v>
      </c>
      <c r="D3" t="s">
        <v>70</v>
      </c>
    </row>
    <row r="4" spans="1:4" x14ac:dyDescent="0.2">
      <c r="A4" s="22" t="s">
        <v>26</v>
      </c>
      <c r="B4" s="20">
        <v>60</v>
      </c>
      <c r="C4" s="3">
        <v>537.66666666666697</v>
      </c>
      <c r="D4" s="28">
        <v>0.58702574833955057</v>
      </c>
    </row>
    <row r="5" spans="1:4" x14ac:dyDescent="0.2">
      <c r="A5" s="29" t="s">
        <v>20</v>
      </c>
      <c r="B5" s="20">
        <v>11</v>
      </c>
      <c r="C5" s="3">
        <v>100.83333333333341</v>
      </c>
      <c r="D5" s="28">
        <v>0.54308797127468567</v>
      </c>
    </row>
    <row r="6" spans="1:4" x14ac:dyDescent="0.2">
      <c r="A6" s="29" t="s">
        <v>17</v>
      </c>
      <c r="B6" s="20">
        <v>14</v>
      </c>
      <c r="C6" s="3">
        <v>131.41666666666669</v>
      </c>
      <c r="D6" s="28">
        <v>0.69809650287737923</v>
      </c>
    </row>
    <row r="7" spans="1:4" x14ac:dyDescent="0.2">
      <c r="A7" s="29" t="s">
        <v>18</v>
      </c>
      <c r="B7" s="20">
        <v>12</v>
      </c>
      <c r="C7" s="3">
        <v>100.58333333333341</v>
      </c>
      <c r="D7" s="28">
        <v>0.55983302411873814</v>
      </c>
    </row>
    <row r="8" spans="1:4" x14ac:dyDescent="0.2">
      <c r="A8" s="29" t="s">
        <v>16</v>
      </c>
      <c r="B8" s="20">
        <v>13</v>
      </c>
      <c r="C8" s="3">
        <v>114.25000000000014</v>
      </c>
      <c r="D8" s="28">
        <v>0.62517099863201109</v>
      </c>
    </row>
    <row r="9" spans="1:4" x14ac:dyDescent="0.2">
      <c r="A9" s="29" t="s">
        <v>19</v>
      </c>
      <c r="B9" s="20">
        <v>10</v>
      </c>
      <c r="C9" s="3">
        <v>90.583333333333286</v>
      </c>
      <c r="D9" s="28">
        <v>0.50440835266821327</v>
      </c>
    </row>
    <row r="10" spans="1:4" x14ac:dyDescent="0.2">
      <c r="A10" s="22" t="s">
        <v>27</v>
      </c>
      <c r="B10" s="20">
        <v>59</v>
      </c>
      <c r="C10" s="3">
        <v>479.00000000000034</v>
      </c>
      <c r="D10" s="28">
        <v>0.59099321406539174</v>
      </c>
    </row>
    <row r="11" spans="1:4" x14ac:dyDescent="0.2">
      <c r="A11" s="29" t="s">
        <v>20</v>
      </c>
      <c r="B11" s="20">
        <v>13</v>
      </c>
      <c r="C11" s="3">
        <v>105.00000000000006</v>
      </c>
      <c r="D11" s="28">
        <v>0.64220183486238513</v>
      </c>
    </row>
    <row r="12" spans="1:4" x14ac:dyDescent="0.2">
      <c r="A12" s="29" t="s">
        <v>17</v>
      </c>
      <c r="B12" s="20">
        <v>13</v>
      </c>
      <c r="C12" s="3">
        <v>106.25000000000007</v>
      </c>
      <c r="D12" s="28">
        <v>0.65184049079754602</v>
      </c>
    </row>
    <row r="13" spans="1:4" x14ac:dyDescent="0.2">
      <c r="A13" s="29" t="s">
        <v>18</v>
      </c>
      <c r="B13" s="20">
        <v>11</v>
      </c>
      <c r="C13" s="3">
        <v>90.833333333333442</v>
      </c>
      <c r="D13" s="28">
        <v>0.54773869346733683</v>
      </c>
    </row>
    <row r="14" spans="1:4" x14ac:dyDescent="0.2">
      <c r="A14" s="29" t="s">
        <v>16</v>
      </c>
      <c r="B14" s="20">
        <v>13</v>
      </c>
      <c r="C14" s="3">
        <v>106.91666666666676</v>
      </c>
      <c r="D14" s="28">
        <v>0.66031909418425105</v>
      </c>
    </row>
    <row r="15" spans="1:4" x14ac:dyDescent="0.2">
      <c r="A15" s="29" t="s">
        <v>19</v>
      </c>
      <c r="B15" s="20">
        <v>9</v>
      </c>
      <c r="C15" s="3">
        <v>70.000000000000028</v>
      </c>
      <c r="D15" s="28">
        <v>0.44799999999999995</v>
      </c>
    </row>
    <row r="16" spans="1:4" x14ac:dyDescent="0.2">
      <c r="A16" s="22" t="s">
        <v>28</v>
      </c>
      <c r="B16" s="20">
        <v>70</v>
      </c>
      <c r="C16" s="3">
        <v>564.50000000000045</v>
      </c>
      <c r="D16" s="28">
        <v>0.6060660284512841</v>
      </c>
    </row>
    <row r="17" spans="1:4" x14ac:dyDescent="0.2">
      <c r="A17" s="29" t="s">
        <v>20</v>
      </c>
      <c r="B17" s="20">
        <v>18</v>
      </c>
      <c r="C17" s="3">
        <v>146.50000000000009</v>
      </c>
      <c r="D17" s="28">
        <v>0.78202846975088958</v>
      </c>
    </row>
    <row r="18" spans="1:4" x14ac:dyDescent="0.2">
      <c r="A18" s="29" t="s">
        <v>17</v>
      </c>
      <c r="B18" s="20">
        <v>10</v>
      </c>
      <c r="C18" s="3">
        <v>81.6666666666667</v>
      </c>
      <c r="D18" s="28">
        <v>0.43887147335423182</v>
      </c>
    </row>
    <row r="19" spans="1:4" x14ac:dyDescent="0.2">
      <c r="A19" s="29" t="s">
        <v>18</v>
      </c>
      <c r="B19" s="20">
        <v>18</v>
      </c>
      <c r="C19" s="3">
        <v>147.91666666666677</v>
      </c>
      <c r="D19" s="28">
        <v>0.78435704816615115</v>
      </c>
    </row>
    <row r="20" spans="1:4" x14ac:dyDescent="0.2">
      <c r="A20" s="29" t="s">
        <v>16</v>
      </c>
      <c r="B20" s="20">
        <v>13</v>
      </c>
      <c r="C20" s="3">
        <v>102.41666666666674</v>
      </c>
      <c r="D20" s="28">
        <v>0.55112107623318385</v>
      </c>
    </row>
    <row r="21" spans="1:4" x14ac:dyDescent="0.2">
      <c r="A21" s="29" t="s">
        <v>19</v>
      </c>
      <c r="B21" s="20">
        <v>11</v>
      </c>
      <c r="C21" s="3">
        <v>86.000000000000071</v>
      </c>
      <c r="D21" s="28">
        <v>0.46845211075805726</v>
      </c>
    </row>
    <row r="22" spans="1:4" x14ac:dyDescent="0.2">
      <c r="A22" s="22" t="s">
        <v>29</v>
      </c>
      <c r="B22" s="20">
        <v>33</v>
      </c>
      <c r="C22" s="3">
        <v>268.00000000000023</v>
      </c>
      <c r="D22" s="28">
        <v>0.55219780219780268</v>
      </c>
    </row>
    <row r="23" spans="1:4" x14ac:dyDescent="0.2">
      <c r="A23" s="29" t="s">
        <v>20</v>
      </c>
      <c r="B23" s="20">
        <v>8</v>
      </c>
      <c r="C23" s="3">
        <v>66.000000000000057</v>
      </c>
      <c r="D23" s="28">
        <v>0.67866323907455017</v>
      </c>
    </row>
    <row r="24" spans="1:4" x14ac:dyDescent="0.2">
      <c r="A24" s="29" t="s">
        <v>17</v>
      </c>
      <c r="B24" s="20">
        <v>5</v>
      </c>
      <c r="C24" s="3">
        <v>40.083333333333364</v>
      </c>
      <c r="D24" s="28">
        <v>0.41252144082332759</v>
      </c>
    </row>
    <row r="25" spans="1:4" x14ac:dyDescent="0.2">
      <c r="A25" s="29" t="s">
        <v>18</v>
      </c>
      <c r="B25" s="20">
        <v>7</v>
      </c>
      <c r="C25" s="3">
        <v>55.166666666666728</v>
      </c>
      <c r="D25" s="28">
        <v>0.56340425531914906</v>
      </c>
    </row>
    <row r="26" spans="1:4" x14ac:dyDescent="0.2">
      <c r="A26" s="29" t="s">
        <v>16</v>
      </c>
      <c r="B26" s="20">
        <v>5</v>
      </c>
      <c r="C26" s="3">
        <v>40.6666666666667</v>
      </c>
      <c r="D26" s="28">
        <v>0.42105263157894735</v>
      </c>
    </row>
    <row r="27" spans="1:4" x14ac:dyDescent="0.2">
      <c r="A27" s="29" t="s">
        <v>19</v>
      </c>
      <c r="B27" s="20">
        <v>8</v>
      </c>
      <c r="C27" s="3">
        <v>66.083333333333371</v>
      </c>
      <c r="D27" s="28">
        <v>0.6853932584269663</v>
      </c>
    </row>
    <row r="28" spans="1:4" x14ac:dyDescent="0.2">
      <c r="A28" s="22" t="s">
        <v>23</v>
      </c>
      <c r="B28" s="20">
        <v>222</v>
      </c>
      <c r="C28" s="3">
        <v>1849.1666666666679</v>
      </c>
      <c r="D28" s="28">
        <v>0.58831327217773965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74C3-C52C-9040-B3EE-EF3913EFB02A}">
  <dimension ref="A3:Y22"/>
  <sheetViews>
    <sheetView topLeftCell="P2" workbookViewId="0">
      <selection activeCell="A9" sqref="A9:XFD9"/>
    </sheetView>
  </sheetViews>
  <sheetFormatPr baseColWidth="10" defaultRowHeight="15" x14ac:dyDescent="0.2"/>
  <cols>
    <col min="1" max="1" width="17.1640625" bestFit="1" customWidth="1"/>
    <col min="2" max="2" width="19.33203125" bestFit="1" customWidth="1"/>
    <col min="3" max="3" width="23.83203125" bestFit="1" customWidth="1"/>
    <col min="4" max="4" width="20.6640625" bestFit="1" customWidth="1"/>
    <col min="5" max="5" width="22.5" bestFit="1" customWidth="1"/>
    <col min="6" max="6" width="17.33203125" bestFit="1" customWidth="1"/>
    <col min="7" max="7" width="23.83203125" bestFit="1" customWidth="1"/>
    <col min="8" max="8" width="20.6640625" bestFit="1" customWidth="1"/>
    <col min="9" max="9" width="22.5" bestFit="1" customWidth="1"/>
    <col min="10" max="10" width="17.33203125" bestFit="1" customWidth="1"/>
    <col min="11" max="11" width="23.83203125" bestFit="1" customWidth="1"/>
    <col min="12" max="12" width="20.6640625" bestFit="1" customWidth="1"/>
    <col min="13" max="13" width="22.5" bestFit="1" customWidth="1"/>
    <col min="14" max="14" width="17.33203125" bestFit="1" customWidth="1"/>
    <col min="15" max="15" width="23.83203125" bestFit="1" customWidth="1"/>
    <col min="16" max="16" width="20.6640625" bestFit="1" customWidth="1"/>
    <col min="17" max="17" width="22.5" bestFit="1" customWidth="1"/>
    <col min="18" max="18" width="17.33203125" bestFit="1" customWidth="1"/>
    <col min="19" max="19" width="23.83203125" bestFit="1" customWidth="1"/>
    <col min="20" max="20" width="20.6640625" bestFit="1" customWidth="1"/>
    <col min="21" max="22" width="22.5" bestFit="1" customWidth="1"/>
    <col min="23" max="23" width="29" bestFit="1" customWidth="1"/>
    <col min="24" max="24" width="25.83203125" bestFit="1" customWidth="1"/>
    <col min="25" max="25" width="27.6640625" bestFit="1" customWidth="1"/>
  </cols>
  <sheetData>
    <row r="3" spans="1:25" x14ac:dyDescent="0.2">
      <c r="B3" s="19" t="s">
        <v>30</v>
      </c>
    </row>
    <row r="4" spans="1:25" x14ac:dyDescent="0.2">
      <c r="B4" t="s">
        <v>20</v>
      </c>
      <c r="F4" t="s">
        <v>17</v>
      </c>
      <c r="J4" t="s">
        <v>18</v>
      </c>
      <c r="N4" t="s">
        <v>16</v>
      </c>
      <c r="R4" t="s">
        <v>19</v>
      </c>
      <c r="V4" t="s">
        <v>51</v>
      </c>
      <c r="W4" t="s">
        <v>53</v>
      </c>
      <c r="X4" t="s">
        <v>55</v>
      </c>
      <c r="Y4" t="s">
        <v>65</v>
      </c>
    </row>
    <row r="5" spans="1:25" x14ac:dyDescent="0.2">
      <c r="A5" s="19" t="s">
        <v>22</v>
      </c>
      <c r="B5" t="s">
        <v>52</v>
      </c>
      <c r="C5" t="s">
        <v>54</v>
      </c>
      <c r="D5" t="s">
        <v>56</v>
      </c>
      <c r="E5" t="s">
        <v>66</v>
      </c>
      <c r="F5" t="s">
        <v>52</v>
      </c>
      <c r="G5" t="s">
        <v>54</v>
      </c>
      <c r="H5" t="s">
        <v>56</v>
      </c>
      <c r="I5" t="s">
        <v>66</v>
      </c>
      <c r="J5" t="s">
        <v>52</v>
      </c>
      <c r="K5" t="s">
        <v>54</v>
      </c>
      <c r="L5" t="s">
        <v>56</v>
      </c>
      <c r="M5" t="s">
        <v>66</v>
      </c>
      <c r="N5" t="s">
        <v>52</v>
      </c>
      <c r="O5" t="s">
        <v>54</v>
      </c>
      <c r="P5" t="s">
        <v>56</v>
      </c>
      <c r="Q5" t="s">
        <v>66</v>
      </c>
      <c r="R5" t="s">
        <v>52</v>
      </c>
      <c r="S5" t="s">
        <v>54</v>
      </c>
      <c r="T5" t="s">
        <v>56</v>
      </c>
      <c r="U5" t="s">
        <v>66</v>
      </c>
    </row>
    <row r="6" spans="1:25" x14ac:dyDescent="0.2">
      <c r="A6" s="22" t="s">
        <v>31</v>
      </c>
      <c r="B6" s="23">
        <v>42.083333333333364</v>
      </c>
      <c r="C6" s="24">
        <v>695.62500000000023</v>
      </c>
      <c r="D6" s="24">
        <v>52.500000000000291</v>
      </c>
      <c r="E6" s="24">
        <v>748.12500000000057</v>
      </c>
      <c r="F6" s="23">
        <v>40.583333333333357</v>
      </c>
      <c r="G6" s="24">
        <v>698.54166666666674</v>
      </c>
      <c r="H6" s="24">
        <v>15.000000000000346</v>
      </c>
      <c r="I6" s="24">
        <v>713.54166666666708</v>
      </c>
      <c r="J6" s="23">
        <v>41.58333333333335</v>
      </c>
      <c r="K6" s="24">
        <v>700</v>
      </c>
      <c r="L6" s="24">
        <v>35.625000000000455</v>
      </c>
      <c r="M6" s="24">
        <v>735.62500000000045</v>
      </c>
      <c r="N6" s="23">
        <v>39.250000000000021</v>
      </c>
      <c r="O6" s="24">
        <v>685.41666666666674</v>
      </c>
      <c r="P6" s="24">
        <v>1.875000000000373</v>
      </c>
      <c r="Q6" s="24">
        <v>687.29166666666708</v>
      </c>
      <c r="R6" s="23">
        <v>39.833333333333343</v>
      </c>
      <c r="S6" s="24">
        <v>691.25000000000023</v>
      </c>
      <c r="T6" s="24">
        <v>7.4999999999999734</v>
      </c>
      <c r="U6" s="24">
        <v>698.75000000000023</v>
      </c>
      <c r="V6" s="23">
        <v>203.33333333333343</v>
      </c>
      <c r="W6" s="24">
        <v>3470.8333333333339</v>
      </c>
      <c r="X6" s="24">
        <v>112.50000000000144</v>
      </c>
      <c r="Y6" s="24">
        <v>3583.3333333333353</v>
      </c>
    </row>
    <row r="7" spans="1:25" x14ac:dyDescent="0.2">
      <c r="A7" s="22" t="s">
        <v>32</v>
      </c>
      <c r="B7" s="23">
        <v>41.250000000000028</v>
      </c>
      <c r="C7" s="24">
        <v>695.62500000000023</v>
      </c>
      <c r="D7" s="24">
        <v>33.750000000000483</v>
      </c>
      <c r="E7" s="24">
        <v>729.37500000000068</v>
      </c>
      <c r="F7" s="23">
        <v>40.9166666666667</v>
      </c>
      <c r="G7" s="24">
        <v>700</v>
      </c>
      <c r="H7" s="24">
        <v>20.625000000000707</v>
      </c>
      <c r="I7" s="24">
        <v>720.62500000000068</v>
      </c>
      <c r="J7" s="23">
        <v>39.4166666666667</v>
      </c>
      <c r="K7" s="24">
        <v>682.50000000000011</v>
      </c>
      <c r="L7" s="24">
        <v>9.3750000000005862</v>
      </c>
      <c r="M7" s="24">
        <v>691.87500000000068</v>
      </c>
      <c r="N7" s="23">
        <v>41.4166666666667</v>
      </c>
      <c r="O7" s="24">
        <v>700</v>
      </c>
      <c r="P7" s="24">
        <v>31.875000000000746</v>
      </c>
      <c r="Q7" s="24">
        <v>731.8750000000008</v>
      </c>
      <c r="R7" s="23">
        <v>40.25</v>
      </c>
      <c r="S7" s="24">
        <v>688.33333333333348</v>
      </c>
      <c r="T7" s="24">
        <v>20.624999999999826</v>
      </c>
      <c r="U7" s="24">
        <v>708.95833333333326</v>
      </c>
      <c r="V7" s="23">
        <v>203.25000000000011</v>
      </c>
      <c r="W7" s="24">
        <v>3466.4583333333339</v>
      </c>
      <c r="X7" s="24">
        <v>116.25000000000234</v>
      </c>
      <c r="Y7" s="24">
        <v>3582.7083333333362</v>
      </c>
    </row>
    <row r="8" spans="1:25" x14ac:dyDescent="0.2">
      <c r="A8" s="22" t="s">
        <v>33</v>
      </c>
      <c r="B8" s="23">
        <v>40.000000000000028</v>
      </c>
      <c r="C8" s="24">
        <v>698.54166666666674</v>
      </c>
      <c r="D8" s="24">
        <v>1.8750000000006528</v>
      </c>
      <c r="E8" s="24">
        <v>700.41666666666742</v>
      </c>
      <c r="F8" s="23">
        <v>40.083333333333371</v>
      </c>
      <c r="G8" s="24">
        <v>688.33333333333348</v>
      </c>
      <c r="H8" s="24">
        <v>16.87500000000048</v>
      </c>
      <c r="I8" s="24">
        <v>705.20833333333394</v>
      </c>
      <c r="J8" s="23">
        <v>41.333333333333385</v>
      </c>
      <c r="K8" s="24">
        <v>697.08333333333348</v>
      </c>
      <c r="L8" s="24">
        <v>33.750000000000838</v>
      </c>
      <c r="M8" s="24">
        <v>730.83333333333428</v>
      </c>
      <c r="N8" s="23">
        <v>39.750000000000036</v>
      </c>
      <c r="O8" s="24">
        <v>691.25000000000011</v>
      </c>
      <c r="P8" s="24">
        <v>5.6250000000006395</v>
      </c>
      <c r="Q8" s="24">
        <v>696.8750000000008</v>
      </c>
      <c r="R8" s="23">
        <v>41.166666666666693</v>
      </c>
      <c r="S8" s="24">
        <v>700</v>
      </c>
      <c r="T8" s="24">
        <v>26.250000000000426</v>
      </c>
      <c r="U8" s="24">
        <v>726.25000000000045</v>
      </c>
      <c r="V8" s="23">
        <v>202.33333333333351</v>
      </c>
      <c r="W8" s="24">
        <v>3475.2083333333339</v>
      </c>
      <c r="X8" s="24">
        <v>84.375000000003041</v>
      </c>
      <c r="Y8" s="24">
        <v>3559.5833333333371</v>
      </c>
    </row>
    <row r="9" spans="1:25" x14ac:dyDescent="0.2">
      <c r="A9" s="22" t="s">
        <v>34</v>
      </c>
      <c r="B9" s="23">
        <v>54.083333333333378</v>
      </c>
      <c r="C9" s="24">
        <v>700</v>
      </c>
      <c r="D9" s="24">
        <v>316.87500000000108</v>
      </c>
      <c r="E9" s="24">
        <v>1016.8750000000011</v>
      </c>
      <c r="F9" s="23">
        <v>59.083333333333293</v>
      </c>
      <c r="G9" s="24">
        <v>700</v>
      </c>
      <c r="H9" s="24">
        <v>429.37499999999903</v>
      </c>
      <c r="I9" s="24">
        <v>1129.3749999999991</v>
      </c>
      <c r="J9" s="23">
        <v>48.916666666666764</v>
      </c>
      <c r="K9" s="24">
        <v>698.54166666666674</v>
      </c>
      <c r="L9" s="24">
        <v>202.50000000000205</v>
      </c>
      <c r="M9" s="24">
        <v>901.04166666666879</v>
      </c>
      <c r="N9" s="23">
        <v>54.500000000000107</v>
      </c>
      <c r="O9" s="24">
        <v>700</v>
      </c>
      <c r="P9" s="24">
        <v>326.25000000000239</v>
      </c>
      <c r="Q9" s="24">
        <v>1026.2500000000023</v>
      </c>
      <c r="R9" s="23">
        <v>50.499999999999936</v>
      </c>
      <c r="S9" s="24">
        <v>688.3333333333336</v>
      </c>
      <c r="T9" s="24">
        <v>251.24999999999835</v>
      </c>
      <c r="U9" s="24">
        <v>939.58333333333189</v>
      </c>
      <c r="V9" s="23">
        <v>267.08333333333348</v>
      </c>
      <c r="W9" s="24">
        <v>3486.8750000000005</v>
      </c>
      <c r="X9" s="24">
        <v>1526.2500000000027</v>
      </c>
      <c r="Y9" s="24">
        <v>5013.1250000000036</v>
      </c>
    </row>
    <row r="10" spans="1:25" x14ac:dyDescent="0.2">
      <c r="A10" s="22" t="s">
        <v>35</v>
      </c>
      <c r="B10" s="23">
        <v>40.416666666666693</v>
      </c>
      <c r="C10" s="24">
        <v>698.54166666666674</v>
      </c>
      <c r="D10" s="24">
        <v>11.250000000000519</v>
      </c>
      <c r="E10" s="24">
        <v>709.79166666666731</v>
      </c>
      <c r="F10" s="23">
        <v>40.250000000000028</v>
      </c>
      <c r="G10" s="24">
        <v>692.70833333333348</v>
      </c>
      <c r="H10" s="24">
        <v>15.000000000000625</v>
      </c>
      <c r="I10" s="24">
        <v>707.70833333333417</v>
      </c>
      <c r="J10" s="23">
        <v>40.500000000000043</v>
      </c>
      <c r="K10" s="24">
        <v>694.16666666666674</v>
      </c>
      <c r="L10" s="24">
        <v>18.750000000000853</v>
      </c>
      <c r="M10" s="24">
        <v>712.91666666666765</v>
      </c>
      <c r="N10" s="23">
        <v>40.166666666666707</v>
      </c>
      <c r="O10" s="24">
        <v>697.08333333333348</v>
      </c>
      <c r="P10" s="24">
        <v>7.5000000000006528</v>
      </c>
      <c r="Q10" s="24">
        <v>704.58333333333417</v>
      </c>
      <c r="R10" s="23">
        <v>39.333333333333357</v>
      </c>
      <c r="S10" s="24">
        <v>688.33333333333371</v>
      </c>
      <c r="T10" s="24">
        <v>0</v>
      </c>
      <c r="U10" s="24">
        <v>688.33333333333371</v>
      </c>
      <c r="V10" s="23">
        <v>200.6666666666668</v>
      </c>
      <c r="W10" s="24">
        <v>3470.8333333333344</v>
      </c>
      <c r="X10" s="24">
        <v>52.50000000000265</v>
      </c>
      <c r="Y10" s="24">
        <v>3523.3333333333371</v>
      </c>
    </row>
    <row r="11" spans="1:25" x14ac:dyDescent="0.2">
      <c r="A11" s="22" t="s">
        <v>36</v>
      </c>
      <c r="B11" s="23">
        <v>41.250000000000028</v>
      </c>
      <c r="C11" s="24">
        <v>692.70833333333348</v>
      </c>
      <c r="D11" s="24">
        <v>37.500000000000384</v>
      </c>
      <c r="E11" s="24">
        <v>730.20833333333383</v>
      </c>
      <c r="F11" s="23">
        <v>40.083333333333364</v>
      </c>
      <c r="G11" s="24">
        <v>694.16666666666686</v>
      </c>
      <c r="H11" s="24">
        <v>9.3750000000003872</v>
      </c>
      <c r="I11" s="24">
        <v>703.5416666666672</v>
      </c>
      <c r="J11" s="23">
        <v>42.250000000000036</v>
      </c>
      <c r="K11" s="24">
        <v>700</v>
      </c>
      <c r="L11" s="24">
        <v>50.625000000000838</v>
      </c>
      <c r="M11" s="24">
        <v>750.6250000000008</v>
      </c>
      <c r="N11" s="23">
        <v>40.250000000000028</v>
      </c>
      <c r="O11" s="24">
        <v>686.87500000000034</v>
      </c>
      <c r="P11" s="24">
        <v>22.500000000000199</v>
      </c>
      <c r="Q11" s="24">
        <v>709.37500000000057</v>
      </c>
      <c r="R11" s="23">
        <v>39.000000000000028</v>
      </c>
      <c r="S11" s="24">
        <v>682.50000000000045</v>
      </c>
      <c r="T11" s="24">
        <v>0</v>
      </c>
      <c r="U11" s="24">
        <v>682.50000000000045</v>
      </c>
      <c r="V11" s="23">
        <v>202.83333333333348</v>
      </c>
      <c r="W11" s="24">
        <v>3456.2500000000018</v>
      </c>
      <c r="X11" s="24">
        <v>120.00000000000182</v>
      </c>
      <c r="Y11" s="24">
        <v>3576.2500000000036</v>
      </c>
    </row>
    <row r="12" spans="1:25" x14ac:dyDescent="0.2">
      <c r="A12" s="22" t="s">
        <v>37</v>
      </c>
      <c r="B12" s="23">
        <v>41.333333333333364</v>
      </c>
      <c r="C12" s="24">
        <v>695.62500000000011</v>
      </c>
      <c r="D12" s="24">
        <v>35.625000000000611</v>
      </c>
      <c r="E12" s="24">
        <v>731.25000000000068</v>
      </c>
      <c r="F12" s="23">
        <v>41.500000000000028</v>
      </c>
      <c r="G12" s="24">
        <v>700</v>
      </c>
      <c r="H12" s="24">
        <v>33.750000000000597</v>
      </c>
      <c r="I12" s="24">
        <v>733.75000000000057</v>
      </c>
      <c r="J12" s="23">
        <v>42.250000000000043</v>
      </c>
      <c r="K12" s="24">
        <v>694.16666666666674</v>
      </c>
      <c r="L12" s="24">
        <v>58.125000000000853</v>
      </c>
      <c r="M12" s="24">
        <v>752.29166666666765</v>
      </c>
      <c r="N12" s="23">
        <v>40.083333333333364</v>
      </c>
      <c r="O12" s="24">
        <v>694.16666666666674</v>
      </c>
      <c r="P12" s="24">
        <v>9.3750000000006661</v>
      </c>
      <c r="Q12" s="24">
        <v>703.54166666666742</v>
      </c>
      <c r="R12" s="23">
        <v>38.500000000000014</v>
      </c>
      <c r="S12" s="24">
        <v>670.83333333333348</v>
      </c>
      <c r="T12" s="24">
        <v>3.7500000000000666</v>
      </c>
      <c r="U12" s="24">
        <v>674.5833333333336</v>
      </c>
      <c r="V12" s="23">
        <v>203.6666666666668</v>
      </c>
      <c r="W12" s="24">
        <v>3454.791666666667</v>
      </c>
      <c r="X12" s="24">
        <v>140.62500000000279</v>
      </c>
      <c r="Y12" s="24">
        <v>3595.4166666666697</v>
      </c>
    </row>
    <row r="13" spans="1:25" x14ac:dyDescent="0.2">
      <c r="A13" s="22" t="s">
        <v>38</v>
      </c>
      <c r="B13" s="23">
        <v>41.000000000000028</v>
      </c>
      <c r="C13" s="24">
        <v>691.25000000000023</v>
      </c>
      <c r="D13" s="24">
        <v>33.75000000000032</v>
      </c>
      <c r="E13" s="24">
        <v>725.00000000000057</v>
      </c>
      <c r="F13" s="23">
        <v>40.333333333333364</v>
      </c>
      <c r="G13" s="24">
        <v>686.87500000000023</v>
      </c>
      <c r="H13" s="24">
        <v>24.375000000000213</v>
      </c>
      <c r="I13" s="24">
        <v>711.25000000000045</v>
      </c>
      <c r="J13" s="23">
        <v>41.1666666666667</v>
      </c>
      <c r="K13" s="24">
        <v>691.25000000000023</v>
      </c>
      <c r="L13" s="24">
        <v>37.500000000000426</v>
      </c>
      <c r="M13" s="24">
        <v>728.75000000000068</v>
      </c>
      <c r="N13" s="23">
        <v>41.4166666666667</v>
      </c>
      <c r="O13" s="24">
        <v>683.95833333333371</v>
      </c>
      <c r="P13" s="24">
        <v>52.500000000000334</v>
      </c>
      <c r="Q13" s="24">
        <v>736.45833333333405</v>
      </c>
      <c r="R13" s="23">
        <v>39.916666666666686</v>
      </c>
      <c r="S13" s="24">
        <v>681.04166666666697</v>
      </c>
      <c r="T13" s="24">
        <v>22.500000000000039</v>
      </c>
      <c r="U13" s="24">
        <v>703.54166666666697</v>
      </c>
      <c r="V13" s="23">
        <v>203.83333333333348</v>
      </c>
      <c r="W13" s="24">
        <v>3434.3750000000009</v>
      </c>
      <c r="X13" s="24">
        <v>170.62500000000134</v>
      </c>
      <c r="Y13" s="24">
        <v>3605.0000000000023</v>
      </c>
    </row>
    <row r="14" spans="1:25" x14ac:dyDescent="0.2">
      <c r="A14" s="22" t="s">
        <v>39</v>
      </c>
      <c r="B14" s="23">
        <v>39.750000000000036</v>
      </c>
      <c r="C14" s="24">
        <v>686.87500000000023</v>
      </c>
      <c r="D14" s="24">
        <v>11.250000000000359</v>
      </c>
      <c r="E14" s="24">
        <v>698.12500000000057</v>
      </c>
      <c r="F14" s="23">
        <v>40.750000000000028</v>
      </c>
      <c r="G14" s="24">
        <v>686.87500000000023</v>
      </c>
      <c r="H14" s="24">
        <v>33.750000000000121</v>
      </c>
      <c r="I14" s="24">
        <v>720.62500000000034</v>
      </c>
      <c r="J14" s="23">
        <v>41.4166666666667</v>
      </c>
      <c r="K14" s="24">
        <v>694.16666666666686</v>
      </c>
      <c r="L14" s="24">
        <v>39.375000000000483</v>
      </c>
      <c r="M14" s="24">
        <v>733.54166666666731</v>
      </c>
      <c r="N14" s="23">
        <v>39.9166666666667</v>
      </c>
      <c r="O14" s="24">
        <v>681.0416666666672</v>
      </c>
      <c r="P14" s="24">
        <v>22.500000000000039</v>
      </c>
      <c r="Q14" s="24">
        <v>703.5416666666672</v>
      </c>
      <c r="R14" s="23">
        <v>40.000000000000014</v>
      </c>
      <c r="S14" s="24">
        <v>678.12500000000023</v>
      </c>
      <c r="T14" s="24">
        <v>28.125000000000078</v>
      </c>
      <c r="U14" s="24">
        <v>706.25000000000034</v>
      </c>
      <c r="V14" s="23">
        <v>201.83333333333348</v>
      </c>
      <c r="W14" s="24">
        <v>3427.0833333333348</v>
      </c>
      <c r="X14" s="24">
        <v>135.00000000000108</v>
      </c>
      <c r="Y14" s="24">
        <v>3562.0833333333358</v>
      </c>
    </row>
    <row r="15" spans="1:25" x14ac:dyDescent="0.2">
      <c r="A15" s="22" t="s">
        <v>40</v>
      </c>
      <c r="B15" s="23">
        <v>40.750000000000028</v>
      </c>
      <c r="C15" s="24">
        <v>688.33333333333348</v>
      </c>
      <c r="D15" s="24">
        <v>31.875000000000387</v>
      </c>
      <c r="E15" s="24">
        <v>720.20833333333383</v>
      </c>
      <c r="F15" s="23">
        <v>41.166666666666693</v>
      </c>
      <c r="G15" s="24">
        <v>694.16666666666686</v>
      </c>
      <c r="H15" s="24">
        <v>33.75000000000032</v>
      </c>
      <c r="I15" s="24">
        <v>727.9166666666672</v>
      </c>
      <c r="J15" s="23">
        <v>41.250000000000043</v>
      </c>
      <c r="K15" s="24">
        <v>691.25000000000011</v>
      </c>
      <c r="L15" s="24">
        <v>39.375000000000796</v>
      </c>
      <c r="M15" s="24">
        <v>730.62500000000091</v>
      </c>
      <c r="N15" s="23">
        <v>40.333333333333357</v>
      </c>
      <c r="O15" s="24">
        <v>682.50000000000034</v>
      </c>
      <c r="P15" s="24">
        <v>30.000000000000174</v>
      </c>
      <c r="Q15" s="24">
        <v>712.50000000000057</v>
      </c>
      <c r="R15" s="23">
        <v>39.000000000000021</v>
      </c>
      <c r="S15" s="24">
        <v>679.58333333333371</v>
      </c>
      <c r="T15" s="24">
        <v>3.7500000000000666</v>
      </c>
      <c r="U15" s="24">
        <v>683.33333333333383</v>
      </c>
      <c r="V15" s="23">
        <v>202.50000000000014</v>
      </c>
      <c r="W15" s="24">
        <v>3435.8333333333348</v>
      </c>
      <c r="X15" s="24">
        <v>138.75000000000173</v>
      </c>
      <c r="Y15" s="24">
        <v>3574.5833333333367</v>
      </c>
    </row>
    <row r="16" spans="1:25" x14ac:dyDescent="0.2">
      <c r="A16" s="22" t="s">
        <v>41</v>
      </c>
      <c r="B16" s="23">
        <v>40.250000000000028</v>
      </c>
      <c r="C16" s="24">
        <v>685.41666666666708</v>
      </c>
      <c r="D16" s="24">
        <v>24.375000000000135</v>
      </c>
      <c r="E16" s="24">
        <v>709.7916666666672</v>
      </c>
      <c r="F16" s="23">
        <v>41.083333333333371</v>
      </c>
      <c r="G16" s="24">
        <v>695.62500000000023</v>
      </c>
      <c r="H16" s="24">
        <v>30.000000000000455</v>
      </c>
      <c r="I16" s="24">
        <v>725.62500000000068</v>
      </c>
      <c r="J16" s="23">
        <v>40.1666666666667</v>
      </c>
      <c r="K16" s="24">
        <v>691.25000000000023</v>
      </c>
      <c r="L16" s="24">
        <v>15.000000000000547</v>
      </c>
      <c r="M16" s="24">
        <v>706.2500000000008</v>
      </c>
      <c r="N16" s="23">
        <v>41.000000000000028</v>
      </c>
      <c r="O16" s="24">
        <v>691.25000000000023</v>
      </c>
      <c r="P16" s="24">
        <v>33.750000000000441</v>
      </c>
      <c r="Q16" s="24">
        <v>725.00000000000068</v>
      </c>
      <c r="R16" s="23">
        <v>39.833333333333357</v>
      </c>
      <c r="S16" s="24">
        <v>679.58333333333371</v>
      </c>
      <c r="T16" s="24">
        <v>22.500000000000078</v>
      </c>
      <c r="U16" s="24">
        <v>702.08333333333383</v>
      </c>
      <c r="V16" s="23">
        <v>202.33333333333348</v>
      </c>
      <c r="W16" s="24">
        <v>3443.1250000000014</v>
      </c>
      <c r="X16" s="24">
        <v>125.62500000000165</v>
      </c>
      <c r="Y16" s="24">
        <v>3568.7500000000032</v>
      </c>
    </row>
    <row r="17" spans="1:25" x14ac:dyDescent="0.2">
      <c r="A17" s="22" t="s">
        <v>42</v>
      </c>
      <c r="B17" s="23">
        <v>40.916666666666693</v>
      </c>
      <c r="C17" s="24">
        <v>689.79166666666697</v>
      </c>
      <c r="D17" s="24">
        <v>33.750000000000121</v>
      </c>
      <c r="E17" s="24">
        <v>723.54166666666708</v>
      </c>
      <c r="F17" s="23">
        <v>39.250000000000028</v>
      </c>
      <c r="G17" s="24">
        <v>681.04166666666697</v>
      </c>
      <c r="H17" s="24">
        <v>7.5000000000001332</v>
      </c>
      <c r="I17" s="24">
        <v>688.54166666666708</v>
      </c>
      <c r="J17" s="23">
        <v>41.250000000000036</v>
      </c>
      <c r="K17" s="24">
        <v>692.70833333333348</v>
      </c>
      <c r="L17" s="24">
        <v>37.500000000000547</v>
      </c>
      <c r="M17" s="24">
        <v>730.20833333333405</v>
      </c>
      <c r="N17" s="23">
        <v>41.083333333333371</v>
      </c>
      <c r="O17" s="24">
        <v>694.16666666666697</v>
      </c>
      <c r="P17" s="24">
        <v>31.875000000000547</v>
      </c>
      <c r="Q17" s="24">
        <v>726.04166666666754</v>
      </c>
      <c r="R17" s="23">
        <v>39.583333333333364</v>
      </c>
      <c r="S17" s="24">
        <v>676.66666666666708</v>
      </c>
      <c r="T17" s="24">
        <v>20.625000000000146</v>
      </c>
      <c r="U17" s="24">
        <v>697.2916666666672</v>
      </c>
      <c r="V17" s="23">
        <v>202.08333333333348</v>
      </c>
      <c r="W17" s="24">
        <v>3434.3750000000018</v>
      </c>
      <c r="X17" s="24">
        <v>131.25000000000148</v>
      </c>
      <c r="Y17" s="24">
        <v>3565.6250000000032</v>
      </c>
    </row>
    <row r="18" spans="1:25" x14ac:dyDescent="0.2">
      <c r="A18" s="22" t="s">
        <v>43</v>
      </c>
      <c r="B18" s="23">
        <v>41.166666666666693</v>
      </c>
      <c r="C18" s="24">
        <v>694.16666666666686</v>
      </c>
      <c r="D18" s="24">
        <v>33.750000000000398</v>
      </c>
      <c r="E18" s="24">
        <v>727.9166666666672</v>
      </c>
      <c r="F18" s="23">
        <v>40.500000000000028</v>
      </c>
      <c r="G18" s="24">
        <v>685.41666666666697</v>
      </c>
      <c r="H18" s="24">
        <v>30.000000000000174</v>
      </c>
      <c r="I18" s="24">
        <v>715.4166666666672</v>
      </c>
      <c r="J18" s="23">
        <v>40.583333333333364</v>
      </c>
      <c r="K18" s="24">
        <v>689.79166666666697</v>
      </c>
      <c r="L18" s="24">
        <v>26.250000000000465</v>
      </c>
      <c r="M18" s="24">
        <v>716.04166666666742</v>
      </c>
      <c r="N18" s="23">
        <v>39.4166666666667</v>
      </c>
      <c r="O18" s="24">
        <v>683.95833333333371</v>
      </c>
      <c r="P18" s="24">
        <v>7.5000000000002531</v>
      </c>
      <c r="Q18" s="24">
        <v>691.45833333333394</v>
      </c>
      <c r="R18" s="23">
        <v>39.833333333333357</v>
      </c>
      <c r="S18" s="24">
        <v>676.66666666666686</v>
      </c>
      <c r="T18" s="24">
        <v>26.250000000000227</v>
      </c>
      <c r="U18" s="24">
        <v>702.91666666666708</v>
      </c>
      <c r="V18" s="23">
        <v>201.50000000000017</v>
      </c>
      <c r="W18" s="24">
        <v>3430.0000000000023</v>
      </c>
      <c r="X18" s="24">
        <v>123.75000000000152</v>
      </c>
      <c r="Y18" s="24">
        <v>3553.7500000000036</v>
      </c>
    </row>
    <row r="19" spans="1:25" x14ac:dyDescent="0.2">
      <c r="A19" s="22" t="s">
        <v>44</v>
      </c>
      <c r="B19" s="23">
        <v>40.833333333333364</v>
      </c>
      <c r="C19" s="24">
        <v>689.79166666666686</v>
      </c>
      <c r="D19" s="24">
        <v>31.875000000000387</v>
      </c>
      <c r="E19" s="24">
        <v>721.6666666666672</v>
      </c>
      <c r="F19" s="23">
        <v>40.1666666666667</v>
      </c>
      <c r="G19" s="24">
        <v>685.41666666666697</v>
      </c>
      <c r="H19" s="24">
        <v>22.50000000000032</v>
      </c>
      <c r="I19" s="24">
        <v>707.91666666666731</v>
      </c>
      <c r="J19" s="23">
        <v>41.000000000000028</v>
      </c>
      <c r="K19" s="24">
        <v>688.33333333333348</v>
      </c>
      <c r="L19" s="24">
        <v>37.500000000000547</v>
      </c>
      <c r="M19" s="24">
        <v>725.83333333333405</v>
      </c>
      <c r="N19" s="23">
        <v>40.333333333333364</v>
      </c>
      <c r="O19" s="24">
        <v>683.95833333333371</v>
      </c>
      <c r="P19" s="24">
        <v>28.125000000000242</v>
      </c>
      <c r="Q19" s="24">
        <v>712.08333333333394</v>
      </c>
      <c r="R19" s="23">
        <v>40.583333333333357</v>
      </c>
      <c r="S19" s="24">
        <v>688.3333333333336</v>
      </c>
      <c r="T19" s="24">
        <v>28.125000000000281</v>
      </c>
      <c r="U19" s="24">
        <v>716.45833333333383</v>
      </c>
      <c r="V19" s="23">
        <v>202.9166666666668</v>
      </c>
      <c r="W19" s="24">
        <v>3435.8333333333348</v>
      </c>
      <c r="X19" s="24">
        <v>148.12500000000176</v>
      </c>
      <c r="Y19" s="24">
        <v>3583.9583333333367</v>
      </c>
    </row>
    <row r="20" spans="1:25" x14ac:dyDescent="0.2">
      <c r="A20" s="22" t="s">
        <v>45</v>
      </c>
      <c r="B20" s="23">
        <v>39.583333333333364</v>
      </c>
      <c r="C20" s="24">
        <v>686.87500000000023</v>
      </c>
      <c r="D20" s="24">
        <v>7.500000000000373</v>
      </c>
      <c r="E20" s="24">
        <v>694.37500000000057</v>
      </c>
      <c r="F20" s="23">
        <v>40.833333333333357</v>
      </c>
      <c r="G20" s="24">
        <v>688.33333333333348</v>
      </c>
      <c r="H20" s="24">
        <v>33.75000000000032</v>
      </c>
      <c r="I20" s="24">
        <v>722.08333333333383</v>
      </c>
      <c r="J20" s="23">
        <v>41.250000000000043</v>
      </c>
      <c r="K20" s="24">
        <v>694.16666666666686</v>
      </c>
      <c r="L20" s="24">
        <v>35.625000000000611</v>
      </c>
      <c r="M20" s="24">
        <v>729.79166666666742</v>
      </c>
      <c r="N20" s="23">
        <v>40.000000000000036</v>
      </c>
      <c r="O20" s="24">
        <v>679.58333333333383</v>
      </c>
      <c r="P20" s="24">
        <v>26.250000000000146</v>
      </c>
      <c r="Q20" s="24">
        <v>705.83333333333394</v>
      </c>
      <c r="R20" s="23">
        <v>41.000000000000028</v>
      </c>
      <c r="S20" s="24">
        <v>679.58333333333348</v>
      </c>
      <c r="T20" s="24">
        <v>48.75000000000027</v>
      </c>
      <c r="U20" s="24">
        <v>728.33333333333371</v>
      </c>
      <c r="V20" s="23">
        <v>202.66666666666683</v>
      </c>
      <c r="W20" s="24">
        <v>3428.5416666666683</v>
      </c>
      <c r="X20" s="24">
        <v>151.87500000000171</v>
      </c>
      <c r="Y20" s="24">
        <v>3580.4166666666702</v>
      </c>
    </row>
    <row r="21" spans="1:25" x14ac:dyDescent="0.2">
      <c r="A21" s="22" t="s">
        <v>46</v>
      </c>
      <c r="B21" s="23">
        <v>9.0833333333333393</v>
      </c>
      <c r="C21" s="24">
        <v>140</v>
      </c>
      <c r="D21" s="24">
        <v>24.375000000000135</v>
      </c>
      <c r="E21" s="24">
        <v>164.37500000000014</v>
      </c>
      <c r="F21" s="23">
        <v>7.9166666666666732</v>
      </c>
      <c r="G21" s="24">
        <v>138.54166666666677</v>
      </c>
      <c r="H21" s="24">
        <v>0</v>
      </c>
      <c r="I21" s="24">
        <v>138.54166666666677</v>
      </c>
      <c r="J21" s="23">
        <v>7.666666666666675</v>
      </c>
      <c r="K21" s="24">
        <v>134.1666666666668</v>
      </c>
      <c r="L21" s="24">
        <v>0</v>
      </c>
      <c r="M21" s="24">
        <v>134.1666666666668</v>
      </c>
      <c r="N21" s="23">
        <v>8.1666666666666714</v>
      </c>
      <c r="O21" s="24">
        <v>140</v>
      </c>
      <c r="P21" s="24">
        <v>3.7500000000001066</v>
      </c>
      <c r="Q21" s="24">
        <v>143.75000000000011</v>
      </c>
      <c r="R21" s="23">
        <v>7.4999999999999982</v>
      </c>
      <c r="S21" s="24">
        <v>131.24999999999997</v>
      </c>
      <c r="T21" s="24">
        <v>0</v>
      </c>
      <c r="U21" s="24">
        <v>131.24999999999997</v>
      </c>
      <c r="V21" s="23">
        <v>40.333333333333357</v>
      </c>
      <c r="W21" s="24">
        <v>683.9583333333336</v>
      </c>
      <c r="X21" s="24">
        <v>28.125000000000242</v>
      </c>
      <c r="Y21" s="24">
        <v>712.08333333333383</v>
      </c>
    </row>
    <row r="22" spans="1:25" x14ac:dyDescent="0.2">
      <c r="A22" s="22" t="s">
        <v>23</v>
      </c>
      <c r="B22" s="23">
        <v>633.75000000000045</v>
      </c>
      <c r="C22" s="24">
        <v>10529.166666666668</v>
      </c>
      <c r="D22" s="24">
        <v>721.87500000000659</v>
      </c>
      <c r="E22" s="24">
        <v>11251.041666666675</v>
      </c>
      <c r="F22" s="23">
        <v>634.50000000000034</v>
      </c>
      <c r="G22" s="24">
        <v>10516.041666666668</v>
      </c>
      <c r="H22" s="24">
        <v>755.62500000000432</v>
      </c>
      <c r="I22" s="24">
        <v>11271.666666666672</v>
      </c>
      <c r="J22" s="23">
        <v>632.00000000000045</v>
      </c>
      <c r="K22" s="24">
        <v>10533.541666666668</v>
      </c>
      <c r="L22" s="24">
        <v>676.8750000000108</v>
      </c>
      <c r="M22" s="24">
        <v>11210.416666666679</v>
      </c>
      <c r="N22" s="23">
        <v>627.08333333333383</v>
      </c>
      <c r="O22" s="24">
        <v>10475.208333333338</v>
      </c>
      <c r="P22" s="24">
        <v>641.25000000000796</v>
      </c>
      <c r="Q22" s="24">
        <v>11116.458333333345</v>
      </c>
      <c r="R22" s="23">
        <v>615.83333333333348</v>
      </c>
      <c r="S22" s="24">
        <v>10380.41666666667</v>
      </c>
      <c r="T22" s="24">
        <v>509.99999999999994</v>
      </c>
      <c r="U22" s="24">
        <v>10890.41666666667</v>
      </c>
      <c r="V22" s="23">
        <v>3143.1666666666692</v>
      </c>
      <c r="W22" s="24">
        <v>52434.375000000022</v>
      </c>
      <c r="X22" s="24">
        <v>3305.6250000000291</v>
      </c>
      <c r="Y22" s="24">
        <v>55740.000000000051</v>
      </c>
    </row>
  </sheetData>
  <conditionalFormatting pivot="1" sqref="D6:D21">
    <cfRule type="cellIs" dxfId="24" priority="5" operator="greaterThan">
      <formula>100</formula>
    </cfRule>
  </conditionalFormatting>
  <conditionalFormatting pivot="1" sqref="H6:H21">
    <cfRule type="cellIs" dxfId="23" priority="4" operator="greaterThan">
      <formula>100</formula>
    </cfRule>
  </conditionalFormatting>
  <conditionalFormatting pivot="1" sqref="L6:L21">
    <cfRule type="cellIs" dxfId="22" priority="3" operator="greaterThan">
      <formula>100</formula>
    </cfRule>
  </conditionalFormatting>
  <conditionalFormatting pivot="1" sqref="P6:P21">
    <cfRule type="cellIs" dxfId="21" priority="2" operator="greaterThan">
      <formula>100</formula>
    </cfRule>
  </conditionalFormatting>
  <conditionalFormatting pivot="1" sqref="T6:T21">
    <cfRule type="cellIs" dxfId="20" priority="1" operator="greaterThan">
      <formula>100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B104-C030-BC43-8C48-C0E0E7D5B5EC}">
  <dimension ref="A1:G29"/>
  <sheetViews>
    <sheetView tabSelected="1" topLeftCell="A18" zoomScale="75" workbookViewId="0">
      <selection activeCell="I25" sqref="I25"/>
    </sheetView>
  </sheetViews>
  <sheetFormatPr baseColWidth="10" defaultRowHeight="15" x14ac:dyDescent="0.2"/>
  <cols>
    <col min="1" max="1" width="16.1640625" bestFit="1" customWidth="1"/>
    <col min="2" max="2" width="30.6640625" bestFit="1" customWidth="1"/>
    <col min="3" max="3" width="28.83203125" bestFit="1" customWidth="1"/>
    <col min="4" max="4" width="30.6640625" bestFit="1" customWidth="1"/>
    <col min="5" max="5" width="28.83203125" bestFit="1" customWidth="1"/>
    <col min="6" max="6" width="35.83203125" bestFit="1" customWidth="1"/>
    <col min="7" max="7" width="34" bestFit="1" customWidth="1"/>
    <col min="8" max="8" width="30.6640625" bestFit="1" customWidth="1"/>
    <col min="9" max="9" width="28.83203125" bestFit="1" customWidth="1"/>
    <col min="10" max="10" width="30.6640625" bestFit="1" customWidth="1"/>
    <col min="11" max="11" width="28.83203125" bestFit="1" customWidth="1"/>
    <col min="12" max="12" width="35.83203125" bestFit="1" customWidth="1"/>
    <col min="13" max="13" width="34" bestFit="1" customWidth="1"/>
    <col min="14" max="14" width="23.5" bestFit="1" customWidth="1"/>
    <col min="15" max="15" width="30.6640625" bestFit="1" customWidth="1"/>
    <col min="16" max="17" width="28.6640625" bestFit="1" customWidth="1"/>
    <col min="18" max="18" width="35.83203125" bestFit="1" customWidth="1"/>
    <col min="19" max="19" width="33.83203125" bestFit="1" customWidth="1"/>
  </cols>
  <sheetData>
    <row r="1" spans="1:7" x14ac:dyDescent="0.2">
      <c r="A1" s="19" t="s">
        <v>25</v>
      </c>
      <c r="B1" t="s">
        <v>64</v>
      </c>
    </row>
    <row r="3" spans="1:7" x14ac:dyDescent="0.2">
      <c r="B3" s="19" t="s">
        <v>30</v>
      </c>
    </row>
    <row r="4" spans="1:7" x14ac:dyDescent="0.2">
      <c r="B4" t="s">
        <v>17</v>
      </c>
      <c r="D4" t="s">
        <v>16</v>
      </c>
      <c r="F4" t="s">
        <v>62</v>
      </c>
      <c r="G4" t="s">
        <v>63</v>
      </c>
    </row>
    <row r="5" spans="1:7" x14ac:dyDescent="0.2">
      <c r="A5" s="19" t="s">
        <v>22</v>
      </c>
      <c r="B5" t="s">
        <v>59</v>
      </c>
      <c r="C5" t="s">
        <v>60</v>
      </c>
      <c r="D5" t="s">
        <v>59</v>
      </c>
      <c r="E5" t="s">
        <v>60</v>
      </c>
    </row>
    <row r="6" spans="1:7" x14ac:dyDescent="0.2">
      <c r="A6" s="22" t="s">
        <v>27</v>
      </c>
      <c r="B6" s="3">
        <v>158.91666666666669</v>
      </c>
      <c r="C6" s="3">
        <v>4.0833333333334192</v>
      </c>
      <c r="D6" s="3">
        <v>157.83333333333337</v>
      </c>
      <c r="E6" s="3">
        <v>4.0833333333334156</v>
      </c>
      <c r="F6" s="3">
        <v>316.75000000000006</v>
      </c>
      <c r="G6" s="3">
        <v>8.1666666666668348</v>
      </c>
    </row>
    <row r="7" spans="1:7" x14ac:dyDescent="0.2">
      <c r="A7" s="22" t="s">
        <v>23</v>
      </c>
      <c r="B7" s="3">
        <v>158.91666666666669</v>
      </c>
      <c r="C7" s="3">
        <v>4.0833333333334192</v>
      </c>
      <c r="D7" s="3">
        <v>157.83333333333337</v>
      </c>
      <c r="E7" s="3">
        <v>4.0833333333334156</v>
      </c>
      <c r="F7" s="3">
        <v>316.75000000000006</v>
      </c>
      <c r="G7" s="3">
        <v>8.1666666666668348</v>
      </c>
    </row>
    <row r="27" spans="3:7" x14ac:dyDescent="0.2">
      <c r="C27" s="32" t="s">
        <v>71</v>
      </c>
      <c r="D27" s="32"/>
      <c r="E27" s="32"/>
      <c r="F27" s="32"/>
      <c r="G27" s="32"/>
    </row>
    <row r="28" spans="3:7" x14ac:dyDescent="0.2">
      <c r="C28" s="32"/>
      <c r="D28" s="32"/>
      <c r="E28" s="32"/>
      <c r="F28" s="32"/>
      <c r="G28" s="32"/>
    </row>
    <row r="29" spans="3:7" x14ac:dyDescent="0.2">
      <c r="C29" s="32"/>
      <c r="D29" s="32"/>
      <c r="E29" s="32"/>
      <c r="F29" s="32"/>
      <c r="G29" s="32"/>
    </row>
  </sheetData>
  <mergeCells count="1">
    <mergeCell ref="C27:G29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orario_lavoro</vt:lpstr>
      <vt:lpstr>extra</vt:lpstr>
      <vt:lpstr>Ore su Mese</vt:lpstr>
      <vt:lpstr>Giorni Smart Working</vt:lpstr>
      <vt:lpstr>Retribuzioni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2022-10-21T10:11:58Z</dcterms:modified>
</cp:coreProperties>
</file>