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2\Supplementary Material\SM4_Model-Performance\"/>
    </mc:Choice>
  </mc:AlternateContent>
  <xr:revisionPtr revIDLastSave="0" documentId="13_ncr:1_{FF532CBD-EC4F-48B6-9353-E3269A5AF42F}" xr6:coauthVersionLast="47" xr6:coauthVersionMax="47" xr10:uidLastSave="{00000000-0000-0000-0000-000000000000}"/>
  <bookViews>
    <workbookView xWindow="-108" yWindow="-108" windowWidth="23256" windowHeight="12456" tabRatio="731" xr2:uid="{F1DB7BBE-4C16-4E78-93CB-6DD72A111952}"/>
  </bookViews>
  <sheets>
    <sheet name="HemoPI-1 NRS1" sheetId="5" r:id="rId1"/>
    <sheet name="Big-Hemo" sheetId="2" r:id="rId2"/>
    <sheet name="HemoPI-1 NRS2" sheetId="7" r:id="rId3"/>
    <sheet name="Big-Hemo NRS1" sheetId="9" r:id="rId4"/>
    <sheet name="Final_Model_Performance" sheetId="16" r:id="rId5"/>
  </sheets>
  <definedNames>
    <definedName name="_xlnm._FilterDatabase" localSheetId="0" hidden="1">'HemoPI-1 NRS1'!#REF!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5" l="1"/>
  <c r="Q37" i="5"/>
  <c r="Q38" i="5"/>
  <c r="Q39" i="5"/>
  <c r="Q40" i="5"/>
  <c r="Q41" i="5"/>
  <c r="Q42" i="5"/>
  <c r="Q4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2" i="5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2" i="7"/>
  <c r="F26" i="9"/>
  <c r="F27" i="9"/>
  <c r="F28" i="9"/>
  <c r="F29" i="9"/>
  <c r="F32" i="9"/>
  <c r="F30" i="9"/>
  <c r="F33" i="9"/>
  <c r="F31" i="9"/>
  <c r="F35" i="9"/>
  <c r="F34" i="9"/>
  <c r="E26" i="9"/>
  <c r="E27" i="9"/>
  <c r="E28" i="9"/>
  <c r="E29" i="9"/>
  <c r="E32" i="9"/>
  <c r="E30" i="9"/>
  <c r="E33" i="9"/>
  <c r="E31" i="9"/>
  <c r="E35" i="9"/>
  <c r="E34" i="9"/>
  <c r="R27" i="7"/>
  <c r="R28" i="7"/>
  <c r="R27" i="5"/>
  <c r="R28" i="5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36" i="9"/>
  <c r="F37" i="9"/>
  <c r="F38" i="9"/>
  <c r="F39" i="9"/>
  <c r="F40" i="9"/>
  <c r="F41" i="9"/>
  <c r="F42" i="9"/>
  <c r="F43" i="9"/>
  <c r="F2" i="9"/>
  <c r="E36" i="9"/>
  <c r="E37" i="9"/>
  <c r="E38" i="9"/>
  <c r="E39" i="9"/>
  <c r="E40" i="9"/>
  <c r="E41" i="9"/>
  <c r="E42" i="9"/>
  <c r="E43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R36" i="7"/>
  <c r="R37" i="7"/>
  <c r="R38" i="7"/>
  <c r="R39" i="7"/>
  <c r="R40" i="7"/>
  <c r="R41" i="7"/>
  <c r="R42" i="7"/>
  <c r="R43" i="7"/>
  <c r="R26" i="7"/>
  <c r="R29" i="7"/>
  <c r="R30" i="7"/>
  <c r="R31" i="7"/>
  <c r="R32" i="7"/>
  <c r="R33" i="7"/>
  <c r="R34" i="7"/>
  <c r="R35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" i="7"/>
  <c r="R29" i="5"/>
  <c r="R30" i="5"/>
  <c r="R31" i="5"/>
  <c r="R32" i="5"/>
  <c r="R33" i="5"/>
  <c r="R34" i="5"/>
  <c r="R35" i="5"/>
  <c r="R2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F6" i="2"/>
  <c r="F4" i="2"/>
  <c r="F9" i="2"/>
  <c r="F7" i="2"/>
  <c r="F8" i="2"/>
  <c r="F5" i="2"/>
  <c r="F16" i="2"/>
  <c r="F10" i="2"/>
  <c r="F20" i="2"/>
  <c r="F11" i="2"/>
  <c r="F17" i="2"/>
  <c r="F2" i="2"/>
  <c r="F19" i="2"/>
  <c r="F14" i="2"/>
  <c r="F22" i="2"/>
  <c r="F13" i="2"/>
  <c r="F3" i="2"/>
  <c r="F25" i="2"/>
  <c r="F23" i="2"/>
  <c r="F15" i="2"/>
  <c r="F12" i="2"/>
  <c r="F21" i="2"/>
  <c r="F18" i="2"/>
  <c r="F24" i="2"/>
</calcChain>
</file>

<file path=xl/sharedStrings.xml><?xml version="1.0" encoding="utf-8"?>
<sst xmlns="http://schemas.openxmlformats.org/spreadsheetml/2006/main" count="412" uniqueCount="111">
  <si>
    <t>Model</t>
  </si>
  <si>
    <t>TP</t>
  </si>
  <si>
    <t>FN</t>
  </si>
  <si>
    <t>Sn</t>
  </si>
  <si>
    <t>0.90_AS_HB_L_0.80_784-L50</t>
  </si>
  <si>
    <t>0.00_AS_HC_G_0.80_896-G40</t>
  </si>
  <si>
    <t>0.90_AS_HC_G_0.80_897-G40</t>
  </si>
  <si>
    <t>0.00_AS_HB_G_0.80_909-G40</t>
  </si>
  <si>
    <t>0.90_AS_HB_G_0.80_912-G40</t>
  </si>
  <si>
    <t>0.70_Eu_HB_G_0.80_904-G40</t>
  </si>
  <si>
    <t>0.00_Ch_HB_G_0.80_903-G40</t>
  </si>
  <si>
    <t>0.00_Eu_HB_G_0.80_907-G40</t>
  </si>
  <si>
    <t>0.00_Ch_HC_L_0.80_772-L60</t>
  </si>
  <si>
    <t>0.00_Eu_HB_L_0.80_794-G40</t>
  </si>
  <si>
    <t>0.00_Ch_HB_G_0.70_732-L60</t>
  </si>
  <si>
    <t>0.00_Ch_HC_G_0.70_726-G40</t>
  </si>
  <si>
    <t>Coverage</t>
  </si>
  <si>
    <t>HemoPI(SVM_HemoPI-1based)</t>
  </si>
  <si>
    <t>HemoPI(SVM+Motif_HemoPI-1based)</t>
  </si>
  <si>
    <t>HemoPI(SVM_HemoPI-2based)</t>
  </si>
  <si>
    <t>HemoPI(SVM+Motif_HemoPI-2based)</t>
  </si>
  <si>
    <t>HemoPI(SVM_HemoPI-3based)</t>
  </si>
  <si>
    <t>HemoPred</t>
  </si>
  <si>
    <t>F1_G40</t>
  </si>
  <si>
    <t>F1_L50</t>
  </si>
  <si>
    <t>F1_L60</t>
  </si>
  <si>
    <t>F2_G40</t>
  </si>
  <si>
    <t>F2_L50</t>
  </si>
  <si>
    <t>F2_L60</t>
  </si>
  <si>
    <t>F3_G40</t>
  </si>
  <si>
    <t>F3_L50</t>
  </si>
  <si>
    <t>F3_L60</t>
  </si>
  <si>
    <t>F4_G40</t>
  </si>
  <si>
    <t>F4_L50</t>
  </si>
  <si>
    <t>F4_L60</t>
  </si>
  <si>
    <t>Accuraccy</t>
  </si>
  <si>
    <t>Correctly Classified Instances</t>
  </si>
  <si>
    <t>Incorrectly Classified Instances</t>
  </si>
  <si>
    <t>Kappa statistic</t>
  </si>
  <si>
    <t>Average Recall</t>
  </si>
  <si>
    <t>Average Precision</t>
  </si>
  <si>
    <t>Recall -&gt; Positive</t>
  </si>
  <si>
    <t>Recall -&gt; Negative</t>
  </si>
  <si>
    <t>Precision -&gt; Positive</t>
  </si>
  <si>
    <t>Precision -&gt; Negative</t>
  </si>
  <si>
    <t>IPPM1-G40</t>
  </si>
  <si>
    <t>IPPM2-G40</t>
  </si>
  <si>
    <t>IPPM3-L60</t>
  </si>
  <si>
    <t>IPPM4-G40</t>
  </si>
  <si>
    <t>IPPM5-L50</t>
  </si>
  <si>
    <t>IPPM6-G40</t>
  </si>
  <si>
    <t>IPPM7-G40</t>
  </si>
  <si>
    <t>IPPM8-L50</t>
  </si>
  <si>
    <t>0.00_AS_HB_G_0.80_G40</t>
  </si>
  <si>
    <t>0.00_AS_HC_G_0.80_G40</t>
  </si>
  <si>
    <t>0.00_Ch_HB_G_0.70_L60</t>
  </si>
  <si>
    <t>0.00_Ch_HB_G_0.80_G40</t>
  </si>
  <si>
    <t>0.00_Ch_HC_G_0.70_G40</t>
  </si>
  <si>
    <t>0.00_Ch_HC_L_0.80_L60</t>
  </si>
  <si>
    <t>0.00_Eu_HB_G_0.80_G40</t>
  </si>
  <si>
    <t>0.00_Eu_HB_L_0.80_G40</t>
  </si>
  <si>
    <t>0.70_Eu_HB_G_0.80_G40</t>
  </si>
  <si>
    <t>0.90_AS_HB_G_0.80_G40</t>
  </si>
  <si>
    <t>0.90_AS_HB_L_0.80_L50</t>
  </si>
  <si>
    <t>0.90_AS_HC_G_0.80_G40</t>
  </si>
  <si>
    <t>HAPPENN-MAIN</t>
  </si>
  <si>
    <t>HAPPENN-RR90</t>
  </si>
  <si>
    <t>HAPPENN-HARD</t>
  </si>
  <si>
    <t>MCC</t>
  </si>
  <si>
    <t>TN</t>
  </si>
  <si>
    <t>FP</t>
  </si>
  <si>
    <t>Short Model Name</t>
  </si>
  <si>
    <t>B1</t>
  </si>
  <si>
    <t>B2</t>
  </si>
  <si>
    <t>B3</t>
  </si>
  <si>
    <t>B4</t>
  </si>
  <si>
    <t>B5</t>
  </si>
  <si>
    <t>B7</t>
  </si>
  <si>
    <t>B8</t>
  </si>
  <si>
    <t>B9</t>
  </si>
  <si>
    <t>B6</t>
  </si>
  <si>
    <t>B10</t>
  </si>
  <si>
    <t>B11</t>
  </si>
  <si>
    <t>B12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</si>
  <si>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</si>
  <si>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</si>
  <si>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</si>
  <si>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</si>
  <si>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</si>
  <si>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</si>
  <si>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</si>
  <si>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</si>
  <si>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</si>
  <si>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</si>
  <si>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</si>
  <si>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</si>
  <si>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I1</t>
  </si>
  <si>
    <t>I2</t>
  </si>
  <si>
    <t>I4</t>
  </si>
  <si>
    <t>I5</t>
  </si>
  <si>
    <t>I3</t>
  </si>
  <si>
    <t>I6</t>
  </si>
  <si>
    <t>I7</t>
  </si>
  <si>
    <t>I8</t>
  </si>
  <si>
    <t>Sp</t>
  </si>
  <si>
    <t>Acc</t>
  </si>
  <si>
    <t>HLPpred-Fuse</t>
  </si>
  <si>
    <t>HemoPI-1 NRS2</t>
  </si>
  <si>
    <t>Big-Hemo NRS1</t>
  </si>
  <si>
    <t>Big-Hemo</t>
  </si>
  <si>
    <t>HemoPI-1 NRS1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</si>
</sst>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Fill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0" borderId="0" xfId="0" applyFont="1"/>
    <xf numFmtId="165" fontId="0" fillId="0" borderId="0" xfId="0" applyNumberFormat="1"/>
    <xf numFmtId="0" fontId="1" fillId="0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4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4" fontId="0" fillId="2" borderId="0" xfId="0" applyNumberFormat="1" applyFill="1"/>
    <xf numFmtId="164" fontId="0" fillId="5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2" fontId="1" fillId="4" borderId="0" xfId="0" applyNumberFormat="1" applyFont="1" applyFill="1"/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164" fontId="0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164" fontId="1" fillId="5" borderId="0" xfId="0" applyNumberFormat="1" applyFont="1" applyFill="1"/>
    <xf numFmtId="2" fontId="1" fillId="5" borderId="0" xfId="0" applyNumberFormat="1" applyFont="1" applyFill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4" borderId="0" xfId="0" applyFont="1" applyFill="1"/>
    <xf numFmtId="164" fontId="0" fillId="4" borderId="0" xfId="0" applyNumberFormat="1" applyFont="1" applyFill="1"/>
    <xf numFmtId="2" fontId="0" fillId="4" borderId="0" xfId="0" applyNumberFormat="1" applyFont="1" applyFill="1"/>
    <xf numFmtId="164" fontId="0" fillId="4" borderId="0" xfId="0" applyNumberFormat="1" applyFont="1" applyFill="1" applyAlignment="1">
      <alignment horizontal="center" vertical="center"/>
    </xf>
    <xf numFmtId="2" fontId="0" fillId="4" borderId="0" xfId="0" applyNumberFormat="1" applyFont="1" applyFill="1" applyAlignment="1">
      <alignment horizontal="center" vertical="center"/>
    </xf>
    <xf numFmtId="0" fontId="0" fillId="3" borderId="0" xfId="0" applyFont="1" applyFill="1"/>
    <xf numFmtId="164" fontId="0" fillId="3" borderId="0" xfId="0" applyNumberFormat="1" applyFont="1" applyFill="1"/>
    <xf numFmtId="2" fontId="0" fillId="3" borderId="0" xfId="0" applyNumberFormat="1" applyFont="1" applyFill="1"/>
    <xf numFmtId="164" fontId="0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2" borderId="0" xfId="0" applyFont="1" applyFill="1"/>
    <xf numFmtId="164" fontId="0" fillId="2" borderId="0" xfId="0" applyNumberFormat="1" applyFont="1" applyFill="1"/>
    <xf numFmtId="2" fontId="0" fillId="2" borderId="0" xfId="0" applyNumberFormat="1" applyFont="1" applyFill="1"/>
    <xf numFmtId="164" fontId="0" fillId="2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F8A6-8F19-4C8B-A041-6FA302E29809}">
  <sheetPr>
    <tabColor rgb="FFFFFF00"/>
  </sheetPr>
  <dimension ref="A1:R43"/>
  <sheetViews>
    <sheetView tabSelected="1" zoomScaleNormal="100" workbookViewId="0">
      <pane xSplit="1" topLeftCell="B1" activePane="topRight" state="frozen"/>
      <selection activeCell="A4" sqref="A4"/>
      <selection pane="topRight" activeCell="B2" sqref="B2"/>
    </sheetView>
  </sheetViews>
  <sheetFormatPr defaultRowHeight="14.4" x14ac:dyDescent="0.3"/>
  <cols>
    <col min="1" max="1" width="33.6640625" style="77" bestFit="1" customWidth="1"/>
    <col min="2" max="2" width="25.88671875" customWidth="1"/>
    <col min="3" max="3" width="9.5546875" bestFit="1" customWidth="1"/>
    <col min="5" max="5" width="10" bestFit="1" customWidth="1"/>
    <col min="6" max="6" width="7.33203125" bestFit="1" customWidth="1"/>
    <col min="7" max="7" width="7.88671875" bestFit="1" customWidth="1"/>
    <col min="8" max="8" width="8.5546875" bestFit="1" customWidth="1"/>
    <col min="9" max="9" width="8" bestFit="1" customWidth="1"/>
    <col min="10" max="10" width="8.44140625" bestFit="1" customWidth="1"/>
    <col min="11" max="12" width="10.6640625" bestFit="1" customWidth="1"/>
    <col min="13" max="16" width="4" bestFit="1" customWidth="1"/>
    <col min="17" max="17" width="7.33203125" bestFit="1" customWidth="1"/>
    <col min="18" max="18" width="8.88671875" style="36"/>
  </cols>
  <sheetData>
    <row r="1" spans="1:18" ht="43.2" x14ac:dyDescent="0.3">
      <c r="A1" s="54" t="s">
        <v>71</v>
      </c>
      <c r="B1" s="9" t="s">
        <v>0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3</v>
      </c>
      <c r="J1" s="9" t="s">
        <v>104</v>
      </c>
      <c r="K1" s="9" t="s">
        <v>43</v>
      </c>
      <c r="L1" s="9" t="s">
        <v>44</v>
      </c>
      <c r="M1" s="9" t="s">
        <v>1</v>
      </c>
      <c r="N1" s="9" t="s">
        <v>69</v>
      </c>
      <c r="O1" s="9" t="s">
        <v>70</v>
      </c>
      <c r="P1" s="9" t="s">
        <v>2</v>
      </c>
      <c r="Q1" s="9" t="s">
        <v>68</v>
      </c>
      <c r="R1" s="9" t="s">
        <v>16</v>
      </c>
    </row>
    <row r="2" spans="1:18" x14ac:dyDescent="0.3">
      <c r="A2" s="69" t="s">
        <v>72</v>
      </c>
      <c r="B2" s="60" t="s">
        <v>7</v>
      </c>
      <c r="C2" s="5">
        <v>0.99199999999999999</v>
      </c>
      <c r="D2" s="5">
        <v>780</v>
      </c>
      <c r="E2" s="5">
        <v>6</v>
      </c>
      <c r="F2" s="6">
        <v>0.98199999999999998</v>
      </c>
      <c r="G2" s="6">
        <v>0.99</v>
      </c>
      <c r="H2" s="6">
        <v>0.99199999999999999</v>
      </c>
      <c r="I2" s="6">
        <v>0.98299999999999998</v>
      </c>
      <c r="J2" s="6">
        <v>0.996</v>
      </c>
      <c r="K2" s="6">
        <v>0.99099999999999999</v>
      </c>
      <c r="L2" s="6">
        <v>0.99299999999999999</v>
      </c>
      <c r="M2" s="5">
        <v>230</v>
      </c>
      <c r="N2" s="5">
        <v>550</v>
      </c>
      <c r="O2" s="5">
        <v>2</v>
      </c>
      <c r="P2" s="5">
        <v>4</v>
      </c>
      <c r="Q2" s="6">
        <f t="shared" ref="Q2:Q43" si="0">(M2*N2-O2*P2)/SQRT((M2+O2)*(M2+P2)*(N2+O2)*(N2+P2))</f>
        <v>0.98171791648560724</v>
      </c>
      <c r="R2" s="33">
        <f t="shared" ref="R2:R35" si="1">(E2+D2)/786</f>
        <v>1</v>
      </c>
    </row>
    <row r="3" spans="1:18" x14ac:dyDescent="0.3">
      <c r="A3" s="69" t="s">
        <v>73</v>
      </c>
      <c r="B3" s="60" t="s">
        <v>5</v>
      </c>
      <c r="C3" s="5">
        <v>0.99099999999999999</v>
      </c>
      <c r="D3" s="5">
        <v>779</v>
      </c>
      <c r="E3" s="5">
        <v>7</v>
      </c>
      <c r="F3" s="6">
        <v>0.97899999999999998</v>
      </c>
      <c r="G3" s="6">
        <v>0.98799999999999999</v>
      </c>
      <c r="H3" s="6">
        <v>0.99099999999999999</v>
      </c>
      <c r="I3" s="6">
        <v>0.97899999999999998</v>
      </c>
      <c r="J3" s="6">
        <v>0.996</v>
      </c>
      <c r="K3" s="6">
        <v>0.99099999999999999</v>
      </c>
      <c r="L3" s="6">
        <v>0.99099999999999999</v>
      </c>
      <c r="M3" s="5">
        <v>229</v>
      </c>
      <c r="N3" s="5">
        <v>550</v>
      </c>
      <c r="O3" s="5">
        <v>2</v>
      </c>
      <c r="P3" s="5">
        <v>5</v>
      </c>
      <c r="Q3" s="6">
        <f t="shared" si="0"/>
        <v>0.97866428558047436</v>
      </c>
      <c r="R3" s="33">
        <f t="shared" si="1"/>
        <v>1</v>
      </c>
    </row>
    <row r="4" spans="1:18" s="7" customFormat="1" x14ac:dyDescent="0.3">
      <c r="A4" s="71" t="s">
        <v>74</v>
      </c>
      <c r="B4" s="61" t="s">
        <v>14</v>
      </c>
      <c r="C4" s="51">
        <v>0.99199999999999999</v>
      </c>
      <c r="D4" s="51">
        <v>780</v>
      </c>
      <c r="E4" s="51">
        <v>6</v>
      </c>
      <c r="F4" s="52">
        <v>0.98199999999999998</v>
      </c>
      <c r="G4" s="52">
        <v>0.99199999999999999</v>
      </c>
      <c r="H4" s="52">
        <v>0.99</v>
      </c>
      <c r="I4" s="52">
        <v>0.99099999999999999</v>
      </c>
      <c r="J4" s="52">
        <v>0.99299999999999999</v>
      </c>
      <c r="K4" s="52">
        <v>0.98299999999999998</v>
      </c>
      <c r="L4" s="52">
        <v>0.996</v>
      </c>
      <c r="M4" s="51">
        <v>232</v>
      </c>
      <c r="N4" s="51">
        <v>548</v>
      </c>
      <c r="O4" s="51">
        <v>4</v>
      </c>
      <c r="P4" s="51">
        <v>2</v>
      </c>
      <c r="Q4" s="52">
        <f t="shared" si="0"/>
        <v>0.98180762548091738</v>
      </c>
      <c r="R4" s="53">
        <f t="shared" si="1"/>
        <v>1</v>
      </c>
    </row>
    <row r="5" spans="1:18" x14ac:dyDescent="0.3">
      <c r="A5" s="69" t="s">
        <v>75</v>
      </c>
      <c r="B5" s="60" t="s">
        <v>10</v>
      </c>
      <c r="C5" s="5">
        <v>0.99099999999999999</v>
      </c>
      <c r="D5" s="5">
        <v>779</v>
      </c>
      <c r="E5" s="5">
        <v>7</v>
      </c>
      <c r="F5" s="6">
        <v>0.97899999999999998</v>
      </c>
      <c r="G5" s="6">
        <v>0.98799999999999999</v>
      </c>
      <c r="H5" s="6">
        <v>0.99099999999999999</v>
      </c>
      <c r="I5" s="6">
        <v>0.97899999999999998</v>
      </c>
      <c r="J5" s="6">
        <v>0.996</v>
      </c>
      <c r="K5" s="6">
        <v>0.99099999999999999</v>
      </c>
      <c r="L5" s="6">
        <v>0.99099999999999999</v>
      </c>
      <c r="M5" s="5">
        <v>229</v>
      </c>
      <c r="N5" s="5">
        <v>550</v>
      </c>
      <c r="O5" s="5">
        <v>2</v>
      </c>
      <c r="P5" s="5">
        <v>5</v>
      </c>
      <c r="Q5" s="6">
        <f t="shared" si="0"/>
        <v>0.97866428558047436</v>
      </c>
      <c r="R5" s="33">
        <f t="shared" si="1"/>
        <v>1</v>
      </c>
    </row>
    <row r="6" spans="1:18" x14ac:dyDescent="0.3">
      <c r="A6" s="69" t="s">
        <v>76</v>
      </c>
      <c r="B6" s="60" t="s">
        <v>15</v>
      </c>
      <c r="C6" s="5">
        <v>0.99099999999999999</v>
      </c>
      <c r="D6" s="5">
        <v>779</v>
      </c>
      <c r="E6" s="5">
        <v>7</v>
      </c>
      <c r="F6" s="6">
        <v>0.97899999999999998</v>
      </c>
      <c r="G6" s="6">
        <v>0.98799999999999999</v>
      </c>
      <c r="H6" s="6">
        <v>0.99099999999999999</v>
      </c>
      <c r="I6" s="6">
        <v>0.97899999999999998</v>
      </c>
      <c r="J6" s="6">
        <v>0.996</v>
      </c>
      <c r="K6" s="6">
        <v>0.99099999999999999</v>
      </c>
      <c r="L6" s="6">
        <v>0.99099999999999999</v>
      </c>
      <c r="M6" s="5">
        <v>229</v>
      </c>
      <c r="N6" s="5">
        <v>550</v>
      </c>
      <c r="O6" s="5">
        <v>2</v>
      </c>
      <c r="P6" s="5">
        <v>5</v>
      </c>
      <c r="Q6" s="6">
        <f t="shared" si="0"/>
        <v>0.97866428558047436</v>
      </c>
      <c r="R6" s="33">
        <f t="shared" si="1"/>
        <v>1</v>
      </c>
    </row>
    <row r="7" spans="1:18" s="7" customFormat="1" x14ac:dyDescent="0.3">
      <c r="A7" s="71" t="s">
        <v>80</v>
      </c>
      <c r="B7" s="61" t="s">
        <v>12</v>
      </c>
      <c r="C7" s="51">
        <v>0.99199999999999999</v>
      </c>
      <c r="D7" s="51">
        <v>780</v>
      </c>
      <c r="E7" s="51">
        <v>6</v>
      </c>
      <c r="F7" s="52">
        <v>0.98199999999999998</v>
      </c>
      <c r="G7" s="52">
        <v>0.99299999999999999</v>
      </c>
      <c r="H7" s="52">
        <v>0.98899999999999999</v>
      </c>
      <c r="I7" s="52">
        <v>0.996</v>
      </c>
      <c r="J7" s="52">
        <v>0.99099999999999999</v>
      </c>
      <c r="K7" s="52">
        <v>0.97899999999999998</v>
      </c>
      <c r="L7" s="52">
        <v>0.998</v>
      </c>
      <c r="M7" s="51">
        <v>233</v>
      </c>
      <c r="N7" s="51">
        <v>547</v>
      </c>
      <c r="O7" s="51">
        <v>5</v>
      </c>
      <c r="P7" s="51">
        <v>1</v>
      </c>
      <c r="Q7" s="52">
        <f t="shared" si="0"/>
        <v>0.98190615862836506</v>
      </c>
      <c r="R7" s="53">
        <f t="shared" si="1"/>
        <v>1</v>
      </c>
    </row>
    <row r="8" spans="1:18" x14ac:dyDescent="0.3">
      <c r="A8" s="69" t="s">
        <v>77</v>
      </c>
      <c r="B8" s="60" t="s">
        <v>11</v>
      </c>
      <c r="C8" s="5">
        <v>0.99099999999999999</v>
      </c>
      <c r="D8" s="5">
        <v>779</v>
      </c>
      <c r="E8" s="5">
        <v>7</v>
      </c>
      <c r="F8" s="6">
        <v>0.97899999999999998</v>
      </c>
      <c r="G8" s="6">
        <v>0.98799999999999999</v>
      </c>
      <c r="H8" s="6">
        <v>0.99099999999999999</v>
      </c>
      <c r="I8" s="6">
        <v>0.97899999999999998</v>
      </c>
      <c r="J8" s="6">
        <v>0.996</v>
      </c>
      <c r="K8" s="6">
        <v>0.99099999999999999</v>
      </c>
      <c r="L8" s="6">
        <v>0.99099999999999999</v>
      </c>
      <c r="M8" s="5">
        <v>229</v>
      </c>
      <c r="N8" s="5">
        <v>550</v>
      </c>
      <c r="O8" s="5">
        <v>2</v>
      </c>
      <c r="P8" s="5">
        <v>5</v>
      </c>
      <c r="Q8" s="6">
        <f t="shared" si="0"/>
        <v>0.97866428558047436</v>
      </c>
      <c r="R8" s="33">
        <f t="shared" si="1"/>
        <v>1</v>
      </c>
    </row>
    <row r="9" spans="1:18" x14ac:dyDescent="0.3">
      <c r="A9" s="69" t="s">
        <v>78</v>
      </c>
      <c r="B9" s="60" t="s">
        <v>13</v>
      </c>
      <c r="C9" s="5">
        <v>0.99199999999999999</v>
      </c>
      <c r="D9" s="5">
        <v>780</v>
      </c>
      <c r="E9" s="5">
        <v>6</v>
      </c>
      <c r="F9" s="6">
        <v>0.98199999999999998</v>
      </c>
      <c r="G9" s="6">
        <v>0.99</v>
      </c>
      <c r="H9" s="6">
        <v>0.99199999999999999</v>
      </c>
      <c r="I9" s="6">
        <v>0.98299999999999998</v>
      </c>
      <c r="J9" s="6">
        <v>0.996</v>
      </c>
      <c r="K9" s="6">
        <v>0.99099999999999999</v>
      </c>
      <c r="L9" s="6">
        <v>0.99299999999999999</v>
      </c>
      <c r="M9" s="5">
        <v>230</v>
      </c>
      <c r="N9" s="5">
        <v>550</v>
      </c>
      <c r="O9" s="5">
        <v>2</v>
      </c>
      <c r="P9" s="5">
        <v>4</v>
      </c>
      <c r="Q9" s="6">
        <f t="shared" si="0"/>
        <v>0.98171791648560724</v>
      </c>
      <c r="R9" s="33">
        <f t="shared" si="1"/>
        <v>1</v>
      </c>
    </row>
    <row r="10" spans="1:18" x14ac:dyDescent="0.3">
      <c r="A10" s="69" t="s">
        <v>79</v>
      </c>
      <c r="B10" s="60" t="s">
        <v>9</v>
      </c>
      <c r="C10" s="5">
        <v>0.99099999999999999</v>
      </c>
      <c r="D10" s="5">
        <v>779</v>
      </c>
      <c r="E10" s="5">
        <v>7</v>
      </c>
      <c r="F10" s="6">
        <v>0.97899999999999998</v>
      </c>
      <c r="G10" s="6">
        <v>0.98799999999999999</v>
      </c>
      <c r="H10" s="6">
        <v>0.99099999999999999</v>
      </c>
      <c r="I10" s="6">
        <v>0.97899999999999998</v>
      </c>
      <c r="J10" s="6">
        <v>0.996</v>
      </c>
      <c r="K10" s="6">
        <v>0.99099999999999999</v>
      </c>
      <c r="L10" s="6">
        <v>0.99099999999999999</v>
      </c>
      <c r="M10" s="5">
        <v>229</v>
      </c>
      <c r="N10" s="5">
        <v>550</v>
      </c>
      <c r="O10" s="5">
        <v>2</v>
      </c>
      <c r="P10" s="5">
        <v>5</v>
      </c>
      <c r="Q10" s="6">
        <f t="shared" si="0"/>
        <v>0.97866428558047436</v>
      </c>
      <c r="R10" s="33">
        <f t="shared" si="1"/>
        <v>1</v>
      </c>
    </row>
    <row r="11" spans="1:18" x14ac:dyDescent="0.3">
      <c r="A11" s="69" t="s">
        <v>81</v>
      </c>
      <c r="B11" s="60" t="s">
        <v>8</v>
      </c>
      <c r="C11" s="5">
        <v>0.99099999999999999</v>
      </c>
      <c r="D11" s="5">
        <v>779</v>
      </c>
      <c r="E11" s="5">
        <v>7</v>
      </c>
      <c r="F11" s="6">
        <v>0.97899999999999998</v>
      </c>
      <c r="G11" s="6">
        <v>0.98799999999999999</v>
      </c>
      <c r="H11" s="6">
        <v>0.99099999999999999</v>
      </c>
      <c r="I11" s="6">
        <v>0.97899999999999998</v>
      </c>
      <c r="J11" s="6">
        <v>0.996</v>
      </c>
      <c r="K11" s="6">
        <v>0.99099999999999999</v>
      </c>
      <c r="L11" s="6">
        <v>0.99099999999999999</v>
      </c>
      <c r="M11" s="5">
        <v>229</v>
      </c>
      <c r="N11" s="5">
        <v>550</v>
      </c>
      <c r="O11" s="5">
        <v>2</v>
      </c>
      <c r="P11" s="5">
        <v>5</v>
      </c>
      <c r="Q11" s="6">
        <f t="shared" si="0"/>
        <v>0.97866428558047436</v>
      </c>
      <c r="R11" s="33">
        <f t="shared" si="1"/>
        <v>1</v>
      </c>
    </row>
    <row r="12" spans="1:18" s="7" customFormat="1" x14ac:dyDescent="0.3">
      <c r="A12" s="71" t="s">
        <v>82</v>
      </c>
      <c r="B12" s="61" t="s">
        <v>4</v>
      </c>
      <c r="C12" s="51">
        <v>0.99199999999999999</v>
      </c>
      <c r="D12" s="51">
        <v>780</v>
      </c>
      <c r="E12" s="51">
        <v>6</v>
      </c>
      <c r="F12" s="52">
        <v>0.98199999999999998</v>
      </c>
      <c r="G12" s="52">
        <v>0.99299999999999999</v>
      </c>
      <c r="H12" s="52">
        <v>0.98899999999999999</v>
      </c>
      <c r="I12" s="52">
        <v>0.996</v>
      </c>
      <c r="J12" s="52">
        <v>0.99099999999999999</v>
      </c>
      <c r="K12" s="52">
        <v>0.97899999999999998</v>
      </c>
      <c r="L12" s="52">
        <v>0.998</v>
      </c>
      <c r="M12" s="51">
        <v>233</v>
      </c>
      <c r="N12" s="51">
        <v>547</v>
      </c>
      <c r="O12" s="51">
        <v>5</v>
      </c>
      <c r="P12" s="51">
        <v>1</v>
      </c>
      <c r="Q12" s="52">
        <f t="shared" si="0"/>
        <v>0.98190615862836506</v>
      </c>
      <c r="R12" s="53">
        <f t="shared" si="1"/>
        <v>1</v>
      </c>
    </row>
    <row r="13" spans="1:18" x14ac:dyDescent="0.3">
      <c r="A13" s="69" t="s">
        <v>83</v>
      </c>
      <c r="B13" s="60" t="s">
        <v>6</v>
      </c>
      <c r="C13" s="5">
        <v>0.99099999999999999</v>
      </c>
      <c r="D13" s="5">
        <v>779</v>
      </c>
      <c r="E13" s="5">
        <v>7</v>
      </c>
      <c r="F13" s="6">
        <v>0.97899999999999998</v>
      </c>
      <c r="G13" s="6">
        <v>0.98799999999999999</v>
      </c>
      <c r="H13" s="6">
        <v>0.99099999999999999</v>
      </c>
      <c r="I13" s="6">
        <v>0.97899999999999998</v>
      </c>
      <c r="J13" s="6">
        <v>0.996</v>
      </c>
      <c r="K13" s="6">
        <v>0.99099999999999999</v>
      </c>
      <c r="L13" s="6">
        <v>0.99099999999999999</v>
      </c>
      <c r="M13" s="5">
        <v>229</v>
      </c>
      <c r="N13" s="5">
        <v>550</v>
      </c>
      <c r="O13" s="5">
        <v>2</v>
      </c>
      <c r="P13" s="5">
        <v>5</v>
      </c>
      <c r="Q13" s="6">
        <f t="shared" si="0"/>
        <v>0.97866428558047436</v>
      </c>
      <c r="R13" s="33">
        <f t="shared" si="1"/>
        <v>1</v>
      </c>
    </row>
    <row r="14" spans="1:18" x14ac:dyDescent="0.3">
      <c r="A14" s="78" t="s">
        <v>84</v>
      </c>
      <c r="B14" s="62" t="s">
        <v>23</v>
      </c>
      <c r="C14" s="3">
        <v>0.99099999999999999</v>
      </c>
      <c r="D14" s="3">
        <v>779</v>
      </c>
      <c r="E14" s="3">
        <v>7</v>
      </c>
      <c r="F14" s="4">
        <v>0.97899999999999998</v>
      </c>
      <c r="G14" s="4">
        <v>0.98799999999999999</v>
      </c>
      <c r="H14" s="4">
        <v>0.99099999999999999</v>
      </c>
      <c r="I14" s="4">
        <v>0.97899999999999998</v>
      </c>
      <c r="J14" s="4">
        <v>0.996</v>
      </c>
      <c r="K14" s="4">
        <v>0.99099999999999999</v>
      </c>
      <c r="L14" s="4">
        <v>0.99099999999999999</v>
      </c>
      <c r="M14" s="3">
        <v>229</v>
      </c>
      <c r="N14" s="3">
        <v>550</v>
      </c>
      <c r="O14" s="3">
        <v>2</v>
      </c>
      <c r="P14" s="3">
        <v>5</v>
      </c>
      <c r="Q14" s="4">
        <f t="shared" si="0"/>
        <v>0.97866428558047436</v>
      </c>
      <c r="R14" s="34">
        <f t="shared" si="1"/>
        <v>1</v>
      </c>
    </row>
    <row r="15" spans="1:18" x14ac:dyDescent="0.3">
      <c r="A15" s="78" t="s">
        <v>85</v>
      </c>
      <c r="B15" s="62" t="s">
        <v>24</v>
      </c>
      <c r="C15" s="3">
        <v>0.99</v>
      </c>
      <c r="D15" s="3">
        <v>778</v>
      </c>
      <c r="E15" s="3">
        <v>8</v>
      </c>
      <c r="F15" s="4">
        <v>0.97599999999999998</v>
      </c>
      <c r="G15" s="4">
        <v>0.99199999999999999</v>
      </c>
      <c r="H15" s="4">
        <v>0.98499999999999999</v>
      </c>
      <c r="I15" s="4">
        <v>0.996</v>
      </c>
      <c r="J15" s="4">
        <v>0.98699999999999999</v>
      </c>
      <c r="K15" s="4">
        <v>0.97099999999999997</v>
      </c>
      <c r="L15" s="4">
        <v>0.998</v>
      </c>
      <c r="M15" s="3">
        <v>233</v>
      </c>
      <c r="N15" s="3">
        <v>545</v>
      </c>
      <c r="O15" s="3">
        <v>7</v>
      </c>
      <c r="P15" s="3">
        <v>1</v>
      </c>
      <c r="Q15" s="4">
        <f t="shared" si="0"/>
        <v>0.97599832547502219</v>
      </c>
      <c r="R15" s="34">
        <f t="shared" si="1"/>
        <v>1</v>
      </c>
    </row>
    <row r="16" spans="1:18" s="7" customFormat="1" x14ac:dyDescent="0.3">
      <c r="A16" s="73" t="s">
        <v>86</v>
      </c>
      <c r="B16" s="63" t="s">
        <v>25</v>
      </c>
      <c r="C16" s="48">
        <v>0.99199999999999999</v>
      </c>
      <c r="D16" s="48">
        <v>780</v>
      </c>
      <c r="E16" s="48">
        <v>6</v>
      </c>
      <c r="F16" s="49">
        <v>0.98199999999999998</v>
      </c>
      <c r="G16" s="49">
        <v>0.99299999999999999</v>
      </c>
      <c r="H16" s="49">
        <v>0.98899999999999999</v>
      </c>
      <c r="I16" s="49">
        <v>0.996</v>
      </c>
      <c r="J16" s="49">
        <v>0.99099999999999999</v>
      </c>
      <c r="K16" s="49">
        <v>0.97899999999999998</v>
      </c>
      <c r="L16" s="49">
        <v>0.998</v>
      </c>
      <c r="M16" s="48">
        <v>233</v>
      </c>
      <c r="N16" s="48">
        <v>547</v>
      </c>
      <c r="O16" s="48">
        <v>5</v>
      </c>
      <c r="P16" s="48">
        <v>1</v>
      </c>
      <c r="Q16" s="49">
        <f t="shared" si="0"/>
        <v>0.98190615862836506</v>
      </c>
      <c r="R16" s="50">
        <f t="shared" si="1"/>
        <v>1</v>
      </c>
    </row>
    <row r="17" spans="1:18" x14ac:dyDescent="0.3">
      <c r="A17" s="78" t="s">
        <v>87</v>
      </c>
      <c r="B17" s="62" t="s">
        <v>26</v>
      </c>
      <c r="C17" s="3">
        <v>0.98899999999999999</v>
      </c>
      <c r="D17" s="3">
        <v>777</v>
      </c>
      <c r="E17" s="3">
        <v>9</v>
      </c>
      <c r="F17" s="4">
        <v>0.97199999999999998</v>
      </c>
      <c r="G17" s="4">
        <v>0.98299999999999998</v>
      </c>
      <c r="H17" s="4">
        <v>0.98899999999999999</v>
      </c>
      <c r="I17" s="4">
        <v>0.97</v>
      </c>
      <c r="J17" s="4">
        <v>0.996</v>
      </c>
      <c r="K17" s="4">
        <v>0.99099999999999999</v>
      </c>
      <c r="L17" s="4">
        <v>0.98699999999999999</v>
      </c>
      <c r="M17" s="3">
        <v>227</v>
      </c>
      <c r="N17" s="3">
        <v>550</v>
      </c>
      <c r="O17" s="3">
        <v>2</v>
      </c>
      <c r="P17" s="3">
        <v>7</v>
      </c>
      <c r="Q17" s="4">
        <f t="shared" si="0"/>
        <v>0.9725614209455623</v>
      </c>
      <c r="R17" s="34">
        <f t="shared" si="1"/>
        <v>1</v>
      </c>
    </row>
    <row r="18" spans="1:18" x14ac:dyDescent="0.3">
      <c r="A18" s="78" t="s">
        <v>88</v>
      </c>
      <c r="B18" s="62" t="s">
        <v>27</v>
      </c>
      <c r="C18" s="3">
        <v>0.99</v>
      </c>
      <c r="D18" s="3">
        <v>778</v>
      </c>
      <c r="E18" s="3">
        <v>8</v>
      </c>
      <c r="F18" s="4">
        <v>0.97599999999999998</v>
      </c>
      <c r="G18" s="4">
        <v>0.99199999999999999</v>
      </c>
      <c r="H18" s="4">
        <v>0.98499999999999999</v>
      </c>
      <c r="I18" s="4">
        <v>0.996</v>
      </c>
      <c r="J18" s="4">
        <v>0.98699999999999999</v>
      </c>
      <c r="K18" s="4">
        <v>0.97099999999999997</v>
      </c>
      <c r="L18" s="4">
        <v>0.998</v>
      </c>
      <c r="M18" s="3">
        <v>233</v>
      </c>
      <c r="N18" s="3">
        <v>545</v>
      </c>
      <c r="O18" s="3">
        <v>7</v>
      </c>
      <c r="P18" s="3">
        <v>1</v>
      </c>
      <c r="Q18" s="4">
        <f t="shared" si="0"/>
        <v>0.97599832547502219</v>
      </c>
      <c r="R18" s="34">
        <f t="shared" si="1"/>
        <v>1</v>
      </c>
    </row>
    <row r="19" spans="1:18" x14ac:dyDescent="0.3">
      <c r="A19" s="78" t="s">
        <v>89</v>
      </c>
      <c r="B19" s="62" t="s">
        <v>28</v>
      </c>
      <c r="C19" s="3">
        <v>0.99199999999999999</v>
      </c>
      <c r="D19" s="3">
        <v>780</v>
      </c>
      <c r="E19" s="3">
        <v>6</v>
      </c>
      <c r="F19" s="4">
        <v>0.98199999999999998</v>
      </c>
      <c r="G19" s="4">
        <v>0.99299999999999999</v>
      </c>
      <c r="H19" s="4">
        <v>0.98899999999999999</v>
      </c>
      <c r="I19" s="4">
        <v>0.996</v>
      </c>
      <c r="J19" s="4">
        <v>0.99099999999999999</v>
      </c>
      <c r="K19" s="4">
        <v>0.97899999999999998</v>
      </c>
      <c r="L19" s="4">
        <v>0.998</v>
      </c>
      <c r="M19" s="3">
        <v>233</v>
      </c>
      <c r="N19" s="3">
        <v>547</v>
      </c>
      <c r="O19" s="3">
        <v>5</v>
      </c>
      <c r="P19" s="3">
        <v>1</v>
      </c>
      <c r="Q19" s="4">
        <f t="shared" si="0"/>
        <v>0.98190615862836506</v>
      </c>
      <c r="R19" s="34">
        <f t="shared" si="1"/>
        <v>1</v>
      </c>
    </row>
    <row r="20" spans="1:18" s="7" customFormat="1" x14ac:dyDescent="0.3">
      <c r="A20" s="73" t="s">
        <v>90</v>
      </c>
      <c r="B20" s="63" t="s">
        <v>29</v>
      </c>
      <c r="C20" s="48">
        <v>0.99399999999999999</v>
      </c>
      <c r="D20" s="48">
        <v>781</v>
      </c>
      <c r="E20" s="48">
        <v>5</v>
      </c>
      <c r="F20" s="49">
        <v>0.98499999999999999</v>
      </c>
      <c r="G20" s="49">
        <v>0.99199999999999999</v>
      </c>
      <c r="H20" s="49">
        <v>0.99299999999999999</v>
      </c>
      <c r="I20" s="49">
        <v>0.98699999999999999</v>
      </c>
      <c r="J20" s="49">
        <v>0.996</v>
      </c>
      <c r="K20" s="49">
        <v>0.99099999999999999</v>
      </c>
      <c r="L20" s="49">
        <v>0.995</v>
      </c>
      <c r="M20" s="48">
        <v>231</v>
      </c>
      <c r="N20" s="48">
        <v>550</v>
      </c>
      <c r="O20" s="48">
        <v>2</v>
      </c>
      <c r="P20" s="48">
        <v>3</v>
      </c>
      <c r="Q20" s="49">
        <f t="shared" si="0"/>
        <v>0.98477307385016377</v>
      </c>
      <c r="R20" s="50">
        <f t="shared" si="1"/>
        <v>1</v>
      </c>
    </row>
    <row r="21" spans="1:18" x14ac:dyDescent="0.3">
      <c r="A21" s="78" t="s">
        <v>91</v>
      </c>
      <c r="B21" s="62" t="s">
        <v>30</v>
      </c>
      <c r="C21" s="3">
        <v>0.99099999999999999</v>
      </c>
      <c r="D21" s="3">
        <v>779</v>
      </c>
      <c r="E21" s="3">
        <v>7</v>
      </c>
      <c r="F21" s="4">
        <v>0.97899999999999998</v>
      </c>
      <c r="G21" s="4">
        <v>0.99199999999999999</v>
      </c>
      <c r="H21" s="4">
        <v>0.98699999999999999</v>
      </c>
      <c r="I21" s="4">
        <v>0.996</v>
      </c>
      <c r="J21" s="4">
        <v>0.98899999999999999</v>
      </c>
      <c r="K21" s="4">
        <v>0.97499999999999998</v>
      </c>
      <c r="L21" s="4">
        <v>0.998</v>
      </c>
      <c r="M21" s="3">
        <v>233</v>
      </c>
      <c r="N21" s="3">
        <v>546</v>
      </c>
      <c r="O21" s="3">
        <v>6</v>
      </c>
      <c r="P21" s="3">
        <v>1</v>
      </c>
      <c r="Q21" s="4">
        <f t="shared" si="0"/>
        <v>0.97894433908704692</v>
      </c>
      <c r="R21" s="34">
        <f t="shared" si="1"/>
        <v>1</v>
      </c>
    </row>
    <row r="22" spans="1:18" s="7" customFormat="1" x14ac:dyDescent="0.3">
      <c r="A22" s="73" t="s">
        <v>92</v>
      </c>
      <c r="B22" s="63" t="s">
        <v>31</v>
      </c>
      <c r="C22" s="48">
        <v>0.99399999999999999</v>
      </c>
      <c r="D22" s="48">
        <v>781</v>
      </c>
      <c r="E22" s="48">
        <v>5</v>
      </c>
      <c r="F22" s="49">
        <v>0.98499999999999999</v>
      </c>
      <c r="G22" s="49">
        <v>0.99399999999999999</v>
      </c>
      <c r="H22" s="49">
        <v>0.99099999999999999</v>
      </c>
      <c r="I22" s="49">
        <v>0.996</v>
      </c>
      <c r="J22" s="49">
        <v>0.99299999999999999</v>
      </c>
      <c r="K22" s="49">
        <v>0.98299999999999998</v>
      </c>
      <c r="L22" s="49">
        <v>0.998</v>
      </c>
      <c r="M22" s="48">
        <v>233</v>
      </c>
      <c r="N22" s="48">
        <v>548</v>
      </c>
      <c r="O22" s="48">
        <v>4</v>
      </c>
      <c r="P22" s="48">
        <v>1</v>
      </c>
      <c r="Q22" s="49">
        <f t="shared" si="0"/>
        <v>0.98488395251523242</v>
      </c>
      <c r="R22" s="50">
        <f t="shared" si="1"/>
        <v>1</v>
      </c>
    </row>
    <row r="23" spans="1:18" x14ac:dyDescent="0.3">
      <c r="A23" s="78" t="s">
        <v>93</v>
      </c>
      <c r="B23" s="62" t="s">
        <v>32</v>
      </c>
      <c r="C23" s="3">
        <v>0.99199999999999999</v>
      </c>
      <c r="D23" s="3">
        <v>780</v>
      </c>
      <c r="E23" s="3">
        <v>6</v>
      </c>
      <c r="F23" s="4">
        <v>0.98199999999999998</v>
      </c>
      <c r="G23" s="4">
        <v>0.99</v>
      </c>
      <c r="H23" s="4">
        <v>0.99199999999999999</v>
      </c>
      <c r="I23" s="4">
        <v>0.98299999999999998</v>
      </c>
      <c r="J23" s="4">
        <v>0.996</v>
      </c>
      <c r="K23" s="4">
        <v>0.99099999999999999</v>
      </c>
      <c r="L23" s="4">
        <v>0.99299999999999999</v>
      </c>
      <c r="M23" s="3">
        <v>230</v>
      </c>
      <c r="N23" s="3">
        <v>550</v>
      </c>
      <c r="O23" s="3">
        <v>2</v>
      </c>
      <c r="P23" s="3">
        <v>4</v>
      </c>
      <c r="Q23" s="4">
        <f t="shared" si="0"/>
        <v>0.98171791648560724</v>
      </c>
      <c r="R23" s="34">
        <f t="shared" si="1"/>
        <v>1</v>
      </c>
    </row>
    <row r="24" spans="1:18" x14ac:dyDescent="0.3">
      <c r="A24" s="78" t="s">
        <v>94</v>
      </c>
      <c r="B24" s="62" t="s">
        <v>33</v>
      </c>
      <c r="C24" s="3">
        <v>0.99</v>
      </c>
      <c r="D24" s="3">
        <v>778</v>
      </c>
      <c r="E24" s="3">
        <v>8</v>
      </c>
      <c r="F24" s="4">
        <v>0.97599999999999998</v>
      </c>
      <c r="G24" s="4">
        <v>0.99199999999999999</v>
      </c>
      <c r="H24" s="4">
        <v>0.98499999999999999</v>
      </c>
      <c r="I24" s="4">
        <v>0.996</v>
      </c>
      <c r="J24" s="4">
        <v>0.98699999999999999</v>
      </c>
      <c r="K24" s="4">
        <v>0.97099999999999997</v>
      </c>
      <c r="L24" s="4">
        <v>0.998</v>
      </c>
      <c r="M24" s="3">
        <v>233</v>
      </c>
      <c r="N24" s="3">
        <v>545</v>
      </c>
      <c r="O24" s="3">
        <v>7</v>
      </c>
      <c r="P24" s="3">
        <v>1</v>
      </c>
      <c r="Q24" s="4">
        <f t="shared" si="0"/>
        <v>0.97599832547502219</v>
      </c>
      <c r="R24" s="34">
        <f t="shared" si="1"/>
        <v>1</v>
      </c>
    </row>
    <row r="25" spans="1:18" x14ac:dyDescent="0.3">
      <c r="A25" s="78" t="s">
        <v>95</v>
      </c>
      <c r="B25" s="62" t="s">
        <v>34</v>
      </c>
      <c r="C25" s="3">
        <v>0.99199999999999999</v>
      </c>
      <c r="D25" s="3">
        <v>780</v>
      </c>
      <c r="E25" s="3">
        <v>6</v>
      </c>
      <c r="F25" s="4">
        <v>0.98199999999999998</v>
      </c>
      <c r="G25" s="4">
        <v>0.99299999999999999</v>
      </c>
      <c r="H25" s="4">
        <v>0.98899999999999999</v>
      </c>
      <c r="I25" s="4">
        <v>0.996</v>
      </c>
      <c r="J25" s="4">
        <v>0.99099999999999999</v>
      </c>
      <c r="K25" s="4">
        <v>0.97899999999999998</v>
      </c>
      <c r="L25" s="4">
        <v>0.998</v>
      </c>
      <c r="M25" s="3">
        <v>233</v>
      </c>
      <c r="N25" s="3">
        <v>547</v>
      </c>
      <c r="O25" s="3">
        <v>5</v>
      </c>
      <c r="P25" s="3">
        <v>1</v>
      </c>
      <c r="Q25" s="4">
        <f t="shared" si="0"/>
        <v>0.98190615862836506</v>
      </c>
      <c r="R25" s="34">
        <f t="shared" si="1"/>
        <v>1</v>
      </c>
    </row>
    <row r="26" spans="1:18" x14ac:dyDescent="0.3">
      <c r="A26" s="74" t="s">
        <v>65</v>
      </c>
      <c r="B26" s="64" t="s">
        <v>65</v>
      </c>
      <c r="C26" s="2">
        <v>0.86099999999999999</v>
      </c>
      <c r="D26" s="2">
        <v>645</v>
      </c>
      <c r="E26" s="2">
        <v>104</v>
      </c>
      <c r="F26" s="46">
        <v>0.64400000000000002</v>
      </c>
      <c r="G26" s="46">
        <v>0.8</v>
      </c>
      <c r="H26" s="46">
        <v>0.85799999999999998</v>
      </c>
      <c r="I26" s="46">
        <v>0.64700000000000002</v>
      </c>
      <c r="J26" s="46">
        <v>0.95199999999999996</v>
      </c>
      <c r="K26" s="46">
        <v>0.85299999999999998</v>
      </c>
      <c r="L26" s="46">
        <v>0.86399999999999999</v>
      </c>
      <c r="M26" s="2">
        <v>145</v>
      </c>
      <c r="N26" s="2">
        <v>500</v>
      </c>
      <c r="O26" s="2">
        <v>25</v>
      </c>
      <c r="P26" s="2">
        <v>79</v>
      </c>
      <c r="Q26" s="46">
        <f t="shared" si="0"/>
        <v>0.6555045210735686</v>
      </c>
      <c r="R26" s="35">
        <f t="shared" si="1"/>
        <v>0.95292620865139954</v>
      </c>
    </row>
    <row r="27" spans="1:18" x14ac:dyDescent="0.3">
      <c r="A27" s="74" t="s">
        <v>66</v>
      </c>
      <c r="B27" s="64" t="s">
        <v>66</v>
      </c>
      <c r="C27" s="2">
        <v>0.83299999999999996</v>
      </c>
      <c r="D27" s="2">
        <v>624</v>
      </c>
      <c r="E27" s="2">
        <v>125</v>
      </c>
      <c r="F27" s="46">
        <v>0.56599999999999995</v>
      </c>
      <c r="G27" s="46">
        <v>0.75900000000000001</v>
      </c>
      <c r="H27" s="46">
        <v>0.82499999999999996</v>
      </c>
      <c r="I27" s="46">
        <v>0.57599999999999996</v>
      </c>
      <c r="J27" s="46">
        <v>0.94299999999999995</v>
      </c>
      <c r="K27" s="46">
        <v>0.81100000000000005</v>
      </c>
      <c r="L27" s="46">
        <v>0.83899999999999997</v>
      </c>
      <c r="M27" s="2">
        <v>129</v>
      </c>
      <c r="N27" s="2">
        <v>495</v>
      </c>
      <c r="O27" s="2">
        <v>30</v>
      </c>
      <c r="P27" s="2">
        <v>95</v>
      </c>
      <c r="Q27" s="46">
        <f t="shared" si="0"/>
        <v>0.58081416919403106</v>
      </c>
      <c r="R27" s="35">
        <f t="shared" si="1"/>
        <v>0.95292620865139954</v>
      </c>
    </row>
    <row r="28" spans="1:18" x14ac:dyDescent="0.3">
      <c r="A28" s="74" t="s">
        <v>67</v>
      </c>
      <c r="B28" s="64" t="s">
        <v>67</v>
      </c>
      <c r="C28" s="2">
        <v>0.78200000000000003</v>
      </c>
      <c r="D28" s="2">
        <v>586</v>
      </c>
      <c r="E28" s="2">
        <v>163</v>
      </c>
      <c r="F28" s="46">
        <v>0.44500000000000001</v>
      </c>
      <c r="G28" s="46">
        <v>0.70799999999999996</v>
      </c>
      <c r="H28" s="46">
        <v>0.745</v>
      </c>
      <c r="I28" s="46">
        <v>0.52200000000000002</v>
      </c>
      <c r="J28" s="46">
        <v>0.89300000000000002</v>
      </c>
      <c r="K28" s="46">
        <v>0.67600000000000005</v>
      </c>
      <c r="L28" s="46">
        <v>0.81399999999999995</v>
      </c>
      <c r="M28" s="2">
        <v>117</v>
      </c>
      <c r="N28" s="2">
        <v>469</v>
      </c>
      <c r="O28" s="2">
        <v>56</v>
      </c>
      <c r="P28" s="2">
        <v>107</v>
      </c>
      <c r="Q28" s="46">
        <f t="shared" si="0"/>
        <v>0.45154613355940149</v>
      </c>
      <c r="R28" s="35">
        <f t="shared" si="1"/>
        <v>0.95292620865139954</v>
      </c>
    </row>
    <row r="29" spans="1:18" s="7" customFormat="1" x14ac:dyDescent="0.3">
      <c r="A29" s="75" t="s">
        <v>17</v>
      </c>
      <c r="B29" s="65" t="s">
        <v>17</v>
      </c>
      <c r="C29" s="55">
        <v>0.96799999999999997</v>
      </c>
      <c r="D29" s="55">
        <v>761</v>
      </c>
      <c r="E29" s="55">
        <v>25</v>
      </c>
      <c r="F29" s="56">
        <v>0.92500000000000004</v>
      </c>
      <c r="G29" s="56">
        <v>0.96899999999999997</v>
      </c>
      <c r="H29" s="56">
        <v>0.95699999999999996</v>
      </c>
      <c r="I29" s="56">
        <v>0.97</v>
      </c>
      <c r="J29" s="56">
        <v>0.96699999999999997</v>
      </c>
      <c r="K29" s="56">
        <v>0.92700000000000005</v>
      </c>
      <c r="L29" s="56">
        <v>0.98699999999999999</v>
      </c>
      <c r="M29" s="55">
        <v>227</v>
      </c>
      <c r="N29" s="55">
        <v>534</v>
      </c>
      <c r="O29" s="55">
        <v>18</v>
      </c>
      <c r="P29" s="55">
        <v>7</v>
      </c>
      <c r="Q29" s="56">
        <f t="shared" si="0"/>
        <v>0.92545713896636106</v>
      </c>
      <c r="R29" s="57">
        <f t="shared" si="1"/>
        <v>1</v>
      </c>
    </row>
    <row r="30" spans="1:18" x14ac:dyDescent="0.3">
      <c r="A30" s="74" t="s">
        <v>19</v>
      </c>
      <c r="B30" s="64" t="s">
        <v>19</v>
      </c>
      <c r="C30" s="2">
        <v>0.94699999999999995</v>
      </c>
      <c r="D30" s="2">
        <v>744</v>
      </c>
      <c r="E30" s="2">
        <v>42</v>
      </c>
      <c r="F30" s="46">
        <v>0.876</v>
      </c>
      <c r="G30" s="46">
        <v>0.95099999999999996</v>
      </c>
      <c r="H30" s="46">
        <v>0.92800000000000005</v>
      </c>
      <c r="I30" s="46">
        <v>0.96199999999999997</v>
      </c>
      <c r="J30" s="46">
        <v>0.94</v>
      </c>
      <c r="K30" s="46">
        <v>0.872</v>
      </c>
      <c r="L30" s="46">
        <v>0.98299999999999998</v>
      </c>
      <c r="M30" s="2">
        <v>225</v>
      </c>
      <c r="N30" s="2">
        <v>519</v>
      </c>
      <c r="O30" s="2">
        <v>33</v>
      </c>
      <c r="P30" s="2">
        <v>9</v>
      </c>
      <c r="Q30" s="46">
        <f t="shared" si="0"/>
        <v>0.87809119659838331</v>
      </c>
      <c r="R30" s="35">
        <f t="shared" si="1"/>
        <v>1</v>
      </c>
    </row>
    <row r="31" spans="1:18" x14ac:dyDescent="0.3">
      <c r="A31" s="74" t="s">
        <v>21</v>
      </c>
      <c r="B31" s="64" t="s">
        <v>21</v>
      </c>
      <c r="C31" s="2">
        <v>0.78500000000000003</v>
      </c>
      <c r="D31" s="2">
        <v>617</v>
      </c>
      <c r="E31" s="2">
        <v>169</v>
      </c>
      <c r="F31" s="46">
        <v>0.54200000000000004</v>
      </c>
      <c r="G31" s="46">
        <v>0.80400000000000005</v>
      </c>
      <c r="H31" s="46">
        <v>0.76</v>
      </c>
      <c r="I31" s="46">
        <v>0.85</v>
      </c>
      <c r="J31" s="46">
        <v>0.75700000000000001</v>
      </c>
      <c r="K31" s="46">
        <v>0.59799999999999998</v>
      </c>
      <c r="L31" s="46">
        <v>0.92300000000000004</v>
      </c>
      <c r="M31" s="2">
        <v>199</v>
      </c>
      <c r="N31" s="2">
        <v>418</v>
      </c>
      <c r="O31" s="2">
        <v>134</v>
      </c>
      <c r="P31" s="2">
        <v>35</v>
      </c>
      <c r="Q31" s="46">
        <f t="shared" si="0"/>
        <v>0.56231116901062905</v>
      </c>
      <c r="R31" s="35">
        <f t="shared" si="1"/>
        <v>1</v>
      </c>
    </row>
    <row r="32" spans="1:18" s="7" customFormat="1" x14ac:dyDescent="0.3">
      <c r="A32" s="75" t="s">
        <v>18</v>
      </c>
      <c r="B32" s="65" t="s">
        <v>18</v>
      </c>
      <c r="C32" s="55">
        <v>0.97299999999999998</v>
      </c>
      <c r="D32" s="55">
        <v>765</v>
      </c>
      <c r="E32" s="55">
        <v>21</v>
      </c>
      <c r="F32" s="56">
        <v>0.93700000000000006</v>
      </c>
      <c r="G32" s="56">
        <v>0.97399999999999998</v>
      </c>
      <c r="H32" s="56">
        <v>0.96399999999999997</v>
      </c>
      <c r="I32" s="56">
        <v>0.97399999999999998</v>
      </c>
      <c r="J32" s="56">
        <v>0.97299999999999998</v>
      </c>
      <c r="K32" s="56">
        <v>0.93799999999999994</v>
      </c>
      <c r="L32" s="56">
        <v>0.98899999999999999</v>
      </c>
      <c r="M32" s="55">
        <v>228</v>
      </c>
      <c r="N32" s="55">
        <v>537</v>
      </c>
      <c r="O32" s="55">
        <v>15</v>
      </c>
      <c r="P32" s="55">
        <v>6</v>
      </c>
      <c r="Q32" s="56">
        <f t="shared" si="0"/>
        <v>0.93715031578708929</v>
      </c>
      <c r="R32" s="57">
        <f t="shared" si="1"/>
        <v>1</v>
      </c>
    </row>
    <row r="33" spans="1:18" x14ac:dyDescent="0.3">
      <c r="A33" s="74" t="s">
        <v>20</v>
      </c>
      <c r="B33" s="64" t="s">
        <v>20</v>
      </c>
      <c r="C33" s="2">
        <v>0.92500000000000004</v>
      </c>
      <c r="D33" s="2">
        <v>727</v>
      </c>
      <c r="E33" s="2">
        <v>59</v>
      </c>
      <c r="F33" s="46">
        <v>0.82899999999999996</v>
      </c>
      <c r="G33" s="46">
        <v>0.93500000000000005</v>
      </c>
      <c r="H33" s="46">
        <v>0.9</v>
      </c>
      <c r="I33" s="46">
        <v>0.96199999999999997</v>
      </c>
      <c r="J33" s="46">
        <v>0.90900000000000003</v>
      </c>
      <c r="K33" s="46">
        <v>0.81799999999999995</v>
      </c>
      <c r="L33" s="46">
        <v>0.98199999999999998</v>
      </c>
      <c r="M33" s="2">
        <v>225</v>
      </c>
      <c r="N33" s="2">
        <v>502</v>
      </c>
      <c r="O33" s="2">
        <v>50</v>
      </c>
      <c r="P33" s="2">
        <v>9</v>
      </c>
      <c r="Q33" s="46">
        <f t="shared" si="0"/>
        <v>0.83502265386177155</v>
      </c>
      <c r="R33" s="35">
        <f t="shared" si="1"/>
        <v>1</v>
      </c>
    </row>
    <row r="34" spans="1:18" x14ac:dyDescent="0.3">
      <c r="A34" s="74" t="s">
        <v>22</v>
      </c>
      <c r="B34" s="64" t="s">
        <v>22</v>
      </c>
      <c r="C34" s="2">
        <v>0.75800000000000001</v>
      </c>
      <c r="D34" s="2">
        <v>596</v>
      </c>
      <c r="E34" s="2">
        <v>190</v>
      </c>
      <c r="F34" s="46">
        <v>0.49299999999999999</v>
      </c>
      <c r="G34" s="46">
        <v>0.78100000000000003</v>
      </c>
      <c r="H34" s="46">
        <v>0.73799999999999999</v>
      </c>
      <c r="I34" s="46">
        <v>0.83799999999999997</v>
      </c>
      <c r="J34" s="46">
        <v>0.72499999999999998</v>
      </c>
      <c r="K34" s="46">
        <v>0.56299999999999994</v>
      </c>
      <c r="L34" s="46">
        <v>0.91300000000000003</v>
      </c>
      <c r="M34" s="2">
        <v>196</v>
      </c>
      <c r="N34" s="2">
        <v>400</v>
      </c>
      <c r="O34" s="2">
        <v>152</v>
      </c>
      <c r="P34" s="2">
        <v>38</v>
      </c>
      <c r="Q34" s="46">
        <f t="shared" si="0"/>
        <v>0.51757825328520835</v>
      </c>
      <c r="R34" s="35">
        <f t="shared" si="1"/>
        <v>1</v>
      </c>
    </row>
    <row r="35" spans="1:18" s="7" customFormat="1" x14ac:dyDescent="0.3">
      <c r="A35" s="79" t="s">
        <v>106</v>
      </c>
      <c r="B35" s="66" t="s">
        <v>106</v>
      </c>
      <c r="C35" s="55">
        <v>0.97499999999999998</v>
      </c>
      <c r="D35" s="55">
        <v>765</v>
      </c>
      <c r="E35" s="55">
        <v>20</v>
      </c>
      <c r="F35" s="56">
        <v>0.94099999999999995</v>
      </c>
      <c r="G35" s="56">
        <v>0.98199999999999998</v>
      </c>
      <c r="H35" s="56">
        <v>0.96099999999999997</v>
      </c>
      <c r="I35" s="56">
        <v>1</v>
      </c>
      <c r="J35" s="56">
        <v>0.96399999999999997</v>
      </c>
      <c r="K35" s="56">
        <v>0.92100000000000004</v>
      </c>
      <c r="L35" s="56">
        <v>1</v>
      </c>
      <c r="M35" s="55">
        <v>234</v>
      </c>
      <c r="N35" s="55">
        <v>531</v>
      </c>
      <c r="O35" s="55">
        <v>20</v>
      </c>
      <c r="P35" s="55">
        <v>0</v>
      </c>
      <c r="Q35" s="56">
        <f t="shared" si="0"/>
        <v>0.94224215773204323</v>
      </c>
      <c r="R35" s="57">
        <f t="shared" si="1"/>
        <v>0.99872773536895676</v>
      </c>
    </row>
    <row r="36" spans="1:18" s="7" customFormat="1" x14ac:dyDescent="0.3">
      <c r="A36" s="80" t="s">
        <v>96</v>
      </c>
      <c r="B36" s="83" t="s">
        <v>45</v>
      </c>
      <c r="C36" s="84">
        <v>0.996</v>
      </c>
      <c r="D36" s="84">
        <v>783</v>
      </c>
      <c r="E36" s="84">
        <v>3</v>
      </c>
      <c r="F36" s="85">
        <v>0.99099999999999999</v>
      </c>
      <c r="G36" s="85">
        <v>0.997</v>
      </c>
      <c r="H36" s="85">
        <v>0.99399999999999999</v>
      </c>
      <c r="I36" s="85">
        <v>1</v>
      </c>
      <c r="J36" s="85">
        <v>0.995</v>
      </c>
      <c r="K36" s="85">
        <v>0.98699999999999999</v>
      </c>
      <c r="L36" s="85">
        <v>1</v>
      </c>
      <c r="M36" s="84">
        <v>234</v>
      </c>
      <c r="N36" s="84">
        <v>549</v>
      </c>
      <c r="O36" s="84">
        <v>3</v>
      </c>
      <c r="P36" s="84">
        <v>0</v>
      </c>
      <c r="Q36" s="85">
        <f t="shared" si="0"/>
        <v>0.99094691293720116</v>
      </c>
      <c r="R36" s="86">
        <v>1</v>
      </c>
    </row>
    <row r="37" spans="1:18" s="7" customFormat="1" x14ac:dyDescent="0.3">
      <c r="A37" s="80" t="s">
        <v>97</v>
      </c>
      <c r="B37" s="83" t="s">
        <v>46</v>
      </c>
      <c r="C37" s="84">
        <v>0.996</v>
      </c>
      <c r="D37" s="84">
        <v>783</v>
      </c>
      <c r="E37" s="84">
        <v>3</v>
      </c>
      <c r="F37" s="85">
        <v>0.99099999999999999</v>
      </c>
      <c r="G37" s="85">
        <v>0.997</v>
      </c>
      <c r="H37" s="85">
        <v>0.99399999999999999</v>
      </c>
      <c r="I37" s="85">
        <v>1</v>
      </c>
      <c r="J37" s="85">
        <v>0.995</v>
      </c>
      <c r="K37" s="85">
        <v>0.98699999999999999</v>
      </c>
      <c r="L37" s="85">
        <v>1</v>
      </c>
      <c r="M37" s="84">
        <v>234</v>
      </c>
      <c r="N37" s="84">
        <v>549</v>
      </c>
      <c r="O37" s="84">
        <v>3</v>
      </c>
      <c r="P37" s="84">
        <v>0</v>
      </c>
      <c r="Q37" s="85">
        <f t="shared" si="0"/>
        <v>0.99094691293720116</v>
      </c>
      <c r="R37" s="86">
        <v>1</v>
      </c>
    </row>
    <row r="38" spans="1:18" x14ac:dyDescent="0.3">
      <c r="A38" s="76" t="s">
        <v>100</v>
      </c>
      <c r="B38" s="81" t="s">
        <v>47</v>
      </c>
      <c r="C38" s="37">
        <v>0.99399999999999999</v>
      </c>
      <c r="D38" s="37">
        <v>781</v>
      </c>
      <c r="E38" s="37">
        <v>5</v>
      </c>
      <c r="F38" s="47">
        <v>0.98499999999999999</v>
      </c>
      <c r="G38" s="47">
        <v>0.995</v>
      </c>
      <c r="H38" s="47">
        <v>0.99</v>
      </c>
      <c r="I38" s="47">
        <v>1</v>
      </c>
      <c r="J38" s="47">
        <v>0.99099999999999999</v>
      </c>
      <c r="K38" s="47">
        <v>0.97899999999999998</v>
      </c>
      <c r="L38" s="47">
        <v>1</v>
      </c>
      <c r="M38" s="37">
        <v>234</v>
      </c>
      <c r="N38" s="37">
        <v>547</v>
      </c>
      <c r="O38" s="37">
        <v>5</v>
      </c>
      <c r="P38" s="37">
        <v>0</v>
      </c>
      <c r="Q38" s="82">
        <f t="shared" si="0"/>
        <v>0.98499290565720088</v>
      </c>
      <c r="R38" s="38">
        <v>1</v>
      </c>
    </row>
    <row r="39" spans="1:18" s="7" customFormat="1" x14ac:dyDescent="0.3">
      <c r="A39" s="80" t="s">
        <v>98</v>
      </c>
      <c r="B39" s="83" t="s">
        <v>48</v>
      </c>
      <c r="C39" s="84">
        <v>0.996</v>
      </c>
      <c r="D39" s="84">
        <v>783</v>
      </c>
      <c r="E39" s="84">
        <v>3</v>
      </c>
      <c r="F39" s="85">
        <v>0.99099999999999999</v>
      </c>
      <c r="G39" s="85">
        <v>0.997</v>
      </c>
      <c r="H39" s="85">
        <v>0.99399999999999999</v>
      </c>
      <c r="I39" s="85">
        <v>1</v>
      </c>
      <c r="J39" s="85">
        <v>0.995</v>
      </c>
      <c r="K39" s="85">
        <v>0.98699999999999999</v>
      </c>
      <c r="L39" s="85">
        <v>1</v>
      </c>
      <c r="M39" s="84">
        <v>234</v>
      </c>
      <c r="N39" s="84">
        <v>549</v>
      </c>
      <c r="O39" s="84">
        <v>3</v>
      </c>
      <c r="P39" s="84">
        <v>0</v>
      </c>
      <c r="Q39" s="85">
        <f t="shared" si="0"/>
        <v>0.99094691293720116</v>
      </c>
      <c r="R39" s="86">
        <v>1</v>
      </c>
    </row>
    <row r="40" spans="1:18" x14ac:dyDescent="0.3">
      <c r="A40" s="76" t="s">
        <v>99</v>
      </c>
      <c r="B40" s="81" t="s">
        <v>49</v>
      </c>
      <c r="C40" s="37">
        <v>0.99399999999999999</v>
      </c>
      <c r="D40" s="37">
        <v>781</v>
      </c>
      <c r="E40" s="37">
        <v>5</v>
      </c>
      <c r="F40" s="47">
        <v>0.98499999999999999</v>
      </c>
      <c r="G40" s="47">
        <v>0.995</v>
      </c>
      <c r="H40" s="47">
        <v>0.99</v>
      </c>
      <c r="I40" s="47">
        <v>1</v>
      </c>
      <c r="J40" s="47">
        <v>0.99099999999999999</v>
      </c>
      <c r="K40" s="47">
        <v>0.97899999999999998</v>
      </c>
      <c r="L40" s="47">
        <v>1</v>
      </c>
      <c r="M40" s="37">
        <v>234</v>
      </c>
      <c r="N40" s="37">
        <v>547</v>
      </c>
      <c r="O40" s="37">
        <v>5</v>
      </c>
      <c r="P40" s="37">
        <v>0</v>
      </c>
      <c r="Q40" s="82">
        <f t="shared" si="0"/>
        <v>0.98499290565720088</v>
      </c>
      <c r="R40" s="38">
        <v>1</v>
      </c>
    </row>
    <row r="41" spans="1:18" s="7" customFormat="1" x14ac:dyDescent="0.3">
      <c r="A41" s="80" t="s">
        <v>101</v>
      </c>
      <c r="B41" s="83" t="s">
        <v>50</v>
      </c>
      <c r="C41" s="84">
        <v>0.996</v>
      </c>
      <c r="D41" s="84">
        <v>783</v>
      </c>
      <c r="E41" s="84">
        <v>3</v>
      </c>
      <c r="F41" s="85">
        <v>0.99099999999999999</v>
      </c>
      <c r="G41" s="85">
        <v>0.997</v>
      </c>
      <c r="H41" s="85">
        <v>0.99399999999999999</v>
      </c>
      <c r="I41" s="85">
        <v>1</v>
      </c>
      <c r="J41" s="85">
        <v>0.995</v>
      </c>
      <c r="K41" s="85">
        <v>0.98699999999999999</v>
      </c>
      <c r="L41" s="85">
        <v>1</v>
      </c>
      <c r="M41" s="84">
        <v>234</v>
      </c>
      <c r="N41" s="84">
        <v>549</v>
      </c>
      <c r="O41" s="84">
        <v>3</v>
      </c>
      <c r="P41" s="84">
        <v>0</v>
      </c>
      <c r="Q41" s="85">
        <f t="shared" si="0"/>
        <v>0.99094691293720116</v>
      </c>
      <c r="R41" s="86">
        <v>1</v>
      </c>
    </row>
    <row r="42" spans="1:18" s="7" customFormat="1" x14ac:dyDescent="0.3">
      <c r="A42" s="80" t="s">
        <v>102</v>
      </c>
      <c r="B42" s="83" t="s">
        <v>51</v>
      </c>
      <c r="C42" s="84">
        <v>0.996</v>
      </c>
      <c r="D42" s="84">
        <v>783</v>
      </c>
      <c r="E42" s="84">
        <v>3</v>
      </c>
      <c r="F42" s="85">
        <v>0.99099999999999999</v>
      </c>
      <c r="G42" s="85">
        <v>0.997</v>
      </c>
      <c r="H42" s="85">
        <v>0.99399999999999999</v>
      </c>
      <c r="I42" s="85">
        <v>1</v>
      </c>
      <c r="J42" s="85">
        <v>0.995</v>
      </c>
      <c r="K42" s="85">
        <v>0.98699999999999999</v>
      </c>
      <c r="L42" s="85">
        <v>1</v>
      </c>
      <c r="M42" s="84">
        <v>234</v>
      </c>
      <c r="N42" s="84">
        <v>549</v>
      </c>
      <c r="O42" s="84">
        <v>3</v>
      </c>
      <c r="P42" s="84">
        <v>0</v>
      </c>
      <c r="Q42" s="85">
        <f t="shared" si="0"/>
        <v>0.99094691293720116</v>
      </c>
      <c r="R42" s="86">
        <v>1</v>
      </c>
    </row>
    <row r="43" spans="1:18" x14ac:dyDescent="0.3">
      <c r="A43" s="76" t="s">
        <v>103</v>
      </c>
      <c r="B43" s="81" t="s">
        <v>52</v>
      </c>
      <c r="C43" s="37">
        <v>0.99</v>
      </c>
      <c r="D43" s="37">
        <v>778</v>
      </c>
      <c r="E43" s="37">
        <v>8</v>
      </c>
      <c r="F43" s="47">
        <v>0.97599999999999998</v>
      </c>
      <c r="G43" s="47">
        <v>0.99299999999999999</v>
      </c>
      <c r="H43" s="47">
        <v>0.98299999999999998</v>
      </c>
      <c r="I43" s="47">
        <v>1</v>
      </c>
      <c r="J43" s="47">
        <v>0.98599999999999999</v>
      </c>
      <c r="K43" s="47">
        <v>0.96699999999999997</v>
      </c>
      <c r="L43" s="47">
        <v>1</v>
      </c>
      <c r="M43" s="37">
        <v>234</v>
      </c>
      <c r="N43" s="37">
        <v>544</v>
      </c>
      <c r="O43" s="37">
        <v>8</v>
      </c>
      <c r="P43" s="37">
        <v>0</v>
      </c>
      <c r="Q43" s="82">
        <f t="shared" si="0"/>
        <v>0.9761805644605257</v>
      </c>
      <c r="R43" s="3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D03C-64FE-46C8-8E05-22D901668DDC}">
  <sheetPr>
    <tabColor rgb="FFFFFF00"/>
  </sheetPr>
  <dimension ref="A1:F43"/>
  <sheetViews>
    <sheetView topLeftCell="A25" zoomScale="115" zoomScaleNormal="115" workbookViewId="0">
      <selection activeCell="E24" sqref="E24"/>
    </sheetView>
  </sheetViews>
  <sheetFormatPr defaultRowHeight="14.4" x14ac:dyDescent="0.3"/>
  <cols>
    <col min="1" max="1" width="32.21875" style="77" bestFit="1" customWidth="1"/>
    <col min="2" max="2" width="22.77734375" customWidth="1"/>
  </cols>
  <sheetData>
    <row r="1" spans="1:6" s="1" customFormat="1" x14ac:dyDescent="0.3">
      <c r="A1" s="9" t="s">
        <v>71</v>
      </c>
      <c r="B1" s="58" t="s">
        <v>0</v>
      </c>
      <c r="C1" s="58" t="s">
        <v>1</v>
      </c>
      <c r="D1" s="58" t="s">
        <v>2</v>
      </c>
      <c r="E1" s="58" t="s">
        <v>3</v>
      </c>
      <c r="F1" s="58" t="s">
        <v>16</v>
      </c>
    </row>
    <row r="2" spans="1:6" x14ac:dyDescent="0.3">
      <c r="A2" s="69" t="s">
        <v>72</v>
      </c>
      <c r="B2" s="10" t="s">
        <v>7</v>
      </c>
      <c r="C2" s="11">
        <v>1774</v>
      </c>
      <c r="D2" s="11">
        <v>422</v>
      </c>
      <c r="E2" s="12">
        <v>0.80783242258652099</v>
      </c>
      <c r="F2" s="13">
        <f t="shared" ref="F2:F25" si="0">(C2+D2)/2196</f>
        <v>1</v>
      </c>
    </row>
    <row r="3" spans="1:6" x14ac:dyDescent="0.3">
      <c r="A3" s="69" t="s">
        <v>73</v>
      </c>
      <c r="B3" s="10" t="s">
        <v>5</v>
      </c>
      <c r="C3" s="11">
        <v>1783</v>
      </c>
      <c r="D3" s="11">
        <v>413</v>
      </c>
      <c r="E3" s="12">
        <v>0.81193078324225865</v>
      </c>
      <c r="F3" s="13">
        <f t="shared" si="0"/>
        <v>1</v>
      </c>
    </row>
    <row r="4" spans="1:6" x14ac:dyDescent="0.3">
      <c r="A4" s="71" t="s">
        <v>74</v>
      </c>
      <c r="B4" s="10" t="s">
        <v>14</v>
      </c>
      <c r="C4" s="11">
        <v>1728</v>
      </c>
      <c r="D4" s="11">
        <v>468</v>
      </c>
      <c r="E4" s="12">
        <v>0.78688524590163933</v>
      </c>
      <c r="F4" s="13">
        <f t="shared" si="0"/>
        <v>1</v>
      </c>
    </row>
    <row r="5" spans="1:6" x14ac:dyDescent="0.3">
      <c r="A5" s="69" t="s">
        <v>75</v>
      </c>
      <c r="B5" s="10" t="s">
        <v>10</v>
      </c>
      <c r="C5" s="11">
        <v>1763</v>
      </c>
      <c r="D5" s="11">
        <v>433</v>
      </c>
      <c r="E5" s="12">
        <v>0.80282331511839711</v>
      </c>
      <c r="F5" s="13">
        <f t="shared" si="0"/>
        <v>1</v>
      </c>
    </row>
    <row r="6" spans="1:6" x14ac:dyDescent="0.3">
      <c r="A6" s="69" t="s">
        <v>76</v>
      </c>
      <c r="B6" s="10" t="s">
        <v>15</v>
      </c>
      <c r="C6" s="11">
        <v>1717</v>
      </c>
      <c r="D6" s="11">
        <v>479</v>
      </c>
      <c r="E6" s="12">
        <v>0.78187613843351544</v>
      </c>
      <c r="F6" s="13">
        <f t="shared" si="0"/>
        <v>1</v>
      </c>
    </row>
    <row r="7" spans="1:6" x14ac:dyDescent="0.3">
      <c r="A7" s="71" t="s">
        <v>80</v>
      </c>
      <c r="B7" s="10" t="s">
        <v>12</v>
      </c>
      <c r="C7" s="11">
        <v>1744</v>
      </c>
      <c r="D7" s="11">
        <v>452</v>
      </c>
      <c r="E7" s="12">
        <v>0.79417122040072863</v>
      </c>
      <c r="F7" s="13">
        <f t="shared" si="0"/>
        <v>1</v>
      </c>
    </row>
    <row r="8" spans="1:6" x14ac:dyDescent="0.3">
      <c r="A8" s="69" t="s">
        <v>77</v>
      </c>
      <c r="B8" s="10" t="s">
        <v>11</v>
      </c>
      <c r="C8" s="11">
        <v>1761</v>
      </c>
      <c r="D8" s="11">
        <v>435</v>
      </c>
      <c r="E8" s="12">
        <v>0.80191256830601088</v>
      </c>
      <c r="F8" s="13">
        <f t="shared" si="0"/>
        <v>1</v>
      </c>
    </row>
    <row r="9" spans="1:6" x14ac:dyDescent="0.3">
      <c r="A9" s="69" t="s">
        <v>78</v>
      </c>
      <c r="B9" s="10" t="s">
        <v>13</v>
      </c>
      <c r="C9" s="11">
        <v>1737</v>
      </c>
      <c r="D9" s="11">
        <v>459</v>
      </c>
      <c r="E9" s="12">
        <v>0.79098360655737709</v>
      </c>
      <c r="F9" s="13">
        <f t="shared" si="0"/>
        <v>1</v>
      </c>
    </row>
    <row r="10" spans="1:6" x14ac:dyDescent="0.3">
      <c r="A10" s="69" t="s">
        <v>79</v>
      </c>
      <c r="B10" s="10" t="s">
        <v>9</v>
      </c>
      <c r="C10" s="11">
        <v>1764</v>
      </c>
      <c r="D10" s="11">
        <v>432</v>
      </c>
      <c r="E10" s="12">
        <v>0.80327868852459017</v>
      </c>
      <c r="F10" s="13">
        <f t="shared" si="0"/>
        <v>1</v>
      </c>
    </row>
    <row r="11" spans="1:6" x14ac:dyDescent="0.3">
      <c r="A11" s="69" t="s">
        <v>81</v>
      </c>
      <c r="B11" s="10" t="s">
        <v>8</v>
      </c>
      <c r="C11" s="11">
        <v>1770</v>
      </c>
      <c r="D11" s="11">
        <v>426</v>
      </c>
      <c r="E11" s="12">
        <v>0.80601092896174864</v>
      </c>
      <c r="F11" s="13">
        <f t="shared" si="0"/>
        <v>1</v>
      </c>
    </row>
    <row r="12" spans="1:6" s="7" customFormat="1" x14ac:dyDescent="0.3">
      <c r="A12" s="71" t="s">
        <v>82</v>
      </c>
      <c r="B12" s="14" t="s">
        <v>4</v>
      </c>
      <c r="C12" s="15">
        <v>1876</v>
      </c>
      <c r="D12" s="15">
        <v>320</v>
      </c>
      <c r="E12" s="16">
        <v>0.85428051001821492</v>
      </c>
      <c r="F12" s="17">
        <f t="shared" si="0"/>
        <v>1</v>
      </c>
    </row>
    <row r="13" spans="1:6" x14ac:dyDescent="0.3">
      <c r="A13" s="69" t="s">
        <v>83</v>
      </c>
      <c r="B13" s="10" t="s">
        <v>6</v>
      </c>
      <c r="C13" s="11">
        <v>1783</v>
      </c>
      <c r="D13" s="11">
        <v>413</v>
      </c>
      <c r="E13" s="12">
        <v>0.81193078324225865</v>
      </c>
      <c r="F13" s="13">
        <f t="shared" si="0"/>
        <v>1</v>
      </c>
    </row>
    <row r="14" spans="1:6" x14ac:dyDescent="0.3">
      <c r="A14" s="78" t="s">
        <v>84</v>
      </c>
      <c r="B14" s="18" t="s">
        <v>23</v>
      </c>
      <c r="C14" s="19">
        <v>1779</v>
      </c>
      <c r="D14" s="19">
        <v>417</v>
      </c>
      <c r="E14" s="20">
        <v>0.81010928961748629</v>
      </c>
      <c r="F14" s="21">
        <f t="shared" si="0"/>
        <v>1</v>
      </c>
    </row>
    <row r="15" spans="1:6" x14ac:dyDescent="0.3">
      <c r="A15" s="78" t="s">
        <v>85</v>
      </c>
      <c r="B15" s="18" t="s">
        <v>24</v>
      </c>
      <c r="C15" s="19">
        <v>1872</v>
      </c>
      <c r="D15" s="19">
        <v>324</v>
      </c>
      <c r="E15" s="20">
        <v>0.85245901639344257</v>
      </c>
      <c r="F15" s="21">
        <f t="shared" si="0"/>
        <v>1</v>
      </c>
    </row>
    <row r="16" spans="1:6" s="7" customFormat="1" x14ac:dyDescent="0.3">
      <c r="A16" s="73" t="s">
        <v>86</v>
      </c>
      <c r="B16" s="22" t="s">
        <v>25</v>
      </c>
      <c r="C16" s="23">
        <v>1764</v>
      </c>
      <c r="D16" s="23">
        <v>432</v>
      </c>
      <c r="E16" s="24">
        <v>0.80327868852459017</v>
      </c>
      <c r="F16" s="25">
        <f t="shared" si="0"/>
        <v>1</v>
      </c>
    </row>
    <row r="17" spans="1:6" x14ac:dyDescent="0.3">
      <c r="A17" s="78" t="s">
        <v>87</v>
      </c>
      <c r="B17" s="18" t="s">
        <v>26</v>
      </c>
      <c r="C17" s="19">
        <v>1772</v>
      </c>
      <c r="D17" s="19">
        <v>424</v>
      </c>
      <c r="E17" s="20">
        <v>0.80692167577413476</v>
      </c>
      <c r="F17" s="21">
        <f t="shared" si="0"/>
        <v>1</v>
      </c>
    </row>
    <row r="18" spans="1:6" x14ac:dyDescent="0.3">
      <c r="A18" s="78" t="s">
        <v>88</v>
      </c>
      <c r="B18" s="18" t="s">
        <v>27</v>
      </c>
      <c r="C18" s="19">
        <v>1887</v>
      </c>
      <c r="D18" s="19">
        <v>309</v>
      </c>
      <c r="E18" s="20">
        <v>0.85928961748633881</v>
      </c>
      <c r="F18" s="21">
        <f t="shared" si="0"/>
        <v>1</v>
      </c>
    </row>
    <row r="19" spans="1:6" x14ac:dyDescent="0.3">
      <c r="A19" s="78" t="s">
        <v>89</v>
      </c>
      <c r="B19" s="18" t="s">
        <v>28</v>
      </c>
      <c r="C19" s="19">
        <v>1775</v>
      </c>
      <c r="D19" s="19">
        <v>421</v>
      </c>
      <c r="E19" s="20">
        <v>0.80828779599271405</v>
      </c>
      <c r="F19" s="21">
        <f t="shared" si="0"/>
        <v>1</v>
      </c>
    </row>
    <row r="20" spans="1:6" x14ac:dyDescent="0.3">
      <c r="A20" s="73" t="s">
        <v>90</v>
      </c>
      <c r="B20" s="18" t="s">
        <v>29</v>
      </c>
      <c r="C20" s="19">
        <v>1768</v>
      </c>
      <c r="D20" s="19">
        <v>428</v>
      </c>
      <c r="E20" s="20">
        <v>0.80510018214936252</v>
      </c>
      <c r="F20" s="21">
        <f t="shared" si="0"/>
        <v>1</v>
      </c>
    </row>
    <row r="21" spans="1:6" x14ac:dyDescent="0.3">
      <c r="A21" s="78" t="s">
        <v>91</v>
      </c>
      <c r="B21" s="18" t="s">
        <v>30</v>
      </c>
      <c r="C21" s="19">
        <v>1884</v>
      </c>
      <c r="D21" s="19">
        <v>312</v>
      </c>
      <c r="E21" s="20">
        <v>0.85792349726775952</v>
      </c>
      <c r="F21" s="21">
        <f t="shared" si="0"/>
        <v>1</v>
      </c>
    </row>
    <row r="22" spans="1:6" x14ac:dyDescent="0.3">
      <c r="A22" s="73" t="s">
        <v>92</v>
      </c>
      <c r="B22" s="18" t="s">
        <v>31</v>
      </c>
      <c r="C22" s="19">
        <v>1780</v>
      </c>
      <c r="D22" s="19">
        <v>416</v>
      </c>
      <c r="E22" s="20">
        <v>0.81056466302367947</v>
      </c>
      <c r="F22" s="21">
        <f t="shared" si="0"/>
        <v>1</v>
      </c>
    </row>
    <row r="23" spans="1:6" x14ac:dyDescent="0.3">
      <c r="A23" s="78" t="s">
        <v>93</v>
      </c>
      <c r="B23" s="18" t="s">
        <v>32</v>
      </c>
      <c r="C23" s="19">
        <v>1796</v>
      </c>
      <c r="D23" s="19">
        <v>400</v>
      </c>
      <c r="E23" s="20">
        <v>0.81785063752276865</v>
      </c>
      <c r="F23" s="21">
        <f t="shared" si="0"/>
        <v>1</v>
      </c>
    </row>
    <row r="24" spans="1:6" s="7" customFormat="1" x14ac:dyDescent="0.3">
      <c r="A24" s="73" t="s">
        <v>94</v>
      </c>
      <c r="B24" s="22" t="s">
        <v>33</v>
      </c>
      <c r="C24" s="23">
        <v>1892</v>
      </c>
      <c r="D24" s="23">
        <v>304</v>
      </c>
      <c r="E24" s="24">
        <v>0.86156648451730422</v>
      </c>
      <c r="F24" s="25">
        <f t="shared" si="0"/>
        <v>1</v>
      </c>
    </row>
    <row r="25" spans="1:6" x14ac:dyDescent="0.3">
      <c r="A25" s="78" t="s">
        <v>95</v>
      </c>
      <c r="B25" s="18" t="s">
        <v>34</v>
      </c>
      <c r="C25" s="19">
        <v>1786</v>
      </c>
      <c r="D25" s="19">
        <v>410</v>
      </c>
      <c r="E25" s="20">
        <v>0.81329690346083794</v>
      </c>
      <c r="F25" s="21">
        <f t="shared" si="0"/>
        <v>1</v>
      </c>
    </row>
    <row r="26" spans="1:6" x14ac:dyDescent="0.3">
      <c r="A26" s="26" t="s">
        <v>65</v>
      </c>
      <c r="B26" s="26" t="s">
        <v>65</v>
      </c>
      <c r="C26" s="27">
        <v>1605</v>
      </c>
      <c r="D26" s="27">
        <v>489</v>
      </c>
      <c r="E26" s="28">
        <v>0.76647564469914042</v>
      </c>
      <c r="F26" s="29">
        <v>0.95355191256830596</v>
      </c>
    </row>
    <row r="27" spans="1:6" x14ac:dyDescent="0.3">
      <c r="A27" s="26" t="s">
        <v>66</v>
      </c>
      <c r="B27" s="26" t="s">
        <v>66</v>
      </c>
      <c r="C27" s="27">
        <v>1496</v>
      </c>
      <c r="D27" s="27">
        <v>598</v>
      </c>
      <c r="E27" s="28">
        <v>0.7144221585482331</v>
      </c>
      <c r="F27" s="29">
        <v>0.95355191256830596</v>
      </c>
    </row>
    <row r="28" spans="1:6" x14ac:dyDescent="0.3">
      <c r="A28" s="26" t="s">
        <v>67</v>
      </c>
      <c r="B28" s="26" t="s">
        <v>67</v>
      </c>
      <c r="C28" s="27">
        <v>1443</v>
      </c>
      <c r="D28" s="27">
        <v>651</v>
      </c>
      <c r="E28" s="28">
        <v>0.68911174785100282</v>
      </c>
      <c r="F28" s="29">
        <v>0.95355191256830596</v>
      </c>
    </row>
    <row r="29" spans="1:6" x14ac:dyDescent="0.3">
      <c r="A29" s="26" t="s">
        <v>17</v>
      </c>
      <c r="B29" s="26" t="s">
        <v>17</v>
      </c>
      <c r="C29" s="27">
        <v>1970</v>
      </c>
      <c r="D29" s="27">
        <v>226</v>
      </c>
      <c r="E29" s="28">
        <v>0.89708561020036426</v>
      </c>
      <c r="F29" s="29">
        <v>1</v>
      </c>
    </row>
    <row r="30" spans="1:6" x14ac:dyDescent="0.3">
      <c r="A30" s="26" t="s">
        <v>19</v>
      </c>
      <c r="B30" s="26" t="s">
        <v>19</v>
      </c>
      <c r="C30" s="27">
        <v>1273</v>
      </c>
      <c r="D30" s="27">
        <v>923</v>
      </c>
      <c r="E30" s="28">
        <v>0.57969034608378867</v>
      </c>
      <c r="F30" s="29">
        <v>1</v>
      </c>
    </row>
    <row r="31" spans="1:6" x14ac:dyDescent="0.3">
      <c r="A31" s="26" t="s">
        <v>21</v>
      </c>
      <c r="B31" s="26" t="s">
        <v>21</v>
      </c>
      <c r="C31" s="27">
        <v>1678</v>
      </c>
      <c r="D31" s="27">
        <v>518</v>
      </c>
      <c r="E31" s="28">
        <v>0.76411657559198543</v>
      </c>
      <c r="F31" s="29">
        <v>1</v>
      </c>
    </row>
    <row r="32" spans="1:6" x14ac:dyDescent="0.3">
      <c r="A32" s="26" t="s">
        <v>18</v>
      </c>
      <c r="B32" s="26" t="s">
        <v>18</v>
      </c>
      <c r="C32" s="27">
        <v>1969</v>
      </c>
      <c r="D32" s="27">
        <v>227</v>
      </c>
      <c r="E32" s="28">
        <v>0.8966302367941712</v>
      </c>
      <c r="F32" s="29">
        <v>1</v>
      </c>
    </row>
    <row r="33" spans="1:6" x14ac:dyDescent="0.3">
      <c r="A33" s="26" t="s">
        <v>20</v>
      </c>
      <c r="B33" s="26" t="s">
        <v>20</v>
      </c>
      <c r="C33" s="27">
        <v>1349</v>
      </c>
      <c r="D33" s="27">
        <v>847</v>
      </c>
      <c r="E33" s="28">
        <v>0.61429872495446269</v>
      </c>
      <c r="F33" s="29">
        <v>1</v>
      </c>
    </row>
    <row r="34" spans="1:6" x14ac:dyDescent="0.3">
      <c r="A34" s="26" t="s">
        <v>22</v>
      </c>
      <c r="B34" s="26" t="s">
        <v>22</v>
      </c>
      <c r="C34" s="27">
        <v>1661</v>
      </c>
      <c r="D34" s="27">
        <v>346</v>
      </c>
      <c r="E34" s="28">
        <v>0.82760338814150469</v>
      </c>
      <c r="F34" s="29">
        <v>0.91393442622950816</v>
      </c>
    </row>
    <row r="35" spans="1:6" s="7" customFormat="1" x14ac:dyDescent="0.3">
      <c r="A35" s="79" t="s">
        <v>106</v>
      </c>
      <c r="B35" s="79" t="s">
        <v>106</v>
      </c>
      <c r="C35" s="30">
        <v>1706</v>
      </c>
      <c r="D35" s="30">
        <v>80</v>
      </c>
      <c r="E35" s="31">
        <v>0.95520716685330342</v>
      </c>
      <c r="F35" s="32">
        <v>0.81329690346083794</v>
      </c>
    </row>
    <row r="36" spans="1:6" x14ac:dyDescent="0.3">
      <c r="A36" s="76" t="s">
        <v>96</v>
      </c>
      <c r="B36" s="40" t="s">
        <v>45</v>
      </c>
      <c r="C36" s="40">
        <v>2177</v>
      </c>
      <c r="D36" s="40">
        <v>19</v>
      </c>
      <c r="E36" s="41">
        <v>0.99134790528233152</v>
      </c>
      <c r="F36" s="39">
        <v>1</v>
      </c>
    </row>
    <row r="37" spans="1:6" x14ac:dyDescent="0.3">
      <c r="A37" s="76" t="s">
        <v>97</v>
      </c>
      <c r="B37" s="40" t="s">
        <v>46</v>
      </c>
      <c r="C37" s="40">
        <v>2179</v>
      </c>
      <c r="D37" s="40">
        <v>17</v>
      </c>
      <c r="E37" s="41">
        <v>0.99225865209471764</v>
      </c>
      <c r="F37" s="39">
        <v>1</v>
      </c>
    </row>
    <row r="38" spans="1:6" x14ac:dyDescent="0.3">
      <c r="A38" s="76" t="s">
        <v>100</v>
      </c>
      <c r="B38" s="40" t="s">
        <v>47</v>
      </c>
      <c r="C38" s="40">
        <v>2129</v>
      </c>
      <c r="D38" s="40">
        <v>67</v>
      </c>
      <c r="E38" s="41">
        <v>0.96948998178506374</v>
      </c>
      <c r="F38" s="39">
        <v>1</v>
      </c>
    </row>
    <row r="39" spans="1:6" x14ac:dyDescent="0.3">
      <c r="A39" s="76" t="s">
        <v>98</v>
      </c>
      <c r="B39" s="40" t="s">
        <v>48</v>
      </c>
      <c r="C39" s="40">
        <v>2155</v>
      </c>
      <c r="D39" s="40">
        <v>41</v>
      </c>
      <c r="E39" s="41">
        <v>0.98132969034608375</v>
      </c>
      <c r="F39" s="39">
        <v>1</v>
      </c>
    </row>
    <row r="40" spans="1:6" x14ac:dyDescent="0.3">
      <c r="A40" s="76" t="s">
        <v>99</v>
      </c>
      <c r="B40" s="40" t="s">
        <v>49</v>
      </c>
      <c r="C40" s="40">
        <v>2182</v>
      </c>
      <c r="D40" s="40">
        <v>14</v>
      </c>
      <c r="E40" s="41">
        <v>0.99362477231329693</v>
      </c>
      <c r="F40" s="39">
        <v>1</v>
      </c>
    </row>
    <row r="41" spans="1:6" x14ac:dyDescent="0.3">
      <c r="A41" s="76" t="s">
        <v>101</v>
      </c>
      <c r="B41" s="40" t="s">
        <v>50</v>
      </c>
      <c r="C41" s="40">
        <v>2179</v>
      </c>
      <c r="D41" s="40">
        <v>17</v>
      </c>
      <c r="E41" s="41">
        <v>0.99225865209471764</v>
      </c>
      <c r="F41" s="39">
        <v>1</v>
      </c>
    </row>
    <row r="42" spans="1:6" x14ac:dyDescent="0.3">
      <c r="A42" s="76" t="s">
        <v>102</v>
      </c>
      <c r="B42" s="40" t="s">
        <v>51</v>
      </c>
      <c r="C42" s="40">
        <v>2179</v>
      </c>
      <c r="D42" s="40">
        <v>17</v>
      </c>
      <c r="E42" s="41">
        <v>0.99225865209471764</v>
      </c>
      <c r="F42" s="39">
        <v>1</v>
      </c>
    </row>
    <row r="43" spans="1:6" x14ac:dyDescent="0.3">
      <c r="A43" s="80" t="s">
        <v>103</v>
      </c>
      <c r="B43" s="42" t="s">
        <v>52</v>
      </c>
      <c r="C43" s="42">
        <v>2190</v>
      </c>
      <c r="D43" s="42">
        <v>6</v>
      </c>
      <c r="E43" s="43">
        <v>0.99726775956284153</v>
      </c>
      <c r="F43" s="44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556F-8CE1-497C-A725-35128B17B9D8}">
  <sheetPr>
    <tabColor rgb="FF92D050"/>
  </sheetPr>
  <dimension ref="A1:T43"/>
  <sheetViews>
    <sheetView topLeftCell="A16" workbookViewId="0">
      <pane xSplit="1" topLeftCell="B1" activePane="topRight" state="frozen"/>
      <selection pane="topRight" activeCell="B2" sqref="B2"/>
    </sheetView>
  </sheetViews>
  <sheetFormatPr defaultRowHeight="14.4" x14ac:dyDescent="0.3"/>
  <cols>
    <col min="1" max="1" width="32.21875" style="77" bestFit="1" customWidth="1"/>
    <col min="2" max="2" width="18.109375" customWidth="1"/>
    <col min="3" max="3" width="9.5546875" bestFit="1" customWidth="1"/>
    <col min="5" max="5" width="10" bestFit="1" customWidth="1"/>
    <col min="6" max="6" width="7.33203125" bestFit="1" customWidth="1"/>
    <col min="7" max="7" width="7.88671875" bestFit="1" customWidth="1"/>
    <col min="8" max="8" width="8.5546875" bestFit="1" customWidth="1"/>
    <col min="9" max="9" width="8" bestFit="1" customWidth="1"/>
    <col min="10" max="10" width="8.44140625" bestFit="1" customWidth="1"/>
    <col min="11" max="12" width="10.6640625" bestFit="1" customWidth="1"/>
    <col min="13" max="16" width="4" bestFit="1" customWidth="1"/>
    <col min="17" max="17" width="5.5546875" bestFit="1" customWidth="1"/>
    <col min="18" max="18" width="8.88671875" style="36"/>
  </cols>
  <sheetData>
    <row r="1" spans="1:18" ht="43.2" x14ac:dyDescent="0.3">
      <c r="A1" s="9" t="s">
        <v>71</v>
      </c>
      <c r="B1" s="9" t="s">
        <v>0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  <c r="J1" s="9" t="s">
        <v>42</v>
      </c>
      <c r="K1" s="9" t="s">
        <v>43</v>
      </c>
      <c r="L1" s="9" t="s">
        <v>44</v>
      </c>
      <c r="M1" s="9" t="s">
        <v>1</v>
      </c>
      <c r="N1" s="9" t="s">
        <v>69</v>
      </c>
      <c r="O1" s="9" t="s">
        <v>70</v>
      </c>
      <c r="P1" s="9" t="s">
        <v>2</v>
      </c>
      <c r="Q1" s="9" t="s">
        <v>68</v>
      </c>
      <c r="R1" s="9" t="s">
        <v>16</v>
      </c>
    </row>
    <row r="2" spans="1:18" x14ac:dyDescent="0.3">
      <c r="A2" s="69" t="s">
        <v>72</v>
      </c>
      <c r="B2" s="5" t="s">
        <v>53</v>
      </c>
      <c r="C2" s="5">
        <v>0.997</v>
      </c>
      <c r="D2" s="5">
        <v>761</v>
      </c>
      <c r="E2" s="5">
        <v>2</v>
      </c>
      <c r="F2" s="5">
        <v>0.99299999999999999</v>
      </c>
      <c r="G2" s="5">
        <v>0.998</v>
      </c>
      <c r="H2" s="5">
        <v>0.995</v>
      </c>
      <c r="I2" s="5">
        <v>1</v>
      </c>
      <c r="J2" s="5">
        <v>0.996</v>
      </c>
      <c r="K2" s="5">
        <v>0.99099999999999999</v>
      </c>
      <c r="L2" s="5">
        <v>1</v>
      </c>
      <c r="M2" s="5">
        <v>211</v>
      </c>
      <c r="N2" s="5">
        <v>550</v>
      </c>
      <c r="O2" s="5">
        <v>2</v>
      </c>
      <c r="P2" s="5">
        <v>0</v>
      </c>
      <c r="Q2" s="6">
        <f>(M2*N2-O2*P2)/SQRT((M2+O2)*(M2+P2)*(N2+O2)*(N2+P2))</f>
        <v>0.99348938634547668</v>
      </c>
      <c r="R2" s="33">
        <f>(E2+D2)/763</f>
        <v>1</v>
      </c>
    </row>
    <row r="3" spans="1:18" x14ac:dyDescent="0.3">
      <c r="A3" s="69" t="s">
        <v>73</v>
      </c>
      <c r="B3" s="5" t="s">
        <v>54</v>
      </c>
      <c r="C3" s="5">
        <v>0.997</v>
      </c>
      <c r="D3" s="5">
        <v>761</v>
      </c>
      <c r="E3" s="5">
        <v>2</v>
      </c>
      <c r="F3" s="5">
        <v>0.99299999999999999</v>
      </c>
      <c r="G3" s="5">
        <v>0.998</v>
      </c>
      <c r="H3" s="5">
        <v>0.995</v>
      </c>
      <c r="I3" s="5">
        <v>1</v>
      </c>
      <c r="J3" s="5">
        <v>0.996</v>
      </c>
      <c r="K3" s="5">
        <v>0.99099999999999999</v>
      </c>
      <c r="L3" s="5">
        <v>1</v>
      </c>
      <c r="M3" s="5">
        <v>211</v>
      </c>
      <c r="N3" s="5">
        <v>550</v>
      </c>
      <c r="O3" s="5">
        <v>2</v>
      </c>
      <c r="P3" s="5">
        <v>0</v>
      </c>
      <c r="Q3" s="6">
        <f t="shared" ref="Q3:Q35" si="0">(M3*N3-O3*P3)/SQRT((M3+O3)*(M3+P3)*(N3+O3)*(N3+P3))</f>
        <v>0.99348938634547668</v>
      </c>
      <c r="R3" s="33">
        <f t="shared" ref="R3:R35" si="1">(E3+D3)/763</f>
        <v>1</v>
      </c>
    </row>
    <row r="4" spans="1:18" x14ac:dyDescent="0.3">
      <c r="A4" s="70" t="s">
        <v>74</v>
      </c>
      <c r="B4" s="5" t="s">
        <v>55</v>
      </c>
      <c r="C4" s="5">
        <v>0.99299999999999999</v>
      </c>
      <c r="D4" s="5">
        <v>758</v>
      </c>
      <c r="E4" s="5">
        <v>5</v>
      </c>
      <c r="F4" s="5">
        <v>0.98399999999999999</v>
      </c>
      <c r="G4" s="5">
        <v>0.99399999999999999</v>
      </c>
      <c r="H4" s="5">
        <v>0.99</v>
      </c>
      <c r="I4" s="5">
        <v>0.995</v>
      </c>
      <c r="J4" s="5">
        <v>0.99299999999999999</v>
      </c>
      <c r="K4" s="5">
        <v>0.98099999999999998</v>
      </c>
      <c r="L4" s="5">
        <v>0.998</v>
      </c>
      <c r="M4" s="5">
        <v>210</v>
      </c>
      <c r="N4" s="5">
        <v>548</v>
      </c>
      <c r="O4" s="5">
        <v>4</v>
      </c>
      <c r="P4" s="5">
        <v>1</v>
      </c>
      <c r="Q4" s="6">
        <f t="shared" si="0"/>
        <v>0.98374136245786226</v>
      </c>
      <c r="R4" s="33">
        <f t="shared" si="1"/>
        <v>1</v>
      </c>
    </row>
    <row r="5" spans="1:18" x14ac:dyDescent="0.3">
      <c r="A5" s="70" t="s">
        <v>75</v>
      </c>
      <c r="B5" s="5" t="s">
        <v>56</v>
      </c>
      <c r="C5" s="5">
        <v>0.996</v>
      </c>
      <c r="D5" s="5">
        <v>760</v>
      </c>
      <c r="E5" s="5">
        <v>3</v>
      </c>
      <c r="F5" s="5">
        <v>0.99</v>
      </c>
      <c r="G5" s="5">
        <v>0.996</v>
      </c>
      <c r="H5" s="5">
        <v>0.99399999999999999</v>
      </c>
      <c r="I5" s="5">
        <v>0.995</v>
      </c>
      <c r="J5" s="5">
        <v>0.996</v>
      </c>
      <c r="K5" s="5">
        <v>0.99099999999999999</v>
      </c>
      <c r="L5" s="5">
        <v>0.998</v>
      </c>
      <c r="M5" s="5">
        <v>210</v>
      </c>
      <c r="N5" s="5">
        <v>550</v>
      </c>
      <c r="O5" s="5">
        <v>2</v>
      </c>
      <c r="P5" s="5">
        <v>1</v>
      </c>
      <c r="Q5" s="6">
        <f t="shared" si="0"/>
        <v>0.99019326373441185</v>
      </c>
      <c r="R5" s="33">
        <f t="shared" si="1"/>
        <v>1</v>
      </c>
    </row>
    <row r="6" spans="1:18" x14ac:dyDescent="0.3">
      <c r="A6" s="70" t="s">
        <v>76</v>
      </c>
      <c r="B6" s="5" t="s">
        <v>57</v>
      </c>
      <c r="C6" s="5">
        <v>0.996</v>
      </c>
      <c r="D6" s="5">
        <v>760</v>
      </c>
      <c r="E6" s="5">
        <v>3</v>
      </c>
      <c r="F6" s="5">
        <v>0.99</v>
      </c>
      <c r="G6" s="5">
        <v>0.996</v>
      </c>
      <c r="H6" s="5">
        <v>0.99399999999999999</v>
      </c>
      <c r="I6" s="5">
        <v>0.995</v>
      </c>
      <c r="J6" s="5">
        <v>0.996</v>
      </c>
      <c r="K6" s="5">
        <v>0.99099999999999999</v>
      </c>
      <c r="L6" s="5">
        <v>0.998</v>
      </c>
      <c r="M6" s="5">
        <v>210</v>
      </c>
      <c r="N6" s="5">
        <v>550</v>
      </c>
      <c r="O6" s="5">
        <v>2</v>
      </c>
      <c r="P6" s="5">
        <v>1</v>
      </c>
      <c r="Q6" s="6">
        <f t="shared" si="0"/>
        <v>0.99019326373441185</v>
      </c>
      <c r="R6" s="33">
        <f t="shared" si="1"/>
        <v>1</v>
      </c>
    </row>
    <row r="7" spans="1:18" x14ac:dyDescent="0.3">
      <c r="A7" s="70" t="s">
        <v>80</v>
      </c>
      <c r="B7" s="5" t="s">
        <v>58</v>
      </c>
      <c r="C7" s="5">
        <v>0.99299999999999999</v>
      </c>
      <c r="D7" s="5">
        <v>758</v>
      </c>
      <c r="E7" s="5">
        <v>5</v>
      </c>
      <c r="F7" s="5">
        <v>0.98399999999999999</v>
      </c>
      <c r="G7" s="5">
        <v>0.995</v>
      </c>
      <c r="H7" s="5">
        <v>0.98799999999999999</v>
      </c>
      <c r="I7" s="5">
        <v>1</v>
      </c>
      <c r="J7" s="5">
        <v>0.99099999999999999</v>
      </c>
      <c r="K7" s="5">
        <v>0.97699999999999998</v>
      </c>
      <c r="L7" s="5">
        <v>1</v>
      </c>
      <c r="M7" s="5">
        <v>211</v>
      </c>
      <c r="N7" s="5">
        <v>547</v>
      </c>
      <c r="O7" s="5">
        <v>5</v>
      </c>
      <c r="P7" s="5">
        <v>0</v>
      </c>
      <c r="Q7" s="6">
        <f t="shared" si="0"/>
        <v>0.98387171729465028</v>
      </c>
      <c r="R7" s="33">
        <f t="shared" si="1"/>
        <v>1</v>
      </c>
    </row>
    <row r="8" spans="1:18" x14ac:dyDescent="0.3">
      <c r="A8" s="70" t="s">
        <v>77</v>
      </c>
      <c r="B8" s="5" t="s">
        <v>59</v>
      </c>
      <c r="C8" s="5">
        <v>0.996</v>
      </c>
      <c r="D8" s="5">
        <v>760</v>
      </c>
      <c r="E8" s="5">
        <v>3</v>
      </c>
      <c r="F8" s="5">
        <v>0.99</v>
      </c>
      <c r="G8" s="5">
        <v>0.996</v>
      </c>
      <c r="H8" s="5">
        <v>0.99399999999999999</v>
      </c>
      <c r="I8" s="5">
        <v>0.995</v>
      </c>
      <c r="J8" s="5">
        <v>0.996</v>
      </c>
      <c r="K8" s="5">
        <v>0.99099999999999999</v>
      </c>
      <c r="L8" s="5">
        <v>0.998</v>
      </c>
      <c r="M8" s="5">
        <v>210</v>
      </c>
      <c r="N8" s="5">
        <v>550</v>
      </c>
      <c r="O8" s="5">
        <v>2</v>
      </c>
      <c r="P8" s="5">
        <v>1</v>
      </c>
      <c r="Q8" s="6">
        <f t="shared" si="0"/>
        <v>0.99019326373441185</v>
      </c>
      <c r="R8" s="33">
        <f t="shared" si="1"/>
        <v>1</v>
      </c>
    </row>
    <row r="9" spans="1:18" x14ac:dyDescent="0.3">
      <c r="A9" s="70" t="s">
        <v>78</v>
      </c>
      <c r="B9" s="5" t="s">
        <v>60</v>
      </c>
      <c r="C9" s="5">
        <v>0.996</v>
      </c>
      <c r="D9" s="5">
        <v>760</v>
      </c>
      <c r="E9" s="5">
        <v>3</v>
      </c>
      <c r="F9" s="5">
        <v>0.99</v>
      </c>
      <c r="G9" s="5">
        <v>0.996</v>
      </c>
      <c r="H9" s="5">
        <v>0.99399999999999999</v>
      </c>
      <c r="I9" s="5">
        <v>0.995</v>
      </c>
      <c r="J9" s="5">
        <v>0.996</v>
      </c>
      <c r="K9" s="5">
        <v>0.99099999999999999</v>
      </c>
      <c r="L9" s="5">
        <v>0.998</v>
      </c>
      <c r="M9" s="5">
        <v>210</v>
      </c>
      <c r="N9" s="5">
        <v>550</v>
      </c>
      <c r="O9" s="5">
        <v>2</v>
      </c>
      <c r="P9" s="5">
        <v>1</v>
      </c>
      <c r="Q9" s="6">
        <f t="shared" si="0"/>
        <v>0.99019326373441185</v>
      </c>
      <c r="R9" s="33">
        <f t="shared" si="1"/>
        <v>1</v>
      </c>
    </row>
    <row r="10" spans="1:18" x14ac:dyDescent="0.3">
      <c r="A10" s="70" t="s">
        <v>79</v>
      </c>
      <c r="B10" s="5" t="s">
        <v>61</v>
      </c>
      <c r="C10" s="5">
        <v>0.996</v>
      </c>
      <c r="D10" s="5">
        <v>760</v>
      </c>
      <c r="E10" s="5">
        <v>3</v>
      </c>
      <c r="F10" s="5">
        <v>0.99</v>
      </c>
      <c r="G10" s="5">
        <v>0.996</v>
      </c>
      <c r="H10" s="5">
        <v>0.99399999999999999</v>
      </c>
      <c r="I10" s="5">
        <v>0.995</v>
      </c>
      <c r="J10" s="5">
        <v>0.996</v>
      </c>
      <c r="K10" s="5">
        <v>0.99099999999999999</v>
      </c>
      <c r="L10" s="5">
        <v>0.998</v>
      </c>
      <c r="M10" s="5">
        <v>210</v>
      </c>
      <c r="N10" s="5">
        <v>550</v>
      </c>
      <c r="O10" s="5">
        <v>2</v>
      </c>
      <c r="P10" s="5">
        <v>1</v>
      </c>
      <c r="Q10" s="6">
        <f t="shared" si="0"/>
        <v>0.99019326373441185</v>
      </c>
      <c r="R10" s="33">
        <f t="shared" si="1"/>
        <v>1</v>
      </c>
    </row>
    <row r="11" spans="1:18" x14ac:dyDescent="0.3">
      <c r="A11" s="70" t="s">
        <v>81</v>
      </c>
      <c r="B11" s="5" t="s">
        <v>62</v>
      </c>
      <c r="C11" s="5">
        <v>0.997</v>
      </c>
      <c r="D11" s="5">
        <v>761</v>
      </c>
      <c r="E11" s="5">
        <v>2</v>
      </c>
      <c r="F11" s="5">
        <v>0.99299999999999999</v>
      </c>
      <c r="G11" s="5">
        <v>0.998</v>
      </c>
      <c r="H11" s="5">
        <v>0.995</v>
      </c>
      <c r="I11" s="5">
        <v>1</v>
      </c>
      <c r="J11" s="5">
        <v>0.996</v>
      </c>
      <c r="K11" s="5">
        <v>0.99099999999999999</v>
      </c>
      <c r="L11" s="5">
        <v>1</v>
      </c>
      <c r="M11" s="5">
        <v>211</v>
      </c>
      <c r="N11" s="5">
        <v>550</v>
      </c>
      <c r="O11" s="5">
        <v>2</v>
      </c>
      <c r="P11" s="5">
        <v>0</v>
      </c>
      <c r="Q11" s="6">
        <f t="shared" si="0"/>
        <v>0.99348938634547668</v>
      </c>
      <c r="R11" s="33">
        <f t="shared" si="1"/>
        <v>1</v>
      </c>
    </row>
    <row r="12" spans="1:18" x14ac:dyDescent="0.3">
      <c r="A12" s="70" t="s">
        <v>82</v>
      </c>
      <c r="B12" s="5" t="s">
        <v>63</v>
      </c>
      <c r="C12" s="5">
        <v>0.99199999999999999</v>
      </c>
      <c r="D12" s="5">
        <v>757</v>
      </c>
      <c r="E12" s="5">
        <v>6</v>
      </c>
      <c r="F12" s="5">
        <v>0.98099999999999998</v>
      </c>
      <c r="G12" s="5">
        <v>0.995</v>
      </c>
      <c r="H12" s="5">
        <v>0.98599999999999999</v>
      </c>
      <c r="I12" s="5">
        <v>1</v>
      </c>
      <c r="J12" s="5">
        <v>0.98899999999999999</v>
      </c>
      <c r="K12" s="5">
        <v>0.97199999999999998</v>
      </c>
      <c r="L12" s="5">
        <v>1</v>
      </c>
      <c r="M12" s="5">
        <v>211</v>
      </c>
      <c r="N12" s="5">
        <v>546</v>
      </c>
      <c r="O12" s="5">
        <v>6</v>
      </c>
      <c r="P12" s="5">
        <v>0</v>
      </c>
      <c r="Q12" s="6">
        <f t="shared" si="0"/>
        <v>0.98070444384182742</v>
      </c>
      <c r="R12" s="33">
        <f t="shared" si="1"/>
        <v>1</v>
      </c>
    </row>
    <row r="13" spans="1:18" x14ac:dyDescent="0.3">
      <c r="A13" s="70" t="s">
        <v>83</v>
      </c>
      <c r="B13" s="5" t="s">
        <v>64</v>
      </c>
      <c r="C13" s="5">
        <v>0.997</v>
      </c>
      <c r="D13" s="5">
        <v>761</v>
      </c>
      <c r="E13" s="5">
        <v>2</v>
      </c>
      <c r="F13" s="5">
        <v>0.99299999999999999</v>
      </c>
      <c r="G13" s="5">
        <v>0.998</v>
      </c>
      <c r="H13" s="5">
        <v>0.995</v>
      </c>
      <c r="I13" s="5">
        <v>1</v>
      </c>
      <c r="J13" s="5">
        <v>0.996</v>
      </c>
      <c r="K13" s="5">
        <v>0.99099999999999999</v>
      </c>
      <c r="L13" s="5">
        <v>1</v>
      </c>
      <c r="M13" s="5">
        <v>211</v>
      </c>
      <c r="N13" s="5">
        <v>550</v>
      </c>
      <c r="O13" s="5">
        <v>2</v>
      </c>
      <c r="P13" s="5">
        <v>0</v>
      </c>
      <c r="Q13" s="6">
        <f t="shared" si="0"/>
        <v>0.99348938634547668</v>
      </c>
      <c r="R13" s="33">
        <f t="shared" si="1"/>
        <v>1</v>
      </c>
    </row>
    <row r="14" spans="1:18" x14ac:dyDescent="0.3">
      <c r="A14" s="72" t="s">
        <v>84</v>
      </c>
      <c r="B14" s="3" t="s">
        <v>23</v>
      </c>
      <c r="C14" s="3">
        <v>0.996</v>
      </c>
      <c r="D14" s="3">
        <v>760</v>
      </c>
      <c r="E14" s="3">
        <v>3</v>
      </c>
      <c r="F14" s="3">
        <v>0.99</v>
      </c>
      <c r="G14" s="3">
        <v>0.996</v>
      </c>
      <c r="H14" s="3">
        <v>0.99399999999999999</v>
      </c>
      <c r="I14" s="3">
        <v>0.995</v>
      </c>
      <c r="J14" s="3">
        <v>0.996</v>
      </c>
      <c r="K14" s="3">
        <v>0.99099999999999999</v>
      </c>
      <c r="L14" s="3">
        <v>0.998</v>
      </c>
      <c r="M14" s="3">
        <v>210</v>
      </c>
      <c r="N14" s="3">
        <v>550</v>
      </c>
      <c r="O14" s="3">
        <v>2</v>
      </c>
      <c r="P14" s="3">
        <v>1</v>
      </c>
      <c r="Q14" s="4">
        <f t="shared" si="0"/>
        <v>0.99019326373441185</v>
      </c>
      <c r="R14" s="34">
        <f t="shared" si="1"/>
        <v>1</v>
      </c>
    </row>
    <row r="15" spans="1:18" x14ac:dyDescent="0.3">
      <c r="A15" s="72" t="s">
        <v>85</v>
      </c>
      <c r="B15" s="3" t="s">
        <v>24</v>
      </c>
      <c r="C15" s="3">
        <v>0.99099999999999999</v>
      </c>
      <c r="D15" s="3">
        <v>756</v>
      </c>
      <c r="E15" s="3">
        <v>7</v>
      </c>
      <c r="F15" s="3">
        <v>0.97699999999999998</v>
      </c>
      <c r="G15" s="3">
        <v>0.99399999999999999</v>
      </c>
      <c r="H15" s="3">
        <v>0.98399999999999999</v>
      </c>
      <c r="I15" s="3">
        <v>1</v>
      </c>
      <c r="J15" s="3">
        <v>0.98699999999999999</v>
      </c>
      <c r="K15" s="3">
        <v>0.96799999999999997</v>
      </c>
      <c r="L15" s="3">
        <v>1</v>
      </c>
      <c r="M15" s="3">
        <v>211</v>
      </c>
      <c r="N15" s="3">
        <v>545</v>
      </c>
      <c r="O15" s="3">
        <v>7</v>
      </c>
      <c r="P15" s="3">
        <v>0</v>
      </c>
      <c r="Q15" s="4">
        <f t="shared" si="0"/>
        <v>0.97755610684450511</v>
      </c>
      <c r="R15" s="34">
        <f t="shared" si="1"/>
        <v>1</v>
      </c>
    </row>
    <row r="16" spans="1:18" x14ac:dyDescent="0.3">
      <c r="A16" s="72" t="s">
        <v>86</v>
      </c>
      <c r="B16" s="3" t="s">
        <v>25</v>
      </c>
      <c r="C16" s="3">
        <v>0.99299999999999999</v>
      </c>
      <c r="D16" s="3">
        <v>758</v>
      </c>
      <c r="E16" s="3">
        <v>5</v>
      </c>
      <c r="F16" s="3">
        <v>0.98399999999999999</v>
      </c>
      <c r="G16" s="3">
        <v>0.995</v>
      </c>
      <c r="H16" s="3">
        <v>0.98799999999999999</v>
      </c>
      <c r="I16" s="3">
        <v>1</v>
      </c>
      <c r="J16" s="3">
        <v>0.99099999999999999</v>
      </c>
      <c r="K16" s="3">
        <v>0.97699999999999998</v>
      </c>
      <c r="L16" s="3">
        <v>1</v>
      </c>
      <c r="M16" s="3">
        <v>211</v>
      </c>
      <c r="N16" s="3">
        <v>547</v>
      </c>
      <c r="O16" s="3">
        <v>5</v>
      </c>
      <c r="P16" s="3">
        <v>0</v>
      </c>
      <c r="Q16" s="4">
        <f t="shared" si="0"/>
        <v>0.98387171729465028</v>
      </c>
      <c r="R16" s="34">
        <f t="shared" si="1"/>
        <v>1</v>
      </c>
    </row>
    <row r="17" spans="1:20" x14ac:dyDescent="0.3">
      <c r="A17" s="72" t="s">
        <v>87</v>
      </c>
      <c r="B17" s="3" t="s">
        <v>26</v>
      </c>
      <c r="C17" s="3">
        <v>0.99299999999999999</v>
      </c>
      <c r="D17" s="3">
        <v>758</v>
      </c>
      <c r="E17" s="3">
        <v>5</v>
      </c>
      <c r="F17" s="3">
        <v>0.98399999999999999</v>
      </c>
      <c r="G17" s="3">
        <v>0.99099999999999999</v>
      </c>
      <c r="H17" s="3">
        <v>0.99299999999999999</v>
      </c>
      <c r="I17" s="3">
        <v>0.98599999999999999</v>
      </c>
      <c r="J17" s="3">
        <v>0.996</v>
      </c>
      <c r="K17" s="3">
        <v>0.99</v>
      </c>
      <c r="L17" s="3">
        <v>0.995</v>
      </c>
      <c r="M17" s="3">
        <v>208</v>
      </c>
      <c r="N17" s="3">
        <v>550</v>
      </c>
      <c r="O17" s="3">
        <v>2</v>
      </c>
      <c r="P17" s="3">
        <v>3</v>
      </c>
      <c r="Q17" s="4">
        <f t="shared" si="0"/>
        <v>0.98360395569658243</v>
      </c>
      <c r="R17" s="34">
        <f t="shared" si="1"/>
        <v>1</v>
      </c>
    </row>
    <row r="18" spans="1:20" x14ac:dyDescent="0.3">
      <c r="A18" s="72" t="s">
        <v>88</v>
      </c>
      <c r="B18" s="3" t="s">
        <v>27</v>
      </c>
      <c r="C18" s="3">
        <v>0.99099999999999999</v>
      </c>
      <c r="D18" s="3">
        <v>756</v>
      </c>
      <c r="E18" s="3">
        <v>7</v>
      </c>
      <c r="F18" s="3">
        <v>0.97699999999999998</v>
      </c>
      <c r="G18" s="3">
        <v>0.99399999999999999</v>
      </c>
      <c r="H18" s="3">
        <v>0.98399999999999999</v>
      </c>
      <c r="I18" s="3">
        <v>1</v>
      </c>
      <c r="J18" s="3">
        <v>0.98699999999999999</v>
      </c>
      <c r="K18" s="3">
        <v>0.96799999999999997</v>
      </c>
      <c r="L18" s="3">
        <v>1</v>
      </c>
      <c r="M18" s="3">
        <v>211</v>
      </c>
      <c r="N18" s="3">
        <v>545</v>
      </c>
      <c r="O18" s="3">
        <v>7</v>
      </c>
      <c r="P18" s="3">
        <v>0</v>
      </c>
      <c r="Q18" s="4">
        <f t="shared" si="0"/>
        <v>0.97755610684450511</v>
      </c>
      <c r="R18" s="34">
        <f t="shared" si="1"/>
        <v>1</v>
      </c>
    </row>
    <row r="19" spans="1:20" x14ac:dyDescent="0.3">
      <c r="A19" s="72" t="s">
        <v>89</v>
      </c>
      <c r="B19" s="3" t="s">
        <v>28</v>
      </c>
      <c r="C19" s="3">
        <v>0.99299999999999999</v>
      </c>
      <c r="D19" s="3">
        <v>758</v>
      </c>
      <c r="E19" s="3">
        <v>5</v>
      </c>
      <c r="F19" s="3">
        <v>0.98399999999999999</v>
      </c>
      <c r="G19" s="3">
        <v>0.995</v>
      </c>
      <c r="H19" s="3">
        <v>0.98799999999999999</v>
      </c>
      <c r="I19" s="3">
        <v>1</v>
      </c>
      <c r="J19" s="3">
        <v>0.99099999999999999</v>
      </c>
      <c r="K19" s="3">
        <v>0.97699999999999998</v>
      </c>
      <c r="L19" s="3">
        <v>1</v>
      </c>
      <c r="M19" s="3">
        <v>211</v>
      </c>
      <c r="N19" s="3">
        <v>547</v>
      </c>
      <c r="O19" s="3">
        <v>5</v>
      </c>
      <c r="P19" s="3">
        <v>0</v>
      </c>
      <c r="Q19" s="4">
        <f t="shared" si="0"/>
        <v>0.98387171729465028</v>
      </c>
      <c r="R19" s="34">
        <f t="shared" si="1"/>
        <v>1</v>
      </c>
    </row>
    <row r="20" spans="1:20" x14ac:dyDescent="0.3">
      <c r="A20" s="72" t="s">
        <v>90</v>
      </c>
      <c r="B20" s="3" t="s">
        <v>29</v>
      </c>
      <c r="C20" s="3">
        <v>0.997</v>
      </c>
      <c r="D20" s="3">
        <v>761</v>
      </c>
      <c r="E20" s="3">
        <v>2</v>
      </c>
      <c r="F20" s="3">
        <v>0.99299999999999999</v>
      </c>
      <c r="G20" s="3">
        <v>0.998</v>
      </c>
      <c r="H20" s="3">
        <v>0.995</v>
      </c>
      <c r="I20" s="3">
        <v>1</v>
      </c>
      <c r="J20" s="3">
        <v>0.996</v>
      </c>
      <c r="K20" s="3">
        <v>0.99099999999999999</v>
      </c>
      <c r="L20" s="3">
        <v>1</v>
      </c>
      <c r="M20" s="3">
        <v>211</v>
      </c>
      <c r="N20" s="3">
        <v>550</v>
      </c>
      <c r="O20" s="3">
        <v>2</v>
      </c>
      <c r="P20" s="3">
        <v>0</v>
      </c>
      <c r="Q20" s="4">
        <f t="shared" si="0"/>
        <v>0.99348938634547668</v>
      </c>
      <c r="R20" s="34">
        <f t="shared" si="1"/>
        <v>1</v>
      </c>
    </row>
    <row r="21" spans="1:20" x14ac:dyDescent="0.3">
      <c r="A21" s="72" t="s">
        <v>91</v>
      </c>
      <c r="B21" s="3" t="s">
        <v>30</v>
      </c>
      <c r="C21" s="3">
        <v>0.99199999999999999</v>
      </c>
      <c r="D21" s="3">
        <v>757</v>
      </c>
      <c r="E21" s="3">
        <v>6</v>
      </c>
      <c r="F21" s="3">
        <v>0.98099999999999998</v>
      </c>
      <c r="G21" s="3">
        <v>0.995</v>
      </c>
      <c r="H21" s="3">
        <v>0.98599999999999999</v>
      </c>
      <c r="I21" s="3">
        <v>1</v>
      </c>
      <c r="J21" s="3">
        <v>0.98899999999999999</v>
      </c>
      <c r="K21" s="3">
        <v>0.97199999999999998</v>
      </c>
      <c r="L21" s="3">
        <v>1</v>
      </c>
      <c r="M21" s="3">
        <v>211</v>
      </c>
      <c r="N21" s="3">
        <v>546</v>
      </c>
      <c r="O21" s="3">
        <v>6</v>
      </c>
      <c r="P21" s="3">
        <v>0</v>
      </c>
      <c r="Q21" s="4">
        <f t="shared" si="0"/>
        <v>0.98070444384182742</v>
      </c>
      <c r="R21" s="34">
        <f t="shared" si="1"/>
        <v>1</v>
      </c>
    </row>
    <row r="22" spans="1:20" x14ac:dyDescent="0.3">
      <c r="A22" s="72" t="s">
        <v>92</v>
      </c>
      <c r="B22" s="3" t="s">
        <v>31</v>
      </c>
      <c r="C22" s="3">
        <v>0.995</v>
      </c>
      <c r="D22" s="3">
        <v>759</v>
      </c>
      <c r="E22" s="3">
        <v>4</v>
      </c>
      <c r="F22" s="3">
        <v>0.98699999999999999</v>
      </c>
      <c r="G22" s="3">
        <v>0.996</v>
      </c>
      <c r="H22" s="3">
        <v>0.99099999999999999</v>
      </c>
      <c r="I22" s="3">
        <v>1</v>
      </c>
      <c r="J22" s="3">
        <v>0.99299999999999999</v>
      </c>
      <c r="K22" s="3">
        <v>0.98099999999999998</v>
      </c>
      <c r="L22" s="3">
        <v>1</v>
      </c>
      <c r="M22" s="3">
        <v>211</v>
      </c>
      <c r="N22" s="3">
        <v>548</v>
      </c>
      <c r="O22" s="3">
        <v>4</v>
      </c>
      <c r="P22" s="3">
        <v>0</v>
      </c>
      <c r="Q22" s="4">
        <f t="shared" si="0"/>
        <v>0.9870581484078782</v>
      </c>
      <c r="R22" s="34">
        <f t="shared" si="1"/>
        <v>1</v>
      </c>
    </row>
    <row r="23" spans="1:20" x14ac:dyDescent="0.3">
      <c r="A23" s="72" t="s">
        <v>93</v>
      </c>
      <c r="B23" s="3" t="s">
        <v>32</v>
      </c>
      <c r="C23" s="3">
        <v>0.997</v>
      </c>
      <c r="D23" s="3">
        <v>761</v>
      </c>
      <c r="E23" s="3">
        <v>2</v>
      </c>
      <c r="F23" s="3">
        <v>0.99299999999999999</v>
      </c>
      <c r="G23" s="3">
        <v>0.998</v>
      </c>
      <c r="H23" s="3">
        <v>0.995</v>
      </c>
      <c r="I23" s="3">
        <v>1</v>
      </c>
      <c r="J23" s="3">
        <v>0.996</v>
      </c>
      <c r="K23" s="3">
        <v>0.99099999999999999</v>
      </c>
      <c r="L23" s="3">
        <v>1</v>
      </c>
      <c r="M23" s="3">
        <v>211</v>
      </c>
      <c r="N23" s="3">
        <v>550</v>
      </c>
      <c r="O23" s="3">
        <v>2</v>
      </c>
      <c r="P23" s="3">
        <v>0</v>
      </c>
      <c r="Q23" s="4">
        <f t="shared" si="0"/>
        <v>0.99348938634547668</v>
      </c>
      <c r="R23" s="34">
        <f t="shared" si="1"/>
        <v>1</v>
      </c>
    </row>
    <row r="24" spans="1:20" x14ac:dyDescent="0.3">
      <c r="A24" s="72" t="s">
        <v>94</v>
      </c>
      <c r="B24" s="3" t="s">
        <v>33</v>
      </c>
      <c r="C24" s="3">
        <v>0.99099999999999999</v>
      </c>
      <c r="D24" s="3">
        <v>756</v>
      </c>
      <c r="E24" s="3">
        <v>7</v>
      </c>
      <c r="F24" s="3">
        <v>0.97699999999999998</v>
      </c>
      <c r="G24" s="3">
        <v>0.99399999999999999</v>
      </c>
      <c r="H24" s="3">
        <v>0.98399999999999999</v>
      </c>
      <c r="I24" s="3">
        <v>1</v>
      </c>
      <c r="J24" s="3">
        <v>0.98699999999999999</v>
      </c>
      <c r="K24" s="3">
        <v>0.96799999999999997</v>
      </c>
      <c r="L24" s="3">
        <v>1</v>
      </c>
      <c r="M24" s="3">
        <v>211</v>
      </c>
      <c r="N24" s="3">
        <v>545</v>
      </c>
      <c r="O24" s="3">
        <v>7</v>
      </c>
      <c r="P24" s="3">
        <v>0</v>
      </c>
      <c r="Q24" s="4">
        <f t="shared" si="0"/>
        <v>0.97755610684450511</v>
      </c>
      <c r="R24" s="34">
        <f t="shared" si="1"/>
        <v>1</v>
      </c>
    </row>
    <row r="25" spans="1:20" x14ac:dyDescent="0.3">
      <c r="A25" s="72" t="s">
        <v>95</v>
      </c>
      <c r="B25" s="3" t="s">
        <v>34</v>
      </c>
      <c r="C25" s="3">
        <v>0.99299999999999999</v>
      </c>
      <c r="D25" s="3">
        <v>758</v>
      </c>
      <c r="E25" s="3">
        <v>5</v>
      </c>
      <c r="F25" s="3">
        <v>0.98399999999999999</v>
      </c>
      <c r="G25" s="3">
        <v>0.995</v>
      </c>
      <c r="H25" s="3">
        <v>0.98799999999999999</v>
      </c>
      <c r="I25" s="3">
        <v>1</v>
      </c>
      <c r="J25" s="3">
        <v>0.99099999999999999</v>
      </c>
      <c r="K25" s="3">
        <v>0.97699999999999998</v>
      </c>
      <c r="L25" s="3">
        <v>1</v>
      </c>
      <c r="M25" s="3">
        <v>211</v>
      </c>
      <c r="N25" s="3">
        <v>547</v>
      </c>
      <c r="O25" s="3">
        <v>5</v>
      </c>
      <c r="P25" s="3">
        <v>0</v>
      </c>
      <c r="Q25" s="4">
        <f t="shared" si="0"/>
        <v>0.98387171729465028</v>
      </c>
      <c r="R25" s="34">
        <f t="shared" si="1"/>
        <v>1</v>
      </c>
    </row>
    <row r="26" spans="1:20" x14ac:dyDescent="0.3">
      <c r="A26" s="74" t="s">
        <v>65</v>
      </c>
      <c r="B26" s="67" t="s">
        <v>65</v>
      </c>
      <c r="C26" s="2">
        <v>0.85899999999999999</v>
      </c>
      <c r="D26" s="2">
        <v>627</v>
      </c>
      <c r="E26" s="2">
        <v>103</v>
      </c>
      <c r="F26" s="2">
        <v>0.621</v>
      </c>
      <c r="G26" s="2">
        <v>0.78600000000000003</v>
      </c>
      <c r="H26" s="2">
        <v>0.85</v>
      </c>
      <c r="I26" s="2">
        <v>0.62</v>
      </c>
      <c r="J26" s="2">
        <v>0.95199999999999996</v>
      </c>
      <c r="K26" s="2">
        <v>0.83599999999999997</v>
      </c>
      <c r="L26" s="2">
        <v>0.86499999999999999</v>
      </c>
      <c r="M26" s="2">
        <v>127</v>
      </c>
      <c r="N26" s="2">
        <v>500</v>
      </c>
      <c r="O26" s="2">
        <v>25</v>
      </c>
      <c r="P26" s="2">
        <v>78</v>
      </c>
      <c r="Q26" s="46">
        <f t="shared" si="0"/>
        <v>0.63297384043954974</v>
      </c>
      <c r="R26" s="35">
        <f>(E26+D26)/763</f>
        <v>0.95674967234600261</v>
      </c>
      <c r="T26" s="8"/>
    </row>
    <row r="27" spans="1:20" x14ac:dyDescent="0.3">
      <c r="A27" s="74" t="s">
        <v>66</v>
      </c>
      <c r="B27" s="67" t="s">
        <v>66</v>
      </c>
      <c r="C27" s="2">
        <v>0.83199999999999996</v>
      </c>
      <c r="D27" s="2">
        <v>607</v>
      </c>
      <c r="E27" s="2">
        <v>123</v>
      </c>
      <c r="F27" s="2">
        <v>0.54</v>
      </c>
      <c r="G27" s="2">
        <v>0.745</v>
      </c>
      <c r="H27" s="2">
        <v>0.81499999999999995</v>
      </c>
      <c r="I27" s="2">
        <v>0.54600000000000004</v>
      </c>
      <c r="J27" s="2">
        <v>0.94299999999999995</v>
      </c>
      <c r="K27" s="2">
        <v>0.78900000000000003</v>
      </c>
      <c r="L27" s="2">
        <v>0.84199999999999997</v>
      </c>
      <c r="M27" s="2">
        <v>112</v>
      </c>
      <c r="N27" s="2">
        <v>495</v>
      </c>
      <c r="O27" s="2">
        <v>30</v>
      </c>
      <c r="P27" s="2">
        <v>93</v>
      </c>
      <c r="Q27" s="46">
        <f t="shared" si="0"/>
        <v>0.55540394227462675</v>
      </c>
      <c r="R27" s="35">
        <f t="shared" ref="R27:R28" si="2">(E27+D27)/763</f>
        <v>0.95674967234600261</v>
      </c>
      <c r="T27" s="8"/>
    </row>
    <row r="28" spans="1:20" x14ac:dyDescent="0.3">
      <c r="A28" s="74" t="s">
        <v>67</v>
      </c>
      <c r="B28" s="67" t="s">
        <v>67</v>
      </c>
      <c r="C28" s="2">
        <v>0.78100000000000003</v>
      </c>
      <c r="D28" s="2">
        <v>570</v>
      </c>
      <c r="E28" s="2">
        <v>160</v>
      </c>
      <c r="F28" s="2">
        <v>0.41599999999999998</v>
      </c>
      <c r="G28" s="2">
        <v>0.69299999999999995</v>
      </c>
      <c r="H28" s="2">
        <v>0.73099999999999998</v>
      </c>
      <c r="I28" s="2">
        <v>0.49299999999999999</v>
      </c>
      <c r="J28" s="2">
        <v>0.89300000000000002</v>
      </c>
      <c r="K28" s="2">
        <v>0.64300000000000002</v>
      </c>
      <c r="L28" s="2">
        <v>0.81799999999999995</v>
      </c>
      <c r="M28" s="2">
        <v>101</v>
      </c>
      <c r="N28" s="2">
        <v>469</v>
      </c>
      <c r="O28" s="2">
        <v>56</v>
      </c>
      <c r="P28" s="2">
        <v>104</v>
      </c>
      <c r="Q28" s="46">
        <f t="shared" si="0"/>
        <v>0.42221634695914456</v>
      </c>
      <c r="R28" s="35">
        <f t="shared" si="2"/>
        <v>0.95674967234600261</v>
      </c>
      <c r="T28" s="8"/>
    </row>
    <row r="29" spans="1:20" x14ac:dyDescent="0.3">
      <c r="A29" s="74" t="s">
        <v>17</v>
      </c>
      <c r="B29" s="67" t="s">
        <v>17</v>
      </c>
      <c r="C29" s="2">
        <v>0.97</v>
      </c>
      <c r="D29" s="2">
        <v>740</v>
      </c>
      <c r="E29" s="2">
        <v>23</v>
      </c>
      <c r="F29" s="2">
        <v>0.92600000000000005</v>
      </c>
      <c r="G29" s="2">
        <v>0.97199999999999998</v>
      </c>
      <c r="H29" s="2">
        <v>0.95499999999999996</v>
      </c>
      <c r="I29" s="2">
        <v>0.97599999999999998</v>
      </c>
      <c r="J29" s="2">
        <v>0.96699999999999997</v>
      </c>
      <c r="K29" s="2">
        <v>0.92</v>
      </c>
      <c r="L29" s="2">
        <v>0.99099999999999999</v>
      </c>
      <c r="M29" s="2">
        <v>206</v>
      </c>
      <c r="N29" s="2">
        <v>534</v>
      </c>
      <c r="O29" s="2">
        <v>18</v>
      </c>
      <c r="P29" s="2">
        <v>5</v>
      </c>
      <c r="Q29" s="46">
        <f t="shared" si="0"/>
        <v>0.92688073333730736</v>
      </c>
      <c r="R29" s="35">
        <f t="shared" si="1"/>
        <v>1</v>
      </c>
      <c r="T29" s="8"/>
    </row>
    <row r="30" spans="1:20" x14ac:dyDescent="0.3">
      <c r="A30" s="74" t="s">
        <v>19</v>
      </c>
      <c r="B30" s="67" t="s">
        <v>19</v>
      </c>
      <c r="C30" s="2">
        <v>0.94599999999999995</v>
      </c>
      <c r="D30" s="2">
        <v>722</v>
      </c>
      <c r="E30" s="2">
        <v>41</v>
      </c>
      <c r="F30" s="2">
        <v>0.87</v>
      </c>
      <c r="G30" s="2">
        <v>0.95099999999999996</v>
      </c>
      <c r="H30" s="2">
        <v>0.92200000000000004</v>
      </c>
      <c r="I30" s="2">
        <v>0.96199999999999997</v>
      </c>
      <c r="J30" s="2">
        <v>0.94</v>
      </c>
      <c r="K30" s="2">
        <v>0.86</v>
      </c>
      <c r="L30" s="2">
        <v>0.98499999999999999</v>
      </c>
      <c r="M30" s="2">
        <v>203</v>
      </c>
      <c r="N30" s="2">
        <v>519</v>
      </c>
      <c r="O30" s="2">
        <v>33</v>
      </c>
      <c r="P30" s="2">
        <v>8</v>
      </c>
      <c r="Q30" s="46">
        <f t="shared" si="0"/>
        <v>0.87317584679968541</v>
      </c>
      <c r="R30" s="35">
        <f t="shared" si="1"/>
        <v>1</v>
      </c>
      <c r="T30" s="8"/>
    </row>
    <row r="31" spans="1:20" x14ac:dyDescent="0.3">
      <c r="A31" s="74" t="s">
        <v>21</v>
      </c>
      <c r="B31" s="67" t="s">
        <v>21</v>
      </c>
      <c r="C31" s="2">
        <v>0.78</v>
      </c>
      <c r="D31" s="2">
        <v>595</v>
      </c>
      <c r="E31" s="2">
        <v>168</v>
      </c>
      <c r="F31" s="2">
        <v>0.52</v>
      </c>
      <c r="G31" s="2">
        <v>0.79800000000000004</v>
      </c>
      <c r="H31" s="2">
        <v>0.747</v>
      </c>
      <c r="I31" s="2">
        <v>0.83899999999999997</v>
      </c>
      <c r="J31" s="2">
        <v>0.75700000000000001</v>
      </c>
      <c r="K31" s="2">
        <v>0.56899999999999995</v>
      </c>
      <c r="L31" s="2">
        <v>0.92500000000000004</v>
      </c>
      <c r="M31" s="2">
        <v>177</v>
      </c>
      <c r="N31" s="2">
        <v>418</v>
      </c>
      <c r="O31" s="2">
        <v>134</v>
      </c>
      <c r="P31" s="2">
        <v>34</v>
      </c>
      <c r="Q31" s="46">
        <f t="shared" si="0"/>
        <v>0.54260899237937943</v>
      </c>
      <c r="R31" s="35">
        <f t="shared" si="1"/>
        <v>1</v>
      </c>
      <c r="T31" s="8"/>
    </row>
    <row r="32" spans="1:20" x14ac:dyDescent="0.3">
      <c r="A32" s="74" t="s">
        <v>18</v>
      </c>
      <c r="B32" s="67" t="s">
        <v>18</v>
      </c>
      <c r="C32" s="2">
        <v>0.97499999999999998</v>
      </c>
      <c r="D32" s="2">
        <v>744</v>
      </c>
      <c r="E32" s="2">
        <v>19</v>
      </c>
      <c r="F32" s="2">
        <v>0.93899999999999995</v>
      </c>
      <c r="G32" s="2">
        <v>0.97699999999999998</v>
      </c>
      <c r="H32" s="2">
        <v>0.96299999999999997</v>
      </c>
      <c r="I32" s="2">
        <v>0.98099999999999998</v>
      </c>
      <c r="J32" s="2">
        <v>0.97299999999999998</v>
      </c>
      <c r="K32" s="2">
        <v>0.93200000000000005</v>
      </c>
      <c r="L32" s="2">
        <v>0.99299999999999999</v>
      </c>
      <c r="M32" s="2">
        <v>207</v>
      </c>
      <c r="N32" s="2">
        <v>537</v>
      </c>
      <c r="O32" s="2">
        <v>15</v>
      </c>
      <c r="P32" s="2">
        <v>4</v>
      </c>
      <c r="Q32" s="46">
        <f t="shared" si="0"/>
        <v>0.93934313029554339</v>
      </c>
      <c r="R32" s="35">
        <f t="shared" si="1"/>
        <v>1</v>
      </c>
      <c r="T32" s="8"/>
    </row>
    <row r="33" spans="1:20" x14ac:dyDescent="0.3">
      <c r="A33" s="74" t="s">
        <v>20</v>
      </c>
      <c r="B33" s="67" t="s">
        <v>20</v>
      </c>
      <c r="C33" s="2">
        <v>0.92400000000000004</v>
      </c>
      <c r="D33" s="2">
        <v>705</v>
      </c>
      <c r="E33" s="2">
        <v>58</v>
      </c>
      <c r="F33" s="2">
        <v>0.82099999999999995</v>
      </c>
      <c r="G33" s="2">
        <v>0.93600000000000005</v>
      </c>
      <c r="H33" s="2">
        <v>0.89300000000000002</v>
      </c>
      <c r="I33" s="2">
        <v>0.96199999999999997</v>
      </c>
      <c r="J33" s="2">
        <v>0.90900000000000003</v>
      </c>
      <c r="K33" s="2">
        <v>0.80200000000000005</v>
      </c>
      <c r="L33" s="2">
        <v>0.98399999999999999</v>
      </c>
      <c r="M33" s="2">
        <v>203</v>
      </c>
      <c r="N33" s="2">
        <v>502</v>
      </c>
      <c r="O33" s="2">
        <v>50</v>
      </c>
      <c r="P33" s="2">
        <v>8</v>
      </c>
      <c r="Q33" s="46">
        <f t="shared" si="0"/>
        <v>0.8280100325349512</v>
      </c>
      <c r="R33" s="35">
        <f t="shared" si="1"/>
        <v>1</v>
      </c>
      <c r="T33" s="8"/>
    </row>
    <row r="34" spans="1:20" x14ac:dyDescent="0.3">
      <c r="A34" s="74" t="s">
        <v>22</v>
      </c>
      <c r="B34" s="67" t="s">
        <v>22</v>
      </c>
      <c r="C34" s="2">
        <v>0.747</v>
      </c>
      <c r="D34" s="2">
        <v>570</v>
      </c>
      <c r="E34" s="2">
        <v>193</v>
      </c>
      <c r="F34" s="2">
        <v>0.46300000000000002</v>
      </c>
      <c r="G34" s="2">
        <v>0.77200000000000002</v>
      </c>
      <c r="H34" s="2">
        <v>0.72199999999999998</v>
      </c>
      <c r="I34" s="2">
        <v>0.82899999999999996</v>
      </c>
      <c r="J34" s="2">
        <v>0.71599999999999997</v>
      </c>
      <c r="K34" s="2">
        <v>0.52700000000000002</v>
      </c>
      <c r="L34" s="2">
        <v>0.91600000000000004</v>
      </c>
      <c r="M34" s="2">
        <v>175</v>
      </c>
      <c r="N34" s="2">
        <v>395</v>
      </c>
      <c r="O34" s="2">
        <v>157</v>
      </c>
      <c r="P34" s="2">
        <v>36</v>
      </c>
      <c r="Q34" s="46">
        <f t="shared" si="0"/>
        <v>0.49166645873999409</v>
      </c>
      <c r="R34" s="35">
        <f t="shared" si="1"/>
        <v>1</v>
      </c>
      <c r="T34" s="8"/>
    </row>
    <row r="35" spans="1:20" x14ac:dyDescent="0.3">
      <c r="A35" s="59" t="s">
        <v>106</v>
      </c>
      <c r="B35" s="68" t="s">
        <v>106</v>
      </c>
      <c r="C35" s="2">
        <v>0.97399999999999998</v>
      </c>
      <c r="D35" s="2">
        <v>742</v>
      </c>
      <c r="E35" s="2">
        <v>20</v>
      </c>
      <c r="F35" s="2">
        <v>0.93600000000000005</v>
      </c>
      <c r="G35" s="2">
        <v>0.98199999999999998</v>
      </c>
      <c r="H35" s="2">
        <v>0.95699999999999996</v>
      </c>
      <c r="I35" s="2">
        <v>0.96399999999999997</v>
      </c>
      <c r="J35" s="2">
        <v>1</v>
      </c>
      <c r="K35" s="2">
        <v>1</v>
      </c>
      <c r="L35" s="2">
        <v>0.91300000000000003</v>
      </c>
      <c r="M35" s="2">
        <v>211</v>
      </c>
      <c r="N35" s="2">
        <v>531</v>
      </c>
      <c r="O35" s="2">
        <v>20</v>
      </c>
      <c r="P35" s="2">
        <v>0</v>
      </c>
      <c r="Q35" s="46">
        <f t="shared" si="0"/>
        <v>0.938224347177676</v>
      </c>
      <c r="R35" s="35">
        <f t="shared" si="1"/>
        <v>0.9986893840104849</v>
      </c>
      <c r="T35" s="8"/>
    </row>
    <row r="36" spans="1:20" x14ac:dyDescent="0.3">
      <c r="A36" s="76" t="s">
        <v>96</v>
      </c>
      <c r="B36" s="37" t="s">
        <v>45</v>
      </c>
      <c r="C36" s="37">
        <v>0.996</v>
      </c>
      <c r="D36" s="37">
        <v>760</v>
      </c>
      <c r="E36" s="37">
        <v>3</v>
      </c>
      <c r="F36" s="37">
        <v>0.99</v>
      </c>
      <c r="G36" s="37">
        <v>0.997</v>
      </c>
      <c r="H36" s="37">
        <v>0.99299999999999999</v>
      </c>
      <c r="I36" s="37">
        <v>1</v>
      </c>
      <c r="J36" s="37">
        <v>0.995</v>
      </c>
      <c r="K36" s="37">
        <v>0.98599999999999999</v>
      </c>
      <c r="L36" s="37">
        <v>1</v>
      </c>
      <c r="M36" s="37">
        <v>211</v>
      </c>
      <c r="N36" s="37">
        <v>549</v>
      </c>
      <c r="O36" s="37">
        <v>3</v>
      </c>
      <c r="P36" s="37">
        <v>0</v>
      </c>
      <c r="Q36" s="47">
        <f t="shared" ref="Q36:Q43" si="3">(M36*N36-O36*P36)/SQRT((M36+O36)*(M36+P36)*(N36+O36)*(N36+P36))</f>
        <v>0.99026396195345945</v>
      </c>
      <c r="R36" s="38">
        <f t="shared" ref="R36:R43" si="4">(E36+D36)/763</f>
        <v>1</v>
      </c>
    </row>
    <row r="37" spans="1:20" x14ac:dyDescent="0.3">
      <c r="A37" s="76" t="s">
        <v>97</v>
      </c>
      <c r="B37" s="37" t="s">
        <v>46</v>
      </c>
      <c r="C37" s="37">
        <v>0.996</v>
      </c>
      <c r="D37" s="37">
        <v>760</v>
      </c>
      <c r="E37" s="37">
        <v>3</v>
      </c>
      <c r="F37" s="37">
        <v>0.99</v>
      </c>
      <c r="G37" s="37">
        <v>0.997</v>
      </c>
      <c r="H37" s="37">
        <v>0.99299999999999999</v>
      </c>
      <c r="I37" s="37">
        <v>1</v>
      </c>
      <c r="J37" s="37">
        <v>0.995</v>
      </c>
      <c r="K37" s="37">
        <v>0.98599999999999999</v>
      </c>
      <c r="L37" s="37">
        <v>1</v>
      </c>
      <c r="M37" s="37">
        <v>211</v>
      </c>
      <c r="N37" s="37">
        <v>549</v>
      </c>
      <c r="O37" s="37">
        <v>3</v>
      </c>
      <c r="P37" s="37">
        <v>0</v>
      </c>
      <c r="Q37" s="47">
        <f t="shared" si="3"/>
        <v>0.99026396195345945</v>
      </c>
      <c r="R37" s="38">
        <f t="shared" si="4"/>
        <v>1</v>
      </c>
    </row>
    <row r="38" spans="1:20" x14ac:dyDescent="0.3">
      <c r="A38" s="76" t="s">
        <v>100</v>
      </c>
      <c r="B38" s="37" t="s">
        <v>47</v>
      </c>
      <c r="C38" s="37">
        <v>0.99299999999999999</v>
      </c>
      <c r="D38" s="37">
        <v>758</v>
      </c>
      <c r="E38" s="37">
        <v>5</v>
      </c>
      <c r="F38" s="37">
        <v>0.98399999999999999</v>
      </c>
      <c r="G38" s="37">
        <v>0.995</v>
      </c>
      <c r="H38" s="37">
        <v>0.98799999999999999</v>
      </c>
      <c r="I38" s="37">
        <v>1</v>
      </c>
      <c r="J38" s="37">
        <v>0.99099999999999999</v>
      </c>
      <c r="K38" s="37">
        <v>0.97699999999999998</v>
      </c>
      <c r="L38" s="37">
        <v>1</v>
      </c>
      <c r="M38" s="37">
        <v>211</v>
      </c>
      <c r="N38" s="37">
        <v>547</v>
      </c>
      <c r="O38" s="37">
        <v>5</v>
      </c>
      <c r="P38" s="37">
        <v>0</v>
      </c>
      <c r="Q38" s="47">
        <f t="shared" si="3"/>
        <v>0.98387171729465028</v>
      </c>
      <c r="R38" s="38">
        <f t="shared" si="4"/>
        <v>1</v>
      </c>
    </row>
    <row r="39" spans="1:20" x14ac:dyDescent="0.3">
      <c r="A39" s="76" t="s">
        <v>98</v>
      </c>
      <c r="B39" s="37" t="s">
        <v>48</v>
      </c>
      <c r="C39" s="37">
        <v>0.996</v>
      </c>
      <c r="D39" s="37">
        <v>760</v>
      </c>
      <c r="E39" s="37">
        <v>3</v>
      </c>
      <c r="F39" s="37">
        <v>0.99</v>
      </c>
      <c r="G39" s="37">
        <v>0.997</v>
      </c>
      <c r="H39" s="37">
        <v>0.99299999999999999</v>
      </c>
      <c r="I39" s="37">
        <v>1</v>
      </c>
      <c r="J39" s="37">
        <v>0.995</v>
      </c>
      <c r="K39" s="37">
        <v>0.98599999999999999</v>
      </c>
      <c r="L39" s="37">
        <v>1</v>
      </c>
      <c r="M39" s="37">
        <v>211</v>
      </c>
      <c r="N39" s="37">
        <v>549</v>
      </c>
      <c r="O39" s="37">
        <v>3</v>
      </c>
      <c r="P39" s="37">
        <v>0</v>
      </c>
      <c r="Q39" s="47">
        <f t="shared" si="3"/>
        <v>0.99026396195345945</v>
      </c>
      <c r="R39" s="38">
        <f t="shared" si="4"/>
        <v>1</v>
      </c>
    </row>
    <row r="40" spans="1:20" x14ac:dyDescent="0.3">
      <c r="A40" s="76" t="s">
        <v>99</v>
      </c>
      <c r="B40" s="37" t="s">
        <v>49</v>
      </c>
      <c r="C40" s="37">
        <v>0.99199999999999999</v>
      </c>
      <c r="D40" s="37">
        <v>757</v>
      </c>
      <c r="E40" s="37">
        <v>6</v>
      </c>
      <c r="F40" s="37">
        <v>0.98099999999999998</v>
      </c>
      <c r="G40" s="37">
        <v>0.995</v>
      </c>
      <c r="H40" s="37">
        <v>0.98599999999999999</v>
      </c>
      <c r="I40" s="37">
        <v>1</v>
      </c>
      <c r="J40" s="37">
        <v>0.98899999999999999</v>
      </c>
      <c r="K40" s="37">
        <v>0.97199999999999998</v>
      </c>
      <c r="L40" s="37">
        <v>1</v>
      </c>
      <c r="M40" s="37">
        <v>211</v>
      </c>
      <c r="N40" s="37">
        <v>546</v>
      </c>
      <c r="O40" s="37">
        <v>6</v>
      </c>
      <c r="P40" s="37">
        <v>0</v>
      </c>
      <c r="Q40" s="47">
        <f t="shared" si="3"/>
        <v>0.98070444384182742</v>
      </c>
      <c r="R40" s="38">
        <f t="shared" si="4"/>
        <v>1</v>
      </c>
    </row>
    <row r="41" spans="1:20" x14ac:dyDescent="0.3">
      <c r="A41" s="76" t="s">
        <v>101</v>
      </c>
      <c r="B41" s="37" t="s">
        <v>50</v>
      </c>
      <c r="C41" s="37">
        <v>0.996</v>
      </c>
      <c r="D41" s="37">
        <v>760</v>
      </c>
      <c r="E41" s="37">
        <v>3</v>
      </c>
      <c r="F41" s="37">
        <v>0.99</v>
      </c>
      <c r="G41" s="37">
        <v>0.997</v>
      </c>
      <c r="H41" s="37">
        <v>0.99299999999999999</v>
      </c>
      <c r="I41" s="37">
        <v>1</v>
      </c>
      <c r="J41" s="37">
        <v>0.995</v>
      </c>
      <c r="K41" s="37">
        <v>0.98599999999999999</v>
      </c>
      <c r="L41" s="37">
        <v>1</v>
      </c>
      <c r="M41" s="37">
        <v>211</v>
      </c>
      <c r="N41" s="37">
        <v>549</v>
      </c>
      <c r="O41" s="37">
        <v>3</v>
      </c>
      <c r="P41" s="37">
        <v>0</v>
      </c>
      <c r="Q41" s="47">
        <f t="shared" si="3"/>
        <v>0.99026396195345945</v>
      </c>
      <c r="R41" s="38">
        <f t="shared" si="4"/>
        <v>1</v>
      </c>
    </row>
    <row r="42" spans="1:20" x14ac:dyDescent="0.3">
      <c r="A42" s="76" t="s">
        <v>102</v>
      </c>
      <c r="B42" s="37" t="s">
        <v>51</v>
      </c>
      <c r="C42" s="37">
        <v>0.996</v>
      </c>
      <c r="D42" s="37">
        <v>760</v>
      </c>
      <c r="E42" s="37">
        <v>3</v>
      </c>
      <c r="F42" s="37">
        <v>0.99</v>
      </c>
      <c r="G42" s="37">
        <v>0.997</v>
      </c>
      <c r="H42" s="37">
        <v>0.99299999999999999</v>
      </c>
      <c r="I42" s="37">
        <v>1</v>
      </c>
      <c r="J42" s="37">
        <v>0.995</v>
      </c>
      <c r="K42" s="37">
        <v>0.98599999999999999</v>
      </c>
      <c r="L42" s="37">
        <v>1</v>
      </c>
      <c r="M42" s="37">
        <v>211</v>
      </c>
      <c r="N42" s="37">
        <v>549</v>
      </c>
      <c r="O42" s="37">
        <v>3</v>
      </c>
      <c r="P42" s="37">
        <v>0</v>
      </c>
      <c r="Q42" s="47">
        <f t="shared" si="3"/>
        <v>0.99026396195345945</v>
      </c>
      <c r="R42" s="38">
        <f t="shared" si="4"/>
        <v>1</v>
      </c>
    </row>
    <row r="43" spans="1:20" x14ac:dyDescent="0.3">
      <c r="A43" s="76" t="s">
        <v>103</v>
      </c>
      <c r="B43" s="37" t="s">
        <v>52</v>
      </c>
      <c r="C43" s="37">
        <v>0.99</v>
      </c>
      <c r="D43" s="37">
        <v>755</v>
      </c>
      <c r="E43" s="37">
        <v>8</v>
      </c>
      <c r="F43" s="37">
        <v>0.97399999999999998</v>
      </c>
      <c r="G43" s="37">
        <v>0.99299999999999999</v>
      </c>
      <c r="H43" s="37">
        <v>0.98199999999999998</v>
      </c>
      <c r="I43" s="37">
        <v>1</v>
      </c>
      <c r="J43" s="37">
        <v>0.98599999999999999</v>
      </c>
      <c r="K43" s="37">
        <v>0.96299999999999997</v>
      </c>
      <c r="L43" s="37">
        <v>1</v>
      </c>
      <c r="M43" s="37">
        <v>211</v>
      </c>
      <c r="N43" s="37">
        <v>544</v>
      </c>
      <c r="O43" s="37">
        <v>8</v>
      </c>
      <c r="P43" s="37">
        <v>0</v>
      </c>
      <c r="Q43" s="47">
        <f t="shared" si="3"/>
        <v>0.97442648859161407</v>
      </c>
      <c r="R43" s="38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BD43-91F2-4E3D-88D7-C2ADA57C3C93}">
  <sheetPr>
    <tabColor rgb="FF92D050"/>
  </sheetPr>
  <dimension ref="A1:F43"/>
  <sheetViews>
    <sheetView zoomScale="99" zoomScaleNormal="99" workbookViewId="0"/>
  </sheetViews>
  <sheetFormatPr defaultRowHeight="14.4" x14ac:dyDescent="0.3"/>
  <cols>
    <col min="1" max="1" width="33.6640625" bestFit="1" customWidth="1"/>
    <col min="2" max="2" width="19.33203125" customWidth="1"/>
  </cols>
  <sheetData>
    <row r="1" spans="1:6" s="1" customFormat="1" ht="43.2" x14ac:dyDescent="0.3">
      <c r="A1" s="9" t="s">
        <v>71</v>
      </c>
      <c r="B1" s="58" t="s">
        <v>0</v>
      </c>
      <c r="C1" s="58" t="s">
        <v>1</v>
      </c>
      <c r="D1" s="58" t="s">
        <v>2</v>
      </c>
      <c r="E1" s="58" t="s">
        <v>3</v>
      </c>
      <c r="F1" s="58" t="s">
        <v>16</v>
      </c>
    </row>
    <row r="2" spans="1:6" x14ac:dyDescent="0.3">
      <c r="A2" s="69" t="s">
        <v>72</v>
      </c>
      <c r="B2" s="10" t="s">
        <v>7</v>
      </c>
      <c r="C2" s="11">
        <v>1189</v>
      </c>
      <c r="D2" s="11">
        <v>90</v>
      </c>
      <c r="E2" s="12">
        <f>C2/(C2+D2)</f>
        <v>0.92963252541047692</v>
      </c>
      <c r="F2" s="13">
        <f>(C2+D2)/1279</f>
        <v>1</v>
      </c>
    </row>
    <row r="3" spans="1:6" x14ac:dyDescent="0.3">
      <c r="A3" s="69" t="s">
        <v>73</v>
      </c>
      <c r="B3" s="10" t="s">
        <v>5</v>
      </c>
      <c r="C3" s="11">
        <v>1193</v>
      </c>
      <c r="D3" s="11">
        <v>86</v>
      </c>
      <c r="E3" s="12">
        <f t="shared" ref="E3:E43" si="0">C3/(C3+D3)</f>
        <v>0.93275996872556688</v>
      </c>
      <c r="F3" s="13">
        <f t="shared" ref="F3:F43" si="1">(C3+D3)/1279</f>
        <v>1</v>
      </c>
    </row>
    <row r="4" spans="1:6" x14ac:dyDescent="0.3">
      <c r="A4" s="70" t="s">
        <v>74</v>
      </c>
      <c r="B4" s="10" t="s">
        <v>14</v>
      </c>
      <c r="C4" s="11">
        <v>1088</v>
      </c>
      <c r="D4" s="11">
        <v>191</v>
      </c>
      <c r="E4" s="12">
        <f t="shared" si="0"/>
        <v>0.85066458170445658</v>
      </c>
      <c r="F4" s="13">
        <f t="shared" si="1"/>
        <v>1</v>
      </c>
    </row>
    <row r="5" spans="1:6" x14ac:dyDescent="0.3">
      <c r="A5" s="70" t="s">
        <v>75</v>
      </c>
      <c r="B5" s="10" t="s">
        <v>10</v>
      </c>
      <c r="C5" s="11">
        <v>1179</v>
      </c>
      <c r="D5" s="11">
        <v>100</v>
      </c>
      <c r="E5" s="12">
        <f t="shared" si="0"/>
        <v>0.92181391712275218</v>
      </c>
      <c r="F5" s="13">
        <f t="shared" si="1"/>
        <v>1</v>
      </c>
    </row>
    <row r="6" spans="1:6" x14ac:dyDescent="0.3">
      <c r="A6" s="70" t="s">
        <v>76</v>
      </c>
      <c r="B6" s="10" t="s">
        <v>15</v>
      </c>
      <c r="C6" s="11">
        <v>1139</v>
      </c>
      <c r="D6" s="11">
        <v>140</v>
      </c>
      <c r="E6" s="12">
        <f t="shared" si="0"/>
        <v>0.89053948397185301</v>
      </c>
      <c r="F6" s="13">
        <f t="shared" si="1"/>
        <v>1</v>
      </c>
    </row>
    <row r="7" spans="1:6" x14ac:dyDescent="0.3">
      <c r="A7" s="70" t="s">
        <v>80</v>
      </c>
      <c r="B7" s="10" t="s">
        <v>12</v>
      </c>
      <c r="C7" s="11">
        <v>1093</v>
      </c>
      <c r="D7" s="11">
        <v>186</v>
      </c>
      <c r="E7" s="12">
        <f t="shared" si="0"/>
        <v>0.85457388584831895</v>
      </c>
      <c r="F7" s="13">
        <f t="shared" si="1"/>
        <v>1</v>
      </c>
    </row>
    <row r="8" spans="1:6" x14ac:dyDescent="0.3">
      <c r="A8" s="70" t="s">
        <v>77</v>
      </c>
      <c r="B8" s="10" t="s">
        <v>11</v>
      </c>
      <c r="C8" s="11">
        <v>1184</v>
      </c>
      <c r="D8" s="11">
        <v>95</v>
      </c>
      <c r="E8" s="12">
        <f t="shared" si="0"/>
        <v>0.92572322126661455</v>
      </c>
      <c r="F8" s="13">
        <f t="shared" si="1"/>
        <v>1</v>
      </c>
    </row>
    <row r="9" spans="1:6" x14ac:dyDescent="0.3">
      <c r="A9" s="70" t="s">
        <v>78</v>
      </c>
      <c r="B9" s="10" t="s">
        <v>13</v>
      </c>
      <c r="C9" s="11">
        <v>1168</v>
      </c>
      <c r="D9" s="11">
        <v>111</v>
      </c>
      <c r="E9" s="12">
        <f t="shared" si="0"/>
        <v>0.91321344800625492</v>
      </c>
      <c r="F9" s="13">
        <f t="shared" si="1"/>
        <v>1</v>
      </c>
    </row>
    <row r="10" spans="1:6" x14ac:dyDescent="0.3">
      <c r="A10" s="70" t="s">
        <v>79</v>
      </c>
      <c r="B10" s="10" t="s">
        <v>9</v>
      </c>
      <c r="C10" s="11">
        <v>1186</v>
      </c>
      <c r="D10" s="11">
        <v>93</v>
      </c>
      <c r="E10" s="12">
        <f t="shared" si="0"/>
        <v>0.92728694292415947</v>
      </c>
      <c r="F10" s="13">
        <f t="shared" si="1"/>
        <v>1</v>
      </c>
    </row>
    <row r="11" spans="1:6" x14ac:dyDescent="0.3">
      <c r="A11" s="70" t="s">
        <v>81</v>
      </c>
      <c r="B11" s="10" t="s">
        <v>8</v>
      </c>
      <c r="C11" s="11">
        <v>1185</v>
      </c>
      <c r="D11" s="11">
        <v>94</v>
      </c>
      <c r="E11" s="12">
        <f t="shared" si="0"/>
        <v>0.92650508209538707</v>
      </c>
      <c r="F11" s="13">
        <f t="shared" si="1"/>
        <v>1</v>
      </c>
    </row>
    <row r="12" spans="1:6" s="7" customFormat="1" x14ac:dyDescent="0.3">
      <c r="A12" s="71" t="s">
        <v>82</v>
      </c>
      <c r="B12" s="14" t="s">
        <v>4</v>
      </c>
      <c r="C12" s="15">
        <v>1197</v>
      </c>
      <c r="D12" s="15">
        <v>82</v>
      </c>
      <c r="E12" s="16">
        <f t="shared" si="0"/>
        <v>0.93588741204065673</v>
      </c>
      <c r="F12" s="17">
        <f t="shared" si="1"/>
        <v>1</v>
      </c>
    </row>
    <row r="13" spans="1:6" x14ac:dyDescent="0.3">
      <c r="A13" s="70" t="s">
        <v>83</v>
      </c>
      <c r="B13" s="10" t="s">
        <v>6</v>
      </c>
      <c r="C13" s="11">
        <v>1193</v>
      </c>
      <c r="D13" s="11">
        <v>86</v>
      </c>
      <c r="E13" s="12">
        <f t="shared" si="0"/>
        <v>0.93275996872556688</v>
      </c>
      <c r="F13" s="13">
        <f t="shared" si="1"/>
        <v>1</v>
      </c>
    </row>
    <row r="14" spans="1:6" x14ac:dyDescent="0.3">
      <c r="A14" s="72" t="s">
        <v>84</v>
      </c>
      <c r="B14" s="18" t="s">
        <v>23</v>
      </c>
      <c r="C14" s="19">
        <v>1176</v>
      </c>
      <c r="D14" s="19">
        <v>103</v>
      </c>
      <c r="E14" s="20">
        <f t="shared" si="0"/>
        <v>0.91946833463643474</v>
      </c>
      <c r="F14" s="21">
        <f t="shared" si="1"/>
        <v>1</v>
      </c>
    </row>
    <row r="15" spans="1:6" x14ac:dyDescent="0.3">
      <c r="A15" s="72" t="s">
        <v>85</v>
      </c>
      <c r="B15" s="18" t="s">
        <v>24</v>
      </c>
      <c r="C15" s="19">
        <v>1193</v>
      </c>
      <c r="D15" s="19">
        <v>86</v>
      </c>
      <c r="E15" s="20">
        <f t="shared" si="0"/>
        <v>0.93275996872556688</v>
      </c>
      <c r="F15" s="21">
        <f t="shared" si="1"/>
        <v>1</v>
      </c>
    </row>
    <row r="16" spans="1:6" x14ac:dyDescent="0.3">
      <c r="A16" s="72" t="s">
        <v>86</v>
      </c>
      <c r="B16" s="18" t="s">
        <v>25</v>
      </c>
      <c r="C16" s="19">
        <v>1105</v>
      </c>
      <c r="D16" s="19">
        <v>174</v>
      </c>
      <c r="E16" s="20">
        <f t="shared" si="0"/>
        <v>0.86395621579358872</v>
      </c>
      <c r="F16" s="21">
        <f t="shared" si="1"/>
        <v>1</v>
      </c>
    </row>
    <row r="17" spans="1:6" x14ac:dyDescent="0.3">
      <c r="A17" s="72" t="s">
        <v>87</v>
      </c>
      <c r="B17" s="18" t="s">
        <v>26</v>
      </c>
      <c r="C17" s="19">
        <v>1168</v>
      </c>
      <c r="D17" s="19">
        <v>111</v>
      </c>
      <c r="E17" s="20">
        <f t="shared" si="0"/>
        <v>0.91321344800625492</v>
      </c>
      <c r="F17" s="21">
        <f t="shared" si="1"/>
        <v>1</v>
      </c>
    </row>
    <row r="18" spans="1:6" x14ac:dyDescent="0.3">
      <c r="A18" s="72" t="s">
        <v>88</v>
      </c>
      <c r="B18" s="18" t="s">
        <v>27</v>
      </c>
      <c r="C18" s="19">
        <v>1200</v>
      </c>
      <c r="D18" s="19">
        <v>79</v>
      </c>
      <c r="E18" s="20">
        <f t="shared" si="0"/>
        <v>0.93823299452697417</v>
      </c>
      <c r="F18" s="21">
        <f t="shared" si="1"/>
        <v>1</v>
      </c>
    </row>
    <row r="19" spans="1:6" x14ac:dyDescent="0.3">
      <c r="A19" s="72" t="s">
        <v>89</v>
      </c>
      <c r="B19" s="18" t="s">
        <v>28</v>
      </c>
      <c r="C19" s="19">
        <v>1113</v>
      </c>
      <c r="D19" s="19">
        <v>166</v>
      </c>
      <c r="E19" s="20">
        <f t="shared" si="0"/>
        <v>0.87021110242376853</v>
      </c>
      <c r="F19" s="21">
        <f t="shared" si="1"/>
        <v>1</v>
      </c>
    </row>
    <row r="20" spans="1:6" x14ac:dyDescent="0.3">
      <c r="A20" s="72" t="s">
        <v>90</v>
      </c>
      <c r="B20" s="18" t="s">
        <v>29</v>
      </c>
      <c r="C20" s="19">
        <v>1184</v>
      </c>
      <c r="D20" s="19">
        <v>95</v>
      </c>
      <c r="E20" s="20">
        <f t="shared" si="0"/>
        <v>0.92572322126661455</v>
      </c>
      <c r="F20" s="21">
        <f t="shared" si="1"/>
        <v>1</v>
      </c>
    </row>
    <row r="21" spans="1:6" x14ac:dyDescent="0.3">
      <c r="A21" s="72" t="s">
        <v>91</v>
      </c>
      <c r="B21" s="18" t="s">
        <v>30</v>
      </c>
      <c r="C21" s="19">
        <v>1199</v>
      </c>
      <c r="D21" s="19">
        <v>80</v>
      </c>
      <c r="E21" s="20">
        <f t="shared" si="0"/>
        <v>0.93745113369820177</v>
      </c>
      <c r="F21" s="21">
        <f t="shared" si="1"/>
        <v>1</v>
      </c>
    </row>
    <row r="22" spans="1:6" x14ac:dyDescent="0.3">
      <c r="A22" s="72" t="s">
        <v>92</v>
      </c>
      <c r="B22" s="18" t="s">
        <v>31</v>
      </c>
      <c r="C22" s="19">
        <v>1115</v>
      </c>
      <c r="D22" s="19">
        <v>164</v>
      </c>
      <c r="E22" s="20">
        <f t="shared" si="0"/>
        <v>0.87177482408131357</v>
      </c>
      <c r="F22" s="21">
        <f t="shared" si="1"/>
        <v>1</v>
      </c>
    </row>
    <row r="23" spans="1:6" x14ac:dyDescent="0.3">
      <c r="A23" s="72" t="s">
        <v>93</v>
      </c>
      <c r="B23" s="18" t="s">
        <v>32</v>
      </c>
      <c r="C23" s="19">
        <v>1188</v>
      </c>
      <c r="D23" s="19">
        <v>91</v>
      </c>
      <c r="E23" s="20">
        <f t="shared" si="0"/>
        <v>0.92885066458170451</v>
      </c>
      <c r="F23" s="21">
        <f t="shared" si="1"/>
        <v>1</v>
      </c>
    </row>
    <row r="24" spans="1:6" s="7" customFormat="1" x14ac:dyDescent="0.3">
      <c r="A24" s="73" t="s">
        <v>94</v>
      </c>
      <c r="B24" s="22" t="s">
        <v>33</v>
      </c>
      <c r="C24" s="23">
        <v>1203</v>
      </c>
      <c r="D24" s="23">
        <v>76</v>
      </c>
      <c r="E24" s="24">
        <f t="shared" si="0"/>
        <v>0.94057857701329162</v>
      </c>
      <c r="F24" s="25">
        <f t="shared" si="1"/>
        <v>1</v>
      </c>
    </row>
    <row r="25" spans="1:6" x14ac:dyDescent="0.3">
      <c r="A25" s="72" t="s">
        <v>95</v>
      </c>
      <c r="B25" s="18" t="s">
        <v>34</v>
      </c>
      <c r="C25" s="19">
        <v>1119</v>
      </c>
      <c r="D25" s="19">
        <v>160</v>
      </c>
      <c r="E25" s="20">
        <f t="shared" si="0"/>
        <v>0.87490226739640342</v>
      </c>
      <c r="F25" s="21">
        <f t="shared" si="1"/>
        <v>1</v>
      </c>
    </row>
    <row r="26" spans="1:6" x14ac:dyDescent="0.3">
      <c r="A26" s="74" t="s">
        <v>65</v>
      </c>
      <c r="B26" s="26" t="s">
        <v>65</v>
      </c>
      <c r="C26" s="27">
        <v>946</v>
      </c>
      <c r="D26" s="27">
        <v>295</v>
      </c>
      <c r="E26" s="28">
        <f t="shared" si="0"/>
        <v>0.76228847703464953</v>
      </c>
      <c r="F26" s="29">
        <f t="shared" si="1"/>
        <v>0.97028928850664586</v>
      </c>
    </row>
    <row r="27" spans="1:6" x14ac:dyDescent="0.3">
      <c r="A27" s="74" t="s">
        <v>66</v>
      </c>
      <c r="B27" s="26" t="s">
        <v>66</v>
      </c>
      <c r="C27" s="27">
        <v>889</v>
      </c>
      <c r="D27" s="27">
        <v>352</v>
      </c>
      <c r="E27" s="28">
        <f t="shared" si="0"/>
        <v>0.71635777598710715</v>
      </c>
      <c r="F27" s="29">
        <f t="shared" si="1"/>
        <v>0.97028928850664586</v>
      </c>
    </row>
    <row r="28" spans="1:6" x14ac:dyDescent="0.3">
      <c r="A28" s="74" t="s">
        <v>67</v>
      </c>
      <c r="B28" s="26" t="s">
        <v>67</v>
      </c>
      <c r="C28" s="27">
        <v>842</v>
      </c>
      <c r="D28" s="27">
        <v>399</v>
      </c>
      <c r="E28" s="28">
        <f t="shared" si="0"/>
        <v>0.67848509266720392</v>
      </c>
      <c r="F28" s="29">
        <f t="shared" si="1"/>
        <v>0.97028928850664586</v>
      </c>
    </row>
    <row r="29" spans="1:6" x14ac:dyDescent="0.3">
      <c r="A29" s="75" t="s">
        <v>17</v>
      </c>
      <c r="B29" s="26" t="s">
        <v>17</v>
      </c>
      <c r="C29" s="27">
        <v>1142</v>
      </c>
      <c r="D29" s="27">
        <v>137</v>
      </c>
      <c r="E29" s="28">
        <f t="shared" si="0"/>
        <v>0.89288506645817045</v>
      </c>
      <c r="F29" s="29">
        <f t="shared" si="1"/>
        <v>1</v>
      </c>
    </row>
    <row r="30" spans="1:6" x14ac:dyDescent="0.3">
      <c r="A30" s="74" t="s">
        <v>19</v>
      </c>
      <c r="B30" s="26" t="s">
        <v>19</v>
      </c>
      <c r="C30" s="27">
        <v>756</v>
      </c>
      <c r="D30" s="27">
        <v>523</v>
      </c>
      <c r="E30" s="28">
        <f>C30/(C30+D30)</f>
        <v>0.59108678655199376</v>
      </c>
      <c r="F30" s="29">
        <f>(C30+D30)/1279</f>
        <v>1</v>
      </c>
    </row>
    <row r="31" spans="1:6" x14ac:dyDescent="0.3">
      <c r="A31" s="74" t="s">
        <v>21</v>
      </c>
      <c r="B31" s="26" t="s">
        <v>21</v>
      </c>
      <c r="C31" s="27">
        <v>969</v>
      </c>
      <c r="D31" s="27">
        <v>310</v>
      </c>
      <c r="E31" s="28">
        <f>C31/(C31+D31)</f>
        <v>0.75762314308053169</v>
      </c>
      <c r="F31" s="29">
        <f>(C31+D31)/1279</f>
        <v>1</v>
      </c>
    </row>
    <row r="32" spans="1:6" x14ac:dyDescent="0.3">
      <c r="A32" s="74" t="s">
        <v>18</v>
      </c>
      <c r="B32" s="26" t="s">
        <v>18</v>
      </c>
      <c r="C32" s="27">
        <v>1141</v>
      </c>
      <c r="D32" s="27">
        <v>138</v>
      </c>
      <c r="E32" s="28">
        <f>C32/(C32+D32)</f>
        <v>0.89210320562939793</v>
      </c>
      <c r="F32" s="29">
        <f>(C32+D32)/1279</f>
        <v>1</v>
      </c>
    </row>
    <row r="33" spans="1:6" x14ac:dyDescent="0.3">
      <c r="A33" s="75" t="s">
        <v>20</v>
      </c>
      <c r="B33" s="26" t="s">
        <v>20</v>
      </c>
      <c r="C33" s="27">
        <v>802</v>
      </c>
      <c r="D33" s="27">
        <v>477</v>
      </c>
      <c r="E33" s="28">
        <f t="shared" si="0"/>
        <v>0.62705238467552771</v>
      </c>
      <c r="F33" s="29">
        <f t="shared" si="1"/>
        <v>1</v>
      </c>
    </row>
    <row r="34" spans="1:6" x14ac:dyDescent="0.3">
      <c r="A34" s="75" t="s">
        <v>22</v>
      </c>
      <c r="B34" s="26" t="s">
        <v>22</v>
      </c>
      <c r="C34" s="27">
        <v>934</v>
      </c>
      <c r="D34" s="27">
        <v>158</v>
      </c>
      <c r="E34" s="28">
        <f>C34/(C34+D34)</f>
        <v>0.85531135531135527</v>
      </c>
      <c r="F34" s="29">
        <f>(C34+D34)/1279</f>
        <v>0.85379202501954654</v>
      </c>
    </row>
    <row r="35" spans="1:6" s="7" customFormat="1" x14ac:dyDescent="0.3">
      <c r="A35" s="74" t="s">
        <v>106</v>
      </c>
      <c r="B35" s="59" t="s">
        <v>106</v>
      </c>
      <c r="C35" s="30">
        <v>1067</v>
      </c>
      <c r="D35" s="30">
        <v>25</v>
      </c>
      <c r="E35" s="31">
        <f t="shared" si="0"/>
        <v>0.97710622710622708</v>
      </c>
      <c r="F35" s="32">
        <f t="shared" si="1"/>
        <v>0.85379202501954654</v>
      </c>
    </row>
    <row r="36" spans="1:6" x14ac:dyDescent="0.3">
      <c r="A36" s="80" t="s">
        <v>96</v>
      </c>
      <c r="B36" s="42" t="s">
        <v>45</v>
      </c>
      <c r="C36" s="42">
        <v>1278</v>
      </c>
      <c r="D36" s="42">
        <v>1</v>
      </c>
      <c r="E36" s="43">
        <f t="shared" si="0"/>
        <v>0.99921813917122748</v>
      </c>
      <c r="F36" s="44">
        <f t="shared" si="1"/>
        <v>1</v>
      </c>
    </row>
    <row r="37" spans="1:6" x14ac:dyDescent="0.3">
      <c r="A37" s="76" t="s">
        <v>97</v>
      </c>
      <c r="B37" s="40" t="s">
        <v>46</v>
      </c>
      <c r="C37" s="40">
        <v>1277</v>
      </c>
      <c r="D37" s="40">
        <v>2</v>
      </c>
      <c r="E37" s="41">
        <f t="shared" si="0"/>
        <v>0.99843627834245507</v>
      </c>
      <c r="F37" s="39">
        <f t="shared" si="1"/>
        <v>1</v>
      </c>
    </row>
    <row r="38" spans="1:6" x14ac:dyDescent="0.3">
      <c r="A38" s="76" t="s">
        <v>100</v>
      </c>
      <c r="B38" s="40" t="s">
        <v>47</v>
      </c>
      <c r="C38" s="40">
        <v>1219</v>
      </c>
      <c r="D38" s="40">
        <v>60</v>
      </c>
      <c r="E38" s="41">
        <f t="shared" si="0"/>
        <v>0.95308835027365124</v>
      </c>
      <c r="F38" s="39">
        <f t="shared" si="1"/>
        <v>1</v>
      </c>
    </row>
    <row r="39" spans="1:6" x14ac:dyDescent="0.3">
      <c r="A39" s="76" t="s">
        <v>98</v>
      </c>
      <c r="B39" s="40" t="s">
        <v>48</v>
      </c>
      <c r="C39" s="40">
        <v>1263</v>
      </c>
      <c r="D39" s="40">
        <v>16</v>
      </c>
      <c r="E39" s="41">
        <f t="shared" si="0"/>
        <v>0.98749022673964038</v>
      </c>
      <c r="F39" s="39">
        <f t="shared" si="1"/>
        <v>1</v>
      </c>
    </row>
    <row r="40" spans="1:6" x14ac:dyDescent="0.3">
      <c r="A40" s="76" t="s">
        <v>99</v>
      </c>
      <c r="B40" s="40" t="s">
        <v>49</v>
      </c>
      <c r="C40" s="40">
        <v>1268</v>
      </c>
      <c r="D40" s="40">
        <v>11</v>
      </c>
      <c r="E40" s="41">
        <f t="shared" si="0"/>
        <v>0.99139953088350274</v>
      </c>
      <c r="F40" s="39">
        <f t="shared" si="1"/>
        <v>1</v>
      </c>
    </row>
    <row r="41" spans="1:6" x14ac:dyDescent="0.3">
      <c r="A41" s="76" t="s">
        <v>101</v>
      </c>
      <c r="B41" s="40" t="s">
        <v>50</v>
      </c>
      <c r="C41" s="40">
        <v>1277</v>
      </c>
      <c r="D41" s="40">
        <v>2</v>
      </c>
      <c r="E41" s="41">
        <f t="shared" si="0"/>
        <v>0.99843627834245507</v>
      </c>
      <c r="F41" s="39">
        <f t="shared" si="1"/>
        <v>1</v>
      </c>
    </row>
    <row r="42" spans="1:6" x14ac:dyDescent="0.3">
      <c r="A42" s="76" t="s">
        <v>102</v>
      </c>
      <c r="B42" s="40" t="s">
        <v>51</v>
      </c>
      <c r="C42" s="40">
        <v>1275</v>
      </c>
      <c r="D42" s="40">
        <v>4</v>
      </c>
      <c r="E42" s="41">
        <f t="shared" si="0"/>
        <v>0.99687255668491004</v>
      </c>
      <c r="F42" s="39">
        <f t="shared" si="1"/>
        <v>1</v>
      </c>
    </row>
    <row r="43" spans="1:6" x14ac:dyDescent="0.3">
      <c r="A43" s="76" t="s">
        <v>103</v>
      </c>
      <c r="B43" s="45" t="s">
        <v>52</v>
      </c>
      <c r="C43" s="45">
        <v>1274</v>
      </c>
      <c r="D43" s="45">
        <v>5</v>
      </c>
      <c r="E43" s="41">
        <f t="shared" si="0"/>
        <v>0.99609069585613763</v>
      </c>
      <c r="F43" s="39">
        <f t="shared" si="1"/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D100-19B6-4DDE-9D0B-AA19803026DA}">
  <sheetPr>
    <tabColor rgb="FF00B0F0"/>
  </sheetPr>
  <dimension ref="A1:Q15"/>
  <sheetViews>
    <sheetView zoomScale="112" zoomScaleNormal="112" workbookViewId="0">
      <selection activeCell="J2" sqref="J2"/>
    </sheetView>
  </sheetViews>
  <sheetFormatPr defaultRowHeight="14.4" x14ac:dyDescent="0.3"/>
  <cols>
    <col min="1" max="1" width="33.6640625" style="111" bestFit="1" customWidth="1"/>
  </cols>
  <sheetData>
    <row r="1" spans="1:17" x14ac:dyDescent="0.3">
      <c r="A1" s="87" t="s">
        <v>110</v>
      </c>
      <c r="B1" s="87"/>
      <c r="C1" s="87"/>
      <c r="D1" s="87"/>
      <c r="E1" s="87"/>
      <c r="F1" s="87"/>
      <c r="G1" s="87"/>
      <c r="H1" s="88" t="s">
        <v>109</v>
      </c>
      <c r="I1" s="88"/>
      <c r="J1" s="89" t="s">
        <v>107</v>
      </c>
      <c r="K1" s="89"/>
      <c r="L1" s="89"/>
      <c r="M1" s="89"/>
      <c r="N1" s="89"/>
      <c r="O1" s="89"/>
      <c r="P1" s="90" t="s">
        <v>108</v>
      </c>
      <c r="Q1" s="90"/>
    </row>
    <row r="2" spans="1:17" ht="28.8" x14ac:dyDescent="0.3">
      <c r="A2" s="54" t="s">
        <v>0</v>
      </c>
      <c r="B2" s="9" t="s">
        <v>105</v>
      </c>
      <c r="C2" s="9" t="s">
        <v>38</v>
      </c>
      <c r="D2" s="9" t="s">
        <v>39</v>
      </c>
      <c r="E2" s="9" t="s">
        <v>40</v>
      </c>
      <c r="F2" s="9" t="s">
        <v>68</v>
      </c>
      <c r="G2" s="9" t="s">
        <v>16</v>
      </c>
      <c r="H2" s="58" t="s">
        <v>3</v>
      </c>
      <c r="I2" s="58" t="s">
        <v>16</v>
      </c>
      <c r="J2" s="9" t="s">
        <v>105</v>
      </c>
      <c r="K2" s="9" t="s">
        <v>38</v>
      </c>
      <c r="L2" s="9" t="s">
        <v>39</v>
      </c>
      <c r="M2" s="9" t="s">
        <v>40</v>
      </c>
      <c r="N2" s="9" t="s">
        <v>68</v>
      </c>
      <c r="O2" s="9" t="s">
        <v>16</v>
      </c>
      <c r="P2" s="58" t="s">
        <v>3</v>
      </c>
      <c r="Q2" s="58" t="s">
        <v>16</v>
      </c>
    </row>
    <row r="3" spans="1:17" x14ac:dyDescent="0.3">
      <c r="A3" s="106" t="s">
        <v>73</v>
      </c>
      <c r="B3" s="91">
        <v>0.99099999999999999</v>
      </c>
      <c r="C3" s="92">
        <v>0.97899999999999998</v>
      </c>
      <c r="D3" s="92">
        <v>0.98799999999999999</v>
      </c>
      <c r="E3" s="92">
        <v>0.99099999999999999</v>
      </c>
      <c r="F3" s="92">
        <v>0.97866428558047436</v>
      </c>
      <c r="G3" s="93">
        <v>1</v>
      </c>
      <c r="H3" s="94">
        <v>0.81193078324225865</v>
      </c>
      <c r="I3" s="95">
        <v>1</v>
      </c>
      <c r="J3" s="91">
        <v>0.997</v>
      </c>
      <c r="K3" s="91">
        <v>0.99299999999999999</v>
      </c>
      <c r="L3" s="91">
        <v>0.998</v>
      </c>
      <c r="M3" s="91">
        <v>0.995</v>
      </c>
      <c r="N3" s="92">
        <v>0.99348938634547668</v>
      </c>
      <c r="O3" s="93">
        <v>1</v>
      </c>
      <c r="P3" s="94">
        <v>0.93275996872556688</v>
      </c>
      <c r="Q3" s="95">
        <v>1</v>
      </c>
    </row>
    <row r="4" spans="1:17" x14ac:dyDescent="0.3">
      <c r="A4" s="107" t="s">
        <v>94</v>
      </c>
      <c r="B4" s="96">
        <v>0.99</v>
      </c>
      <c r="C4" s="97">
        <v>0.97599999999999998</v>
      </c>
      <c r="D4" s="97">
        <v>0.99199999999999999</v>
      </c>
      <c r="E4" s="97">
        <v>0.98499999999999999</v>
      </c>
      <c r="F4" s="97">
        <v>0.97599832547502219</v>
      </c>
      <c r="G4" s="98">
        <v>1</v>
      </c>
      <c r="H4" s="99">
        <v>0.86156648451730422</v>
      </c>
      <c r="I4" s="100">
        <v>1</v>
      </c>
      <c r="J4" s="96">
        <v>0.99099999999999999</v>
      </c>
      <c r="K4" s="96">
        <v>0.97699999999999998</v>
      </c>
      <c r="L4" s="96">
        <v>0.99399999999999999</v>
      </c>
      <c r="M4" s="96">
        <v>0.98399999999999999</v>
      </c>
      <c r="N4" s="97">
        <v>0.97755610684450511</v>
      </c>
      <c r="O4" s="98">
        <v>1</v>
      </c>
      <c r="P4" s="99">
        <v>0.94057857701329162</v>
      </c>
      <c r="Q4" s="100">
        <v>1</v>
      </c>
    </row>
    <row r="5" spans="1:17" s="7" customFormat="1" x14ac:dyDescent="0.3">
      <c r="A5" s="83" t="s">
        <v>96</v>
      </c>
      <c r="B5" s="84">
        <v>0.996</v>
      </c>
      <c r="C5" s="85">
        <v>0.99099999999999999</v>
      </c>
      <c r="D5" s="85">
        <v>0.997</v>
      </c>
      <c r="E5" s="85">
        <v>0.99399999999999999</v>
      </c>
      <c r="F5" s="85">
        <v>0.99094691293720116</v>
      </c>
      <c r="G5" s="86">
        <v>1</v>
      </c>
      <c r="H5" s="43">
        <v>0.99134790528233152</v>
      </c>
      <c r="I5" s="44">
        <v>1</v>
      </c>
      <c r="J5" s="84">
        <v>0.996</v>
      </c>
      <c r="K5" s="84">
        <v>0.99</v>
      </c>
      <c r="L5" s="84">
        <v>0.997</v>
      </c>
      <c r="M5" s="84">
        <v>0.99299999999999999</v>
      </c>
      <c r="N5" s="85">
        <v>0.99026396195345945</v>
      </c>
      <c r="O5" s="86">
        <v>1</v>
      </c>
      <c r="P5" s="43">
        <v>0.99921813917122748</v>
      </c>
      <c r="Q5" s="44">
        <v>1</v>
      </c>
    </row>
    <row r="6" spans="1:17" x14ac:dyDescent="0.3">
      <c r="A6" s="108" t="s">
        <v>65</v>
      </c>
      <c r="B6" s="101">
        <v>0.86099999999999999</v>
      </c>
      <c r="C6" s="102">
        <v>0.64400000000000002</v>
      </c>
      <c r="D6" s="102">
        <v>0.8</v>
      </c>
      <c r="E6" s="102">
        <v>0.85799999999999998</v>
      </c>
      <c r="F6" s="102">
        <v>0.6555045210735686</v>
      </c>
      <c r="G6" s="103">
        <v>0.95292620865139954</v>
      </c>
      <c r="H6" s="104">
        <v>0.76647564469914042</v>
      </c>
      <c r="I6" s="105">
        <v>0.95355191256830596</v>
      </c>
      <c r="J6" s="101">
        <v>0.85899999999999999</v>
      </c>
      <c r="K6" s="101">
        <v>0.621</v>
      </c>
      <c r="L6" s="101">
        <v>0.78600000000000003</v>
      </c>
      <c r="M6" s="101">
        <v>0.85</v>
      </c>
      <c r="N6" s="102">
        <v>0.63297384043954974</v>
      </c>
      <c r="O6" s="103">
        <v>0.95674967234600261</v>
      </c>
      <c r="P6" s="104">
        <v>0.76228847703464953</v>
      </c>
      <c r="Q6" s="105">
        <v>0.97028928850664586</v>
      </c>
    </row>
    <row r="7" spans="1:17" s="7" customFormat="1" x14ac:dyDescent="0.3">
      <c r="A7" s="108" t="s">
        <v>18</v>
      </c>
      <c r="B7" s="101">
        <v>0.97299999999999998</v>
      </c>
      <c r="C7" s="102">
        <v>0.93700000000000006</v>
      </c>
      <c r="D7" s="102">
        <v>0.97399999999999998</v>
      </c>
      <c r="E7" s="102">
        <v>0.96399999999999997</v>
      </c>
      <c r="F7" s="102">
        <v>0.93715031578708929</v>
      </c>
      <c r="G7" s="103">
        <v>1</v>
      </c>
      <c r="H7" s="104">
        <v>0.8966302367941712</v>
      </c>
      <c r="I7" s="105">
        <v>1</v>
      </c>
      <c r="J7" s="101">
        <v>0.97499999999999998</v>
      </c>
      <c r="K7" s="101">
        <v>0.93899999999999995</v>
      </c>
      <c r="L7" s="101">
        <v>0.97699999999999998</v>
      </c>
      <c r="M7" s="101">
        <v>0.96299999999999997</v>
      </c>
      <c r="N7" s="102">
        <v>0.93934313029554339</v>
      </c>
      <c r="O7" s="103">
        <v>1</v>
      </c>
      <c r="P7" s="104">
        <v>0.89210320562939793</v>
      </c>
      <c r="Q7" s="105">
        <v>1</v>
      </c>
    </row>
    <row r="8" spans="1:17" x14ac:dyDescent="0.3">
      <c r="A8" s="108" t="s">
        <v>22</v>
      </c>
      <c r="B8" s="101">
        <v>0.75800000000000001</v>
      </c>
      <c r="C8" s="102">
        <v>0.49299999999999999</v>
      </c>
      <c r="D8" s="102">
        <v>0.78100000000000003</v>
      </c>
      <c r="E8" s="102">
        <v>0.73799999999999999</v>
      </c>
      <c r="F8" s="102">
        <v>0.51757825328520835</v>
      </c>
      <c r="G8" s="103">
        <v>1</v>
      </c>
      <c r="H8" s="104">
        <v>0.82760338814150469</v>
      </c>
      <c r="I8" s="105">
        <v>0.91393442622950816</v>
      </c>
      <c r="J8" s="101">
        <v>0.747</v>
      </c>
      <c r="K8" s="101">
        <v>0.46300000000000002</v>
      </c>
      <c r="L8" s="101">
        <v>0.77200000000000002</v>
      </c>
      <c r="M8" s="101">
        <v>0.72199999999999998</v>
      </c>
      <c r="N8" s="102">
        <v>0.49166645873999409</v>
      </c>
      <c r="O8" s="103">
        <v>1</v>
      </c>
      <c r="P8" s="104">
        <v>0.85531135531135527</v>
      </c>
      <c r="Q8" s="105">
        <v>0.85379202501954654</v>
      </c>
    </row>
    <row r="9" spans="1:17" s="7" customFormat="1" x14ac:dyDescent="0.3">
      <c r="A9" s="109" t="s">
        <v>106</v>
      </c>
      <c r="B9" s="101">
        <v>0.97499999999999998</v>
      </c>
      <c r="C9" s="102">
        <v>0.94099999999999995</v>
      </c>
      <c r="D9" s="102">
        <v>0.98199999999999998</v>
      </c>
      <c r="E9" s="102">
        <v>0.96099999999999997</v>
      </c>
      <c r="F9" s="102">
        <v>0.94224215773204323</v>
      </c>
      <c r="G9" s="103">
        <v>0.99872773536895676</v>
      </c>
      <c r="H9" s="104">
        <v>0.95520716685330342</v>
      </c>
      <c r="I9" s="105">
        <v>0.81329690346083794</v>
      </c>
      <c r="J9" s="101">
        <v>0.97399999999999998</v>
      </c>
      <c r="K9" s="101">
        <v>0.93600000000000005</v>
      </c>
      <c r="L9" s="101">
        <v>0.98199999999999998</v>
      </c>
      <c r="M9" s="101">
        <v>0.95699999999999996</v>
      </c>
      <c r="N9" s="102">
        <v>0.938224347177676</v>
      </c>
      <c r="O9" s="103">
        <v>0.9986893840104849</v>
      </c>
      <c r="P9" s="104">
        <v>0.97710622710622708</v>
      </c>
      <c r="Q9" s="105">
        <v>0.85379202501954654</v>
      </c>
    </row>
    <row r="15" spans="1:17" s="7" customFormat="1" x14ac:dyDescent="0.3">
      <c r="A15" s="110"/>
    </row>
  </sheetData>
  <mergeCells count="4">
    <mergeCell ref="A1:G1"/>
    <mergeCell ref="H1:I1"/>
    <mergeCell ref="J1:O1"/>
    <mergeCell ref="P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HemoPI-1 NRS1</vt:lpstr>
      <vt:lpstr>Big-Hemo</vt:lpstr>
      <vt:lpstr>HemoPI-1 NRS2</vt:lpstr>
      <vt:lpstr>Big-Hemo NRS1</vt:lpstr>
      <vt:lpstr>Final_Model_Performance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2023-02-03T18:44:24Z</dcterms:created>
  <dcterms:modified xsi:type="dcterms:W3CDTF">2023-04-05T00:25:18Z</dcterms:modified>
</cp:coreProperties>
</file>