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hidePivotFieldList="1"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7AEBC83D-A9AD-4EF6-92ED-3CA230F2B669}" xr6:coauthVersionLast="47" xr6:coauthVersionMax="47" xr10:uidLastSave="{00000000-0000-0000-0000-000000000000}"/>
  <bookViews>
    <workbookView xWindow="-120" yWindow="-120" windowWidth="20730" windowHeight="11040" activeTab="3" xr2:uid="{00000000-000D-0000-FFFF-FFFF00000000}"/>
  </bookViews>
  <sheets>
    <sheet name="raw data" sheetId="1" r:id="rId1"/>
    <sheet name="transformed data" sheetId="3" r:id="rId2"/>
    <sheet name="pivot table" sheetId="8" r:id="rId3"/>
    <sheet name="dashboard" sheetId="5" r:id="rId4"/>
  </sheets>
  <definedNames>
    <definedName name="_xlchart.v1.0" hidden="1">'transformed data'!$A$2:$A$101</definedName>
    <definedName name="_xlchart.v1.1" hidden="1">'transformed data'!$N$1</definedName>
    <definedName name="_xlchart.v1.2" hidden="1">'transformed data'!$N$2:$N$101</definedName>
    <definedName name="_xlchart.v1.3" hidden="1">'transformed data'!$A$2:$A$101</definedName>
    <definedName name="_xlchart.v1.4" hidden="1">'transformed data'!$N$1</definedName>
    <definedName name="_xlchart.v1.5" hidden="1">'transformed data'!$N$2:$N$101</definedName>
    <definedName name="_xlcn.WorksheetConnection_healthcare_datasetversion2.xlsbTable1_2Patient_IDBillingmethod1" hidden="1">Table1_2[[Patient_ID]:[Billing method]]</definedName>
    <definedName name="ExternalData_1" localSheetId="1" hidden="1">'transformed data'!$A$1:$M$101</definedName>
    <definedName name="Slicer_Age_group1">#N/A</definedName>
    <definedName name="Slicer_Gender">#N/A</definedName>
  </definedNames>
  <calcPr calcId="18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2  Patient_ID   Billing method" name="Table1_2  Patient_ID   Billing method" connection="WorksheetConnection_healthcare_dataset (version 2).xlsb!Table1_2[[Patient_ID]:[Billing method]]"/>
        </x15:modelTables>
        <x15:extLst>
          <ext xmlns:x16="http://schemas.microsoft.com/office/spreadsheetml/2014/11/main" uri="{9835A34E-60A6-4A7C-AAB8-D5F71C897F49}">
            <x16:modelTimeGroupings>
              <x16:modelTimeGrouping tableName="Table1_2  Patient_ID   Billing method" columnName="Visit_Date" columnId="Visit_Date">
                <x16:calculatedTimeColumn columnName="Visit_Date (Year)" columnId="Visit_Date (Year)" contentType="years" isSelected="1"/>
                <x16:calculatedTimeColumn columnName="Visit_Date (Quarter)" columnId="Visit_Date (Quarter)" contentType="quarters" isSelected="1"/>
                <x16:calculatedTimeColumn columnName="Visit_Date (Month Index)" columnId="Visit_Date (Month Index)" contentType="monthsindex" isSelected="1"/>
                <x16:calculatedTimeColumn columnName="Visit_Date (Month)" columnId="Visit_Date (Month)" contentType="months" isSelected="1"/>
              </x16:modelTimeGrouping>
            </x16:modelTimeGroupings>
          </ext>
        </x15:extLst>
      </x15:dataModel>
    </ext>
  </extLst>
</workbook>
</file>

<file path=xl/calcChain.xml><?xml version="1.0" encoding="utf-8"?>
<calcChain xmlns="http://schemas.openxmlformats.org/spreadsheetml/2006/main">
  <c r="B103" i="3" l="1"/>
  <c r="B102" i="3"/>
  <c r="R2" i="3"/>
  <c r="Q3" i="3"/>
  <c r="Q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E9D631-3B77-45BA-8706-0BBEA9039D3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9E2D5EE2-2D0B-4E9A-BEC8-CB6D0596503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BB12311-01DD-4402-B16A-67BFC594ABBA}" name="WorksheetConnection_healthcare_dataset (version 2).xlsb!Table1_2[[Patient_ID]:[Billing method]]" type="102" refreshedVersion="8" minRefreshableVersion="5">
    <extLst>
      <ext xmlns:x15="http://schemas.microsoft.com/office/spreadsheetml/2010/11/main" uri="{DE250136-89BD-433C-8126-D09CA5730AF9}">
        <x15:connection id="Table1_2  Patient_ID   Billing method" autoDelete="1">
          <x15:rangePr sourceName="_xlcn.WorksheetConnection_healthcare_datasetversion2.xlsbTable1_2Patient_IDBillingmethod1"/>
        </x15:connection>
      </ext>
    </extLst>
  </connection>
</connections>
</file>

<file path=xl/sharedStrings.xml><?xml version="1.0" encoding="utf-8"?>
<sst xmlns="http://schemas.openxmlformats.org/spreadsheetml/2006/main" count="1508" uniqueCount="264">
  <si>
    <t>Patient_ID</t>
  </si>
  <si>
    <t>Age</t>
  </si>
  <si>
    <t>Gender</t>
  </si>
  <si>
    <t>Condition</t>
  </si>
  <si>
    <t>Medication</t>
  </si>
  <si>
    <t>Blood_Pressure</t>
  </si>
  <si>
    <t>Heart_Rate</t>
  </si>
  <si>
    <t>Cholesterol_Level</t>
  </si>
  <si>
    <t>Visit_Date</t>
  </si>
  <si>
    <t>Doctor_Name</t>
  </si>
  <si>
    <t>Department</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</si>
  <si>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</si>
  <si>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</si>
  <si>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</si>
  <si>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</si>
  <si>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</si>
  <si>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</si>
  <si>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</si>
  <si>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</si>
  <si>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</si>
  <si>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</si>
  <si>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</si>
  <si>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</si>
  <si>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</si>
  <si>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</si>
  <si>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</si>
  <si>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</si>
  <si>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</si>
  <si>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</si>
  <si>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</si>
  <si>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</si>
  <si>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</si>
  <si>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</si>
  <si>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</si>
  <si>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</si>
  <si>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</si>
  <si>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</si>
  <si>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</si>
  <si>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</si>
  <si>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</si>
  <si>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</si>
  <si>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</si>
  <si>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</si>
  <si>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</si>
  <si>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</si>
  <si>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</si>
  <si>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</si>
  <si>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</si>
  <si>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</si>
  <si>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</si>
  <si>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</si>
  <si>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</si>
  <si>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</si>
  <si>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</si>
  <si>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</si>
  <si>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</si>
  <si>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</si>
  <si>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</si>
  <si>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</si>
  <si>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</si>
  <si>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</si>
  <si>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</si>
  <si>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</si>
  <si>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</si>
  <si>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</si>
  <si>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</si>
  <si>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</si>
  <si>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</si>
  <si>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</si>
  <si>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</si>
  <si>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</si>
  <si>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</si>
  <si>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</si>
  <si>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</si>
  <si>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</si>
  <si>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</si>
  <si>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</si>
  <si>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</si>
  <si>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</si>
  <si>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</si>
  <si>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</si>
  <si>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</si>
  <si>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</si>
  <si>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</si>
  <si>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</si>
  <si>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</si>
  <si>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</si>
  <si>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</si>
  <si>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</si>
  <si>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</si>
  <si>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</si>
  <si>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</si>
  <si>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</si>
  <si>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</si>
  <si>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</si>
  <si>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</si>
  <si>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</si>
  <si>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</si>
  <si>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</si>
  <si>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</si>
  <si>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</si>
  <si>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</si>
  <si>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</si>
  <si>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</si>
  <si>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</si>
  <si>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</si>
  <si>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</si>
  <si>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</si>
  <si>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</si>
  <si>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</si>
  <si>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</si>
  <si>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Female</t>
  </si>
  <si>
    <t>Male</t>
  </si>
  <si>
    <t>Hypertension</t>
  </si>
  <si>
    <t>Cancer</t>
  </si>
  <si>
    <t>Diabetes</t>
  </si>
  <si>
    <t>Asthma</t>
  </si>
  <si>
    <t>Healthy</t>
  </si>
  <si>
    <t>Drug B</t>
  </si>
  <si>
    <t>Drug A</t>
  </si>
  <si>
    <t>None</t>
  </si>
  <si>
    <t>Drug C</t>
  </si>
  <si>
    <t>104/61</t>
  </si>
  <si>
    <t>125/75</t>
  </si>
  <si>
    <t>118/68</t>
  </si>
  <si>
    <t>103/94</t>
  </si>
  <si>
    <t>101/97</t>
  </si>
  <si>
    <t>144/62</t>
  </si>
  <si>
    <t>93/65</t>
  </si>
  <si>
    <t>117/74</t>
  </si>
  <si>
    <t>154/98</t>
  </si>
  <si>
    <t>93/95</t>
  </si>
  <si>
    <t>115/94</t>
  </si>
  <si>
    <t>143/74</t>
  </si>
  <si>
    <t>147/97</t>
  </si>
  <si>
    <t>125/60</t>
  </si>
  <si>
    <t>110/87</t>
  </si>
  <si>
    <t>133/77</t>
  </si>
  <si>
    <t>109/73</t>
  </si>
  <si>
    <t>133/66</t>
  </si>
  <si>
    <t>101/84</t>
  </si>
  <si>
    <t>102/82</t>
  </si>
  <si>
    <t>134/98</t>
  </si>
  <si>
    <t>123/62</t>
  </si>
  <si>
    <t>148/94</t>
  </si>
  <si>
    <t>105/84</t>
  </si>
  <si>
    <t>100/95</t>
  </si>
  <si>
    <t>127/100</t>
  </si>
  <si>
    <t>136/96</t>
  </si>
  <si>
    <t>114/64</t>
  </si>
  <si>
    <t>95/74</t>
  </si>
  <si>
    <t>127/65</t>
  </si>
  <si>
    <t>119/66</t>
  </si>
  <si>
    <t>138/77</t>
  </si>
  <si>
    <t>148/100</t>
  </si>
  <si>
    <t>136/70</t>
  </si>
  <si>
    <t>137/82</t>
  </si>
  <si>
    <t>116/77</t>
  </si>
  <si>
    <t>99/98</t>
  </si>
  <si>
    <t>111/94</t>
  </si>
  <si>
    <t>121/70</t>
  </si>
  <si>
    <t>149/84</t>
  </si>
  <si>
    <t>124/100</t>
  </si>
  <si>
    <t>118/80</t>
  </si>
  <si>
    <t>97/74</t>
  </si>
  <si>
    <t>94/80</t>
  </si>
  <si>
    <t>141/77</t>
  </si>
  <si>
    <t>98/73</t>
  </si>
  <si>
    <t>130/73</t>
  </si>
  <si>
    <t>153/85</t>
  </si>
  <si>
    <t>148/69</t>
  </si>
  <si>
    <t>123/68</t>
  </si>
  <si>
    <t>121/95</t>
  </si>
  <si>
    <t>158/76</t>
  </si>
  <si>
    <t>144/97</t>
  </si>
  <si>
    <t>141/83</t>
  </si>
  <si>
    <t>155/91</t>
  </si>
  <si>
    <t>101/63</t>
  </si>
  <si>
    <t>104/69</t>
  </si>
  <si>
    <t>98/84</t>
  </si>
  <si>
    <t>138/98</t>
  </si>
  <si>
    <t>149/93</t>
  </si>
  <si>
    <t>122/95</t>
  </si>
  <si>
    <t>91/67</t>
  </si>
  <si>
    <t>158/77</t>
  </si>
  <si>
    <t>133/67</t>
  </si>
  <si>
    <t>127/87</t>
  </si>
  <si>
    <t>110/89</t>
  </si>
  <si>
    <t>90/76</t>
  </si>
  <si>
    <t>154/71</t>
  </si>
  <si>
    <t>154/66</t>
  </si>
  <si>
    <t>128/100</t>
  </si>
  <si>
    <t>115/69</t>
  </si>
  <si>
    <t>137/70</t>
  </si>
  <si>
    <t>159/93</t>
  </si>
  <si>
    <t>90/98</t>
  </si>
  <si>
    <t>131/91</t>
  </si>
  <si>
    <t>92/67</t>
  </si>
  <si>
    <t>136/79</t>
  </si>
  <si>
    <t>120/63</t>
  </si>
  <si>
    <t>120/96</t>
  </si>
  <si>
    <t>100/65</t>
  </si>
  <si>
    <t>152/64</t>
  </si>
  <si>
    <t>158/68</t>
  </si>
  <si>
    <t>106/90</t>
  </si>
  <si>
    <t>160/70</t>
  </si>
  <si>
    <t>123/93</t>
  </si>
  <si>
    <t>144/73</t>
  </si>
  <si>
    <t>159/72</t>
  </si>
  <si>
    <t>129/85</t>
  </si>
  <si>
    <t>137/88</t>
  </si>
  <si>
    <t>156/88</t>
  </si>
  <si>
    <t>105/75</t>
  </si>
  <si>
    <t>118/64</t>
  </si>
  <si>
    <t>133/61</t>
  </si>
  <si>
    <t>160/74</t>
  </si>
  <si>
    <t>118/60</t>
  </si>
  <si>
    <t>99/100</t>
  </si>
  <si>
    <t>Dr. Johnson</t>
  </si>
  <si>
    <t>Dr. Lee</t>
  </si>
  <si>
    <t>Dr. Smith</t>
  </si>
  <si>
    <t>Dr. Patel</t>
  </si>
  <si>
    <t>Cardiology</t>
  </si>
  <si>
    <t>General</t>
  </si>
  <si>
    <t>Endocrinology</t>
  </si>
  <si>
    <t>Oncology</t>
  </si>
  <si>
    <t>Blood_Pressure_systolic</t>
  </si>
  <si>
    <t>Blood_Pressure_diastolic</t>
  </si>
  <si>
    <t>Row Labels</t>
  </si>
  <si>
    <t>Grand Total</t>
  </si>
  <si>
    <t>Age_group</t>
  </si>
  <si>
    <t>10-19</t>
  </si>
  <si>
    <t>20-29</t>
  </si>
  <si>
    <t>30-39</t>
  </si>
  <si>
    <t>40-49</t>
  </si>
  <si>
    <t>50-59</t>
  </si>
  <si>
    <t>60-69</t>
  </si>
  <si>
    <t>70-79</t>
  </si>
  <si>
    <t>80-89</t>
  </si>
  <si>
    <t>Column Labels</t>
  </si>
  <si>
    <t>Count of Patient_ID</t>
  </si>
  <si>
    <t>Jan</t>
  </si>
  <si>
    <t>Feb</t>
  </si>
  <si>
    <t>Mar</t>
  </si>
  <si>
    <t>Apr</t>
  </si>
  <si>
    <t>May</t>
  </si>
  <si>
    <t>Jun</t>
  </si>
  <si>
    <t>Jul</t>
  </si>
  <si>
    <t>Aug</t>
  </si>
  <si>
    <t>Sep</t>
  </si>
  <si>
    <t>Oct</t>
  </si>
  <si>
    <t>Nov</t>
  </si>
  <si>
    <t>Dec</t>
  </si>
  <si>
    <t>Billing</t>
  </si>
  <si>
    <t>Billing method</t>
  </si>
  <si>
    <t>Mobile Transfer</t>
  </si>
  <si>
    <t>Debit Card</t>
  </si>
  <si>
    <t>Cash Payment</t>
  </si>
  <si>
    <t>Column1</t>
  </si>
  <si>
    <t>CONDITIONAL AGREEGATION</t>
  </si>
  <si>
    <t>Column2</t>
  </si>
  <si>
    <t>Count of Billing method</t>
  </si>
  <si>
    <t>Sum of Billing</t>
  </si>
  <si>
    <t>Average of Cholesterol_Level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</si>
</sst>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quot;$&quot;#,##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1" fillId="0" borderId="1" xfId="0"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165" fontId="0" fillId="0" borderId="0" xfId="0" applyNumberFormat="1"/>
  </cellXfs>
  <cellStyles count="1">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 HOULEMA.xlsx]pivot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table'!$M$24</c:f>
              <c:strCache>
                <c:ptCount val="1"/>
                <c:pt idx="0">
                  <c:v>Count of Patient_ID</c:v>
                </c:pt>
              </c:strCache>
            </c:strRef>
          </c:tx>
          <c:spPr>
            <a:solidFill>
              <a:schemeClr val="accent1"/>
            </a:solidFill>
            <a:ln>
              <a:noFill/>
            </a:ln>
            <a:effectLst/>
          </c:spPr>
          <c:invertIfNegative val="0"/>
          <c:cat>
            <c:strRef>
              <c:f>'pivot table'!$L$25:$L$37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table'!$M$25:$M$37</c:f>
              <c:numCache>
                <c:formatCode>General</c:formatCode>
                <c:ptCount val="12"/>
                <c:pt idx="0">
                  <c:v>9</c:v>
                </c:pt>
                <c:pt idx="1">
                  <c:v>8</c:v>
                </c:pt>
                <c:pt idx="2">
                  <c:v>9</c:v>
                </c:pt>
                <c:pt idx="3">
                  <c:v>9</c:v>
                </c:pt>
                <c:pt idx="4">
                  <c:v>8</c:v>
                </c:pt>
                <c:pt idx="5">
                  <c:v>9</c:v>
                </c:pt>
                <c:pt idx="6">
                  <c:v>9</c:v>
                </c:pt>
                <c:pt idx="7">
                  <c:v>8</c:v>
                </c:pt>
                <c:pt idx="8">
                  <c:v>9</c:v>
                </c:pt>
                <c:pt idx="9">
                  <c:v>9</c:v>
                </c:pt>
                <c:pt idx="10">
                  <c:v>8</c:v>
                </c:pt>
                <c:pt idx="11">
                  <c:v>5</c:v>
                </c:pt>
              </c:numCache>
            </c:numRef>
          </c:val>
          <c:extLst>
            <c:ext xmlns:c16="http://schemas.microsoft.com/office/drawing/2014/chart" uri="{C3380CC4-5D6E-409C-BE32-E72D297353CC}">
              <c16:uniqueId val="{00000000-7E44-433C-B2DF-1D2CC5E93B94}"/>
            </c:ext>
          </c:extLst>
        </c:ser>
        <c:dLbls>
          <c:showLegendKey val="0"/>
          <c:showVal val="0"/>
          <c:showCatName val="0"/>
          <c:showSerName val="0"/>
          <c:showPercent val="0"/>
          <c:showBubbleSize val="0"/>
        </c:dLbls>
        <c:gapWidth val="219"/>
        <c:overlap val="-27"/>
        <c:axId val="1939193919"/>
        <c:axId val="1939187199"/>
      </c:barChart>
      <c:lineChart>
        <c:grouping val="standard"/>
        <c:varyColors val="0"/>
        <c:ser>
          <c:idx val="1"/>
          <c:order val="1"/>
          <c:tx>
            <c:strRef>
              <c:f>'pivot table'!$N$24</c:f>
              <c:strCache>
                <c:ptCount val="1"/>
                <c:pt idx="0">
                  <c:v>Sum of Billing</c:v>
                </c:pt>
              </c:strCache>
            </c:strRef>
          </c:tx>
          <c:spPr>
            <a:ln w="28575" cap="rnd">
              <a:solidFill>
                <a:schemeClr val="accent2"/>
              </a:solidFill>
              <a:round/>
            </a:ln>
            <a:effectLst/>
          </c:spPr>
          <c:marker>
            <c:symbol val="none"/>
          </c:marker>
          <c:cat>
            <c:strRef>
              <c:f>'pivot table'!$L$25:$L$37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table'!$N$25:$N$37</c:f>
              <c:numCache>
                <c:formatCode>"$"#,##0</c:formatCode>
                <c:ptCount val="12"/>
                <c:pt idx="0">
                  <c:v>4524</c:v>
                </c:pt>
                <c:pt idx="1">
                  <c:v>3945</c:v>
                </c:pt>
                <c:pt idx="2">
                  <c:v>4166</c:v>
                </c:pt>
                <c:pt idx="3">
                  <c:v>5574</c:v>
                </c:pt>
                <c:pt idx="4">
                  <c:v>4454</c:v>
                </c:pt>
                <c:pt idx="5">
                  <c:v>4584</c:v>
                </c:pt>
                <c:pt idx="6">
                  <c:v>4791</c:v>
                </c:pt>
                <c:pt idx="7">
                  <c:v>3768</c:v>
                </c:pt>
                <c:pt idx="8">
                  <c:v>5528</c:v>
                </c:pt>
                <c:pt idx="9">
                  <c:v>5274</c:v>
                </c:pt>
                <c:pt idx="10">
                  <c:v>5417</c:v>
                </c:pt>
                <c:pt idx="11">
                  <c:v>2954</c:v>
                </c:pt>
              </c:numCache>
            </c:numRef>
          </c:val>
          <c:smooth val="0"/>
          <c:extLst>
            <c:ext xmlns:c16="http://schemas.microsoft.com/office/drawing/2014/chart" uri="{C3380CC4-5D6E-409C-BE32-E72D297353CC}">
              <c16:uniqueId val="{00000001-7E44-433C-B2DF-1D2CC5E93B94}"/>
            </c:ext>
          </c:extLst>
        </c:ser>
        <c:dLbls>
          <c:showLegendKey val="0"/>
          <c:showVal val="0"/>
          <c:showCatName val="0"/>
          <c:showSerName val="0"/>
          <c:showPercent val="0"/>
          <c:showBubbleSize val="0"/>
        </c:dLbls>
        <c:marker val="1"/>
        <c:smooth val="0"/>
        <c:axId val="1939179999"/>
        <c:axId val="1939165119"/>
      </c:lineChart>
      <c:catAx>
        <c:axId val="193919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187199"/>
        <c:crosses val="autoZero"/>
        <c:auto val="1"/>
        <c:lblAlgn val="ctr"/>
        <c:lblOffset val="100"/>
        <c:noMultiLvlLbl val="0"/>
      </c:catAx>
      <c:valAx>
        <c:axId val="193918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193919"/>
        <c:crosses val="autoZero"/>
        <c:crossBetween val="between"/>
      </c:valAx>
      <c:valAx>
        <c:axId val="1939165119"/>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179999"/>
        <c:crosses val="max"/>
        <c:crossBetween val="between"/>
      </c:valAx>
      <c:catAx>
        <c:axId val="1939179999"/>
        <c:scaling>
          <c:orientation val="minMax"/>
        </c:scaling>
        <c:delete val="1"/>
        <c:axPos val="b"/>
        <c:numFmt formatCode="General" sourceLinked="1"/>
        <c:majorTickMark val="out"/>
        <c:minorTickMark val="none"/>
        <c:tickLblPos val="nextTo"/>
        <c:crossAx val="19391651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[healthcare_dataset HOULEMA.xlsx]pivot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age group and count of patients</a:t>
            </a:r>
          </a:p>
        </c:rich>
      </c:tx>
      <c:layout>
        <c:manualLayout>
          <c:xMode val="edge"/>
          <c:yMode val="edge"/>
          <c:x val="9.2700421940928257E-2"/>
          <c:y val="0.169905285508783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table'!$L$10</c:f>
              <c:strCache>
                <c:ptCount val="1"/>
                <c:pt idx="0">
                  <c:v>Total</c:v>
                </c:pt>
              </c:strCache>
            </c:strRef>
          </c:tx>
          <c:spPr>
            <a:solidFill>
              <a:schemeClr val="accent1"/>
            </a:solidFill>
            <a:ln>
              <a:noFill/>
            </a:ln>
            <a:effectLst/>
          </c:spPr>
          <c:invertIfNegative val="0"/>
          <c:cat>
            <c:strRef>
              <c:f>'pivot table'!$K$11:$K$19</c:f>
              <c:strCache>
                <c:ptCount val="8"/>
                <c:pt idx="0">
                  <c:v>10-19</c:v>
                </c:pt>
                <c:pt idx="1">
                  <c:v>20-29</c:v>
                </c:pt>
                <c:pt idx="2">
                  <c:v>30-39</c:v>
                </c:pt>
                <c:pt idx="3">
                  <c:v>40-49</c:v>
                </c:pt>
                <c:pt idx="4">
                  <c:v>50-59</c:v>
                </c:pt>
                <c:pt idx="5">
                  <c:v>60-69</c:v>
                </c:pt>
                <c:pt idx="6">
                  <c:v>70-79</c:v>
                </c:pt>
                <c:pt idx="7">
                  <c:v>80-89</c:v>
                </c:pt>
              </c:strCache>
            </c:strRef>
          </c:cat>
          <c:val>
            <c:numRef>
              <c:f>'pivot table'!$L$11:$L$19</c:f>
              <c:numCache>
                <c:formatCode>General</c:formatCode>
                <c:ptCount val="8"/>
                <c:pt idx="0">
                  <c:v>5</c:v>
                </c:pt>
                <c:pt idx="1">
                  <c:v>16</c:v>
                </c:pt>
                <c:pt idx="2">
                  <c:v>13</c:v>
                </c:pt>
                <c:pt idx="3">
                  <c:v>7</c:v>
                </c:pt>
                <c:pt idx="4">
                  <c:v>16</c:v>
                </c:pt>
                <c:pt idx="5">
                  <c:v>13</c:v>
                </c:pt>
                <c:pt idx="6">
                  <c:v>20</c:v>
                </c:pt>
                <c:pt idx="7">
                  <c:v>10</c:v>
                </c:pt>
              </c:numCache>
            </c:numRef>
          </c:val>
          <c:extLst>
            <c:ext xmlns:c16="http://schemas.microsoft.com/office/drawing/2014/chart" uri="{C3380CC4-5D6E-409C-BE32-E72D297353CC}">
              <c16:uniqueId val="{00000000-85C9-4E1B-8B64-E8B3D4F692A2}"/>
            </c:ext>
          </c:extLst>
        </c:ser>
        <c:dLbls>
          <c:showLegendKey val="0"/>
          <c:showVal val="0"/>
          <c:showCatName val="0"/>
          <c:showSerName val="0"/>
          <c:showPercent val="0"/>
          <c:showBubbleSize val="0"/>
        </c:dLbls>
        <c:gapWidth val="182"/>
        <c:axId val="1017686191"/>
        <c:axId val="1017668431"/>
      </c:barChart>
      <c:catAx>
        <c:axId val="101768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17668431"/>
        <c:crosses val="autoZero"/>
        <c:auto val="1"/>
        <c:lblAlgn val="ctr"/>
        <c:lblOffset val="100"/>
        <c:noMultiLvlLbl val="0"/>
      </c:catAx>
      <c:valAx>
        <c:axId val="101766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17686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25400" cap="flat" cmpd="sng" algn="ctr">
      <a:solidFill>
        <a:schemeClr val="tx2">
          <a:lumMod val="50000"/>
        </a:schemeClr>
      </a:solidFill>
      <a:prstDash val="solid"/>
      <a:round/>
    </a:ln>
    <a:effectLst/>
    <a:scene3d>
      <a:camera prst="orthographicFront"/>
      <a:lightRig rig="threePt" dir="t"/>
    </a:scene3d>
    <a:sp3d prstMaterial="matte">
      <a:bevelT w="63500" h="63500" prst="artDeco"/>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 HOULEMA.xlsx]pivot table!PivotTable9</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table'!$M$24</c:f>
              <c:strCache>
                <c:ptCount val="1"/>
                <c:pt idx="0">
                  <c:v>Count of Patient_ID</c:v>
                </c:pt>
              </c:strCache>
            </c:strRef>
          </c:tx>
          <c:spPr>
            <a:solidFill>
              <a:schemeClr val="accent1"/>
            </a:solidFill>
            <a:ln>
              <a:noFill/>
            </a:ln>
            <a:effectLst/>
          </c:spPr>
          <c:invertIfNegative val="0"/>
          <c:cat>
            <c:strRef>
              <c:f>'pivot table'!$L$25:$L$37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table'!$M$25:$M$37</c:f>
              <c:numCache>
                <c:formatCode>General</c:formatCode>
                <c:ptCount val="12"/>
                <c:pt idx="0">
                  <c:v>9</c:v>
                </c:pt>
                <c:pt idx="1">
                  <c:v>8</c:v>
                </c:pt>
                <c:pt idx="2">
                  <c:v>9</c:v>
                </c:pt>
                <c:pt idx="3">
                  <c:v>9</c:v>
                </c:pt>
                <c:pt idx="4">
                  <c:v>8</c:v>
                </c:pt>
                <c:pt idx="5">
                  <c:v>9</c:v>
                </c:pt>
                <c:pt idx="6">
                  <c:v>9</c:v>
                </c:pt>
                <c:pt idx="7">
                  <c:v>8</c:v>
                </c:pt>
                <c:pt idx="8">
                  <c:v>9</c:v>
                </c:pt>
                <c:pt idx="9">
                  <c:v>9</c:v>
                </c:pt>
                <c:pt idx="10">
                  <c:v>8</c:v>
                </c:pt>
                <c:pt idx="11">
                  <c:v>5</c:v>
                </c:pt>
              </c:numCache>
            </c:numRef>
          </c:val>
          <c:extLst>
            <c:ext xmlns:c16="http://schemas.microsoft.com/office/drawing/2014/chart" uri="{C3380CC4-5D6E-409C-BE32-E72D297353CC}">
              <c16:uniqueId val="{00000000-8478-4292-98F8-05E03A81CA11}"/>
            </c:ext>
          </c:extLst>
        </c:ser>
        <c:dLbls>
          <c:showLegendKey val="0"/>
          <c:showVal val="0"/>
          <c:showCatName val="0"/>
          <c:showSerName val="0"/>
          <c:showPercent val="0"/>
          <c:showBubbleSize val="0"/>
        </c:dLbls>
        <c:gapWidth val="219"/>
        <c:overlap val="-27"/>
        <c:axId val="1939193919"/>
        <c:axId val="1939187199"/>
      </c:barChart>
      <c:lineChart>
        <c:grouping val="standard"/>
        <c:varyColors val="0"/>
        <c:ser>
          <c:idx val="1"/>
          <c:order val="1"/>
          <c:tx>
            <c:strRef>
              <c:f>'pivot table'!$N$24</c:f>
              <c:strCache>
                <c:ptCount val="1"/>
                <c:pt idx="0">
                  <c:v>Sum of Billing</c:v>
                </c:pt>
              </c:strCache>
            </c:strRef>
          </c:tx>
          <c:spPr>
            <a:ln w="28575" cap="rnd">
              <a:solidFill>
                <a:schemeClr val="accent2"/>
              </a:solidFill>
              <a:round/>
            </a:ln>
            <a:effectLst/>
          </c:spPr>
          <c:marker>
            <c:symbol val="circle"/>
            <c:size val="5"/>
            <c:spPr>
              <a:solidFill>
                <a:srgbClr val="FF0000"/>
              </a:solidFill>
              <a:ln w="9525">
                <a:solidFill>
                  <a:schemeClr val="accent2"/>
                </a:solidFill>
              </a:ln>
              <a:effectLst/>
            </c:spPr>
          </c:marker>
          <c:cat>
            <c:strRef>
              <c:f>'pivot table'!$L$25:$L$37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table'!$N$25:$N$37</c:f>
              <c:numCache>
                <c:formatCode>"$"#,##0</c:formatCode>
                <c:ptCount val="12"/>
                <c:pt idx="0">
                  <c:v>4524</c:v>
                </c:pt>
                <c:pt idx="1">
                  <c:v>3945</c:v>
                </c:pt>
                <c:pt idx="2">
                  <c:v>4166</c:v>
                </c:pt>
                <c:pt idx="3">
                  <c:v>5574</c:v>
                </c:pt>
                <c:pt idx="4">
                  <c:v>4454</c:v>
                </c:pt>
                <c:pt idx="5">
                  <c:v>4584</c:v>
                </c:pt>
                <c:pt idx="6">
                  <c:v>4791</c:v>
                </c:pt>
                <c:pt idx="7">
                  <c:v>3768</c:v>
                </c:pt>
                <c:pt idx="8">
                  <c:v>5528</c:v>
                </c:pt>
                <c:pt idx="9">
                  <c:v>5274</c:v>
                </c:pt>
                <c:pt idx="10">
                  <c:v>5417</c:v>
                </c:pt>
                <c:pt idx="11">
                  <c:v>2954</c:v>
                </c:pt>
              </c:numCache>
            </c:numRef>
          </c:val>
          <c:smooth val="0"/>
          <c:extLst>
            <c:ext xmlns:c16="http://schemas.microsoft.com/office/drawing/2014/chart" uri="{C3380CC4-5D6E-409C-BE32-E72D297353CC}">
              <c16:uniqueId val="{00000001-8478-4292-98F8-05E03A81CA11}"/>
            </c:ext>
          </c:extLst>
        </c:ser>
        <c:dLbls>
          <c:showLegendKey val="0"/>
          <c:showVal val="0"/>
          <c:showCatName val="0"/>
          <c:showSerName val="0"/>
          <c:showPercent val="0"/>
          <c:showBubbleSize val="0"/>
        </c:dLbls>
        <c:marker val="1"/>
        <c:smooth val="0"/>
        <c:axId val="1939179999"/>
        <c:axId val="1939165119"/>
      </c:lineChart>
      <c:catAx>
        <c:axId val="193919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187199"/>
        <c:crosses val="autoZero"/>
        <c:auto val="1"/>
        <c:lblAlgn val="ctr"/>
        <c:lblOffset val="100"/>
        <c:noMultiLvlLbl val="0"/>
      </c:catAx>
      <c:valAx>
        <c:axId val="193918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193919"/>
        <c:crosses val="autoZero"/>
        <c:crossBetween val="between"/>
      </c:valAx>
      <c:valAx>
        <c:axId val="1939165119"/>
        <c:scaling>
          <c:orientation val="minMax"/>
        </c:scaling>
        <c:delete val="0"/>
        <c:axPos val="r"/>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179999"/>
        <c:crosses val="max"/>
        <c:crossBetween val="between"/>
      </c:valAx>
      <c:catAx>
        <c:axId val="1939179999"/>
        <c:scaling>
          <c:orientation val="minMax"/>
        </c:scaling>
        <c:delete val="1"/>
        <c:axPos val="b"/>
        <c:numFmt formatCode="General" sourceLinked="1"/>
        <c:majorTickMark val="none"/>
        <c:minorTickMark val="none"/>
        <c:tickLblPos val="nextTo"/>
        <c:crossAx val="19391651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chemeClr val="tx2">
          <a:lumMod val="7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 HOULEMA.xlsx]pivot table!PivotTable4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table'!$G$1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72-44EB-997C-52AF41523A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72-44EB-997C-52AF41523A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72-44EB-997C-52AF41523A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table'!$F$2:$F$5</c:f>
              <c:strCache>
                <c:ptCount val="3"/>
                <c:pt idx="0">
                  <c:v>Cash Payment</c:v>
                </c:pt>
                <c:pt idx="1">
                  <c:v>Debit Card</c:v>
                </c:pt>
                <c:pt idx="2">
                  <c:v>Mobile Transfer</c:v>
                </c:pt>
              </c:strCache>
            </c:strRef>
          </c:cat>
          <c:val>
            <c:numRef>
              <c:f>'pivot table'!$G$2:$G$5</c:f>
              <c:numCache>
                <c:formatCode>General</c:formatCode>
                <c:ptCount val="3"/>
                <c:pt idx="0">
                  <c:v>23961</c:v>
                </c:pt>
                <c:pt idx="1">
                  <c:v>11802</c:v>
                </c:pt>
                <c:pt idx="2">
                  <c:v>19216</c:v>
                </c:pt>
              </c:numCache>
            </c:numRef>
          </c:val>
          <c:extLst>
            <c:ext xmlns:c16="http://schemas.microsoft.com/office/drawing/2014/chart" uri="{C3380CC4-5D6E-409C-BE32-E72D297353CC}">
              <c16:uniqueId val="{00000000-5932-4664-8513-95D99EAE31D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 HOULEMA.xlsx]pivot table!PivotTable6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table'!$L$10</c:f>
              <c:strCache>
                <c:ptCount val="1"/>
                <c:pt idx="0">
                  <c:v>Total</c:v>
                </c:pt>
              </c:strCache>
            </c:strRef>
          </c:tx>
          <c:spPr>
            <a:solidFill>
              <a:schemeClr val="accent1"/>
            </a:solidFill>
            <a:ln>
              <a:noFill/>
            </a:ln>
            <a:effectLst/>
          </c:spPr>
          <c:invertIfNegative val="0"/>
          <c:cat>
            <c:strRef>
              <c:f>'pivot table'!$K$11:$K$19</c:f>
              <c:strCache>
                <c:ptCount val="8"/>
                <c:pt idx="0">
                  <c:v>10-19</c:v>
                </c:pt>
                <c:pt idx="1">
                  <c:v>20-29</c:v>
                </c:pt>
                <c:pt idx="2">
                  <c:v>30-39</c:v>
                </c:pt>
                <c:pt idx="3">
                  <c:v>40-49</c:v>
                </c:pt>
                <c:pt idx="4">
                  <c:v>50-59</c:v>
                </c:pt>
                <c:pt idx="5">
                  <c:v>60-69</c:v>
                </c:pt>
                <c:pt idx="6">
                  <c:v>70-79</c:v>
                </c:pt>
                <c:pt idx="7">
                  <c:v>80-89</c:v>
                </c:pt>
              </c:strCache>
            </c:strRef>
          </c:cat>
          <c:val>
            <c:numRef>
              <c:f>'pivot table'!$L$11:$L$19</c:f>
              <c:numCache>
                <c:formatCode>General</c:formatCode>
                <c:ptCount val="8"/>
                <c:pt idx="0">
                  <c:v>5</c:v>
                </c:pt>
                <c:pt idx="1">
                  <c:v>16</c:v>
                </c:pt>
                <c:pt idx="2">
                  <c:v>13</c:v>
                </c:pt>
                <c:pt idx="3">
                  <c:v>7</c:v>
                </c:pt>
                <c:pt idx="4">
                  <c:v>16</c:v>
                </c:pt>
                <c:pt idx="5">
                  <c:v>13</c:v>
                </c:pt>
                <c:pt idx="6">
                  <c:v>20</c:v>
                </c:pt>
                <c:pt idx="7">
                  <c:v>10</c:v>
                </c:pt>
              </c:numCache>
            </c:numRef>
          </c:val>
          <c:extLst>
            <c:ext xmlns:c16="http://schemas.microsoft.com/office/drawing/2014/chart" uri="{C3380CC4-5D6E-409C-BE32-E72D297353CC}">
              <c16:uniqueId val="{00000000-7A61-49F1-90FC-5C122B0FF488}"/>
            </c:ext>
          </c:extLst>
        </c:ser>
        <c:dLbls>
          <c:showLegendKey val="0"/>
          <c:showVal val="0"/>
          <c:showCatName val="0"/>
          <c:showSerName val="0"/>
          <c:showPercent val="0"/>
          <c:showBubbleSize val="0"/>
        </c:dLbls>
        <c:gapWidth val="219"/>
        <c:axId val="1017686191"/>
        <c:axId val="1017668431"/>
      </c:barChart>
      <c:catAx>
        <c:axId val="101768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68431"/>
        <c:crosses val="autoZero"/>
        <c:auto val="1"/>
        <c:lblAlgn val="ctr"/>
        <c:lblOffset val="100"/>
        <c:noMultiLvlLbl val="0"/>
      </c:catAx>
      <c:valAx>
        <c:axId val="1017668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8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 HOULEMA.xlsx]pivot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table'!$B$10:$B$11</c:f>
              <c:strCache>
                <c:ptCount val="1"/>
                <c:pt idx="0">
                  <c:v>Asthma</c:v>
                </c:pt>
              </c:strCache>
            </c:strRef>
          </c:tx>
          <c:spPr>
            <a:solidFill>
              <a:schemeClr val="accent1"/>
            </a:solidFill>
            <a:ln>
              <a:noFill/>
            </a:ln>
            <a:effectLst/>
          </c:spPr>
          <c:invertIfNegative val="0"/>
          <c:cat>
            <c:strRef>
              <c:f>'pivot table'!$A$12:$A$20</c:f>
              <c:strCache>
                <c:ptCount val="8"/>
                <c:pt idx="0">
                  <c:v>10-19</c:v>
                </c:pt>
                <c:pt idx="1">
                  <c:v>20-29</c:v>
                </c:pt>
                <c:pt idx="2">
                  <c:v>30-39</c:v>
                </c:pt>
                <c:pt idx="3">
                  <c:v>40-49</c:v>
                </c:pt>
                <c:pt idx="4">
                  <c:v>50-59</c:v>
                </c:pt>
                <c:pt idx="5">
                  <c:v>60-69</c:v>
                </c:pt>
                <c:pt idx="6">
                  <c:v>70-79</c:v>
                </c:pt>
                <c:pt idx="7">
                  <c:v>80-89</c:v>
                </c:pt>
              </c:strCache>
            </c:strRef>
          </c:cat>
          <c:val>
            <c:numRef>
              <c:f>'pivot table'!$B$12:$B$20</c:f>
              <c:numCache>
                <c:formatCode>General</c:formatCode>
                <c:ptCount val="8"/>
                <c:pt idx="0">
                  <c:v>1</c:v>
                </c:pt>
                <c:pt idx="1">
                  <c:v>4</c:v>
                </c:pt>
                <c:pt idx="2">
                  <c:v>1</c:v>
                </c:pt>
                <c:pt idx="4">
                  <c:v>5</c:v>
                </c:pt>
                <c:pt idx="5">
                  <c:v>3</c:v>
                </c:pt>
                <c:pt idx="6">
                  <c:v>3</c:v>
                </c:pt>
                <c:pt idx="7">
                  <c:v>5</c:v>
                </c:pt>
              </c:numCache>
            </c:numRef>
          </c:val>
          <c:extLst>
            <c:ext xmlns:c16="http://schemas.microsoft.com/office/drawing/2014/chart" uri="{C3380CC4-5D6E-409C-BE32-E72D297353CC}">
              <c16:uniqueId val="{00000000-55C8-47CC-9E72-311624FD93DA}"/>
            </c:ext>
          </c:extLst>
        </c:ser>
        <c:ser>
          <c:idx val="1"/>
          <c:order val="1"/>
          <c:tx>
            <c:strRef>
              <c:f>'pivot table'!$C$10:$C$11</c:f>
              <c:strCache>
                <c:ptCount val="1"/>
                <c:pt idx="0">
                  <c:v>Cancer</c:v>
                </c:pt>
              </c:strCache>
            </c:strRef>
          </c:tx>
          <c:spPr>
            <a:solidFill>
              <a:schemeClr val="accent2"/>
            </a:solidFill>
            <a:ln>
              <a:noFill/>
            </a:ln>
            <a:effectLst/>
          </c:spPr>
          <c:invertIfNegative val="0"/>
          <c:cat>
            <c:strRef>
              <c:f>'pivot table'!$A$12:$A$20</c:f>
              <c:strCache>
                <c:ptCount val="8"/>
                <c:pt idx="0">
                  <c:v>10-19</c:v>
                </c:pt>
                <c:pt idx="1">
                  <c:v>20-29</c:v>
                </c:pt>
                <c:pt idx="2">
                  <c:v>30-39</c:v>
                </c:pt>
                <c:pt idx="3">
                  <c:v>40-49</c:v>
                </c:pt>
                <c:pt idx="4">
                  <c:v>50-59</c:v>
                </c:pt>
                <c:pt idx="5">
                  <c:v>60-69</c:v>
                </c:pt>
                <c:pt idx="6">
                  <c:v>70-79</c:v>
                </c:pt>
                <c:pt idx="7">
                  <c:v>80-89</c:v>
                </c:pt>
              </c:strCache>
            </c:strRef>
          </c:cat>
          <c:val>
            <c:numRef>
              <c:f>'pivot table'!$C$12:$C$20</c:f>
              <c:numCache>
                <c:formatCode>General</c:formatCode>
                <c:ptCount val="8"/>
                <c:pt idx="1">
                  <c:v>7</c:v>
                </c:pt>
                <c:pt idx="2">
                  <c:v>3</c:v>
                </c:pt>
                <c:pt idx="3">
                  <c:v>3</c:v>
                </c:pt>
                <c:pt idx="4">
                  <c:v>4</c:v>
                </c:pt>
                <c:pt idx="5">
                  <c:v>1</c:v>
                </c:pt>
                <c:pt idx="6">
                  <c:v>5</c:v>
                </c:pt>
                <c:pt idx="7">
                  <c:v>1</c:v>
                </c:pt>
              </c:numCache>
            </c:numRef>
          </c:val>
          <c:extLst>
            <c:ext xmlns:c16="http://schemas.microsoft.com/office/drawing/2014/chart" uri="{C3380CC4-5D6E-409C-BE32-E72D297353CC}">
              <c16:uniqueId val="{00000001-55C8-47CC-9E72-311624FD93DA}"/>
            </c:ext>
          </c:extLst>
        </c:ser>
        <c:ser>
          <c:idx val="2"/>
          <c:order val="2"/>
          <c:tx>
            <c:strRef>
              <c:f>'pivot table'!$D$10:$D$11</c:f>
              <c:strCache>
                <c:ptCount val="1"/>
                <c:pt idx="0">
                  <c:v>Diabetes</c:v>
                </c:pt>
              </c:strCache>
            </c:strRef>
          </c:tx>
          <c:spPr>
            <a:solidFill>
              <a:schemeClr val="accent3"/>
            </a:solidFill>
            <a:ln>
              <a:noFill/>
            </a:ln>
            <a:effectLst/>
          </c:spPr>
          <c:invertIfNegative val="0"/>
          <c:cat>
            <c:strRef>
              <c:f>'pivot table'!$A$12:$A$20</c:f>
              <c:strCache>
                <c:ptCount val="8"/>
                <c:pt idx="0">
                  <c:v>10-19</c:v>
                </c:pt>
                <c:pt idx="1">
                  <c:v>20-29</c:v>
                </c:pt>
                <c:pt idx="2">
                  <c:v>30-39</c:v>
                </c:pt>
                <c:pt idx="3">
                  <c:v>40-49</c:v>
                </c:pt>
                <c:pt idx="4">
                  <c:v>50-59</c:v>
                </c:pt>
                <c:pt idx="5">
                  <c:v>60-69</c:v>
                </c:pt>
                <c:pt idx="6">
                  <c:v>70-79</c:v>
                </c:pt>
                <c:pt idx="7">
                  <c:v>80-89</c:v>
                </c:pt>
              </c:strCache>
            </c:strRef>
          </c:cat>
          <c:val>
            <c:numRef>
              <c:f>'pivot table'!$D$12:$D$20</c:f>
              <c:numCache>
                <c:formatCode>General</c:formatCode>
                <c:ptCount val="8"/>
                <c:pt idx="0">
                  <c:v>1</c:v>
                </c:pt>
                <c:pt idx="1">
                  <c:v>2</c:v>
                </c:pt>
                <c:pt idx="2">
                  <c:v>5</c:v>
                </c:pt>
                <c:pt idx="4">
                  <c:v>2</c:v>
                </c:pt>
                <c:pt idx="5">
                  <c:v>3</c:v>
                </c:pt>
                <c:pt idx="6">
                  <c:v>2</c:v>
                </c:pt>
                <c:pt idx="7">
                  <c:v>1</c:v>
                </c:pt>
              </c:numCache>
            </c:numRef>
          </c:val>
          <c:extLst>
            <c:ext xmlns:c16="http://schemas.microsoft.com/office/drawing/2014/chart" uri="{C3380CC4-5D6E-409C-BE32-E72D297353CC}">
              <c16:uniqueId val="{00000002-CD4D-43DE-93B6-1B1ED1CF7271}"/>
            </c:ext>
          </c:extLst>
        </c:ser>
        <c:ser>
          <c:idx val="3"/>
          <c:order val="3"/>
          <c:tx>
            <c:strRef>
              <c:f>'pivot table'!$E$10:$E$11</c:f>
              <c:strCache>
                <c:ptCount val="1"/>
                <c:pt idx="0">
                  <c:v>Healthy</c:v>
                </c:pt>
              </c:strCache>
            </c:strRef>
          </c:tx>
          <c:spPr>
            <a:solidFill>
              <a:schemeClr val="accent4"/>
            </a:solidFill>
            <a:ln>
              <a:noFill/>
            </a:ln>
            <a:effectLst/>
          </c:spPr>
          <c:invertIfNegative val="0"/>
          <c:cat>
            <c:strRef>
              <c:f>'pivot table'!$A$12:$A$20</c:f>
              <c:strCache>
                <c:ptCount val="8"/>
                <c:pt idx="0">
                  <c:v>10-19</c:v>
                </c:pt>
                <c:pt idx="1">
                  <c:v>20-29</c:v>
                </c:pt>
                <c:pt idx="2">
                  <c:v>30-39</c:v>
                </c:pt>
                <c:pt idx="3">
                  <c:v>40-49</c:v>
                </c:pt>
                <c:pt idx="4">
                  <c:v>50-59</c:v>
                </c:pt>
                <c:pt idx="5">
                  <c:v>60-69</c:v>
                </c:pt>
                <c:pt idx="6">
                  <c:v>70-79</c:v>
                </c:pt>
                <c:pt idx="7">
                  <c:v>80-89</c:v>
                </c:pt>
              </c:strCache>
            </c:strRef>
          </c:cat>
          <c:val>
            <c:numRef>
              <c:f>'pivot table'!$E$12:$E$20</c:f>
              <c:numCache>
                <c:formatCode>General</c:formatCode>
                <c:ptCount val="8"/>
                <c:pt idx="2">
                  <c:v>2</c:v>
                </c:pt>
                <c:pt idx="3">
                  <c:v>3</c:v>
                </c:pt>
                <c:pt idx="4">
                  <c:v>1</c:v>
                </c:pt>
                <c:pt idx="6">
                  <c:v>2</c:v>
                </c:pt>
                <c:pt idx="7">
                  <c:v>1</c:v>
                </c:pt>
              </c:numCache>
            </c:numRef>
          </c:val>
          <c:extLst>
            <c:ext xmlns:c16="http://schemas.microsoft.com/office/drawing/2014/chart" uri="{C3380CC4-5D6E-409C-BE32-E72D297353CC}">
              <c16:uniqueId val="{00000002-3056-456B-8A8A-F07990483994}"/>
            </c:ext>
          </c:extLst>
        </c:ser>
        <c:ser>
          <c:idx val="4"/>
          <c:order val="4"/>
          <c:tx>
            <c:strRef>
              <c:f>'pivot table'!$F$10:$F$11</c:f>
              <c:strCache>
                <c:ptCount val="1"/>
                <c:pt idx="0">
                  <c:v>Hypertension</c:v>
                </c:pt>
              </c:strCache>
            </c:strRef>
          </c:tx>
          <c:spPr>
            <a:solidFill>
              <a:schemeClr val="accent5"/>
            </a:solidFill>
            <a:ln>
              <a:noFill/>
            </a:ln>
            <a:effectLst/>
          </c:spPr>
          <c:invertIfNegative val="0"/>
          <c:cat>
            <c:strRef>
              <c:f>'pivot table'!$A$12:$A$20</c:f>
              <c:strCache>
                <c:ptCount val="8"/>
                <c:pt idx="0">
                  <c:v>10-19</c:v>
                </c:pt>
                <c:pt idx="1">
                  <c:v>20-29</c:v>
                </c:pt>
                <c:pt idx="2">
                  <c:v>30-39</c:v>
                </c:pt>
                <c:pt idx="3">
                  <c:v>40-49</c:v>
                </c:pt>
                <c:pt idx="4">
                  <c:v>50-59</c:v>
                </c:pt>
                <c:pt idx="5">
                  <c:v>60-69</c:v>
                </c:pt>
                <c:pt idx="6">
                  <c:v>70-79</c:v>
                </c:pt>
                <c:pt idx="7">
                  <c:v>80-89</c:v>
                </c:pt>
              </c:strCache>
            </c:strRef>
          </c:cat>
          <c:val>
            <c:numRef>
              <c:f>'pivot table'!$F$12:$F$20</c:f>
              <c:numCache>
                <c:formatCode>General</c:formatCode>
                <c:ptCount val="8"/>
                <c:pt idx="0">
                  <c:v>3</c:v>
                </c:pt>
                <c:pt idx="1">
                  <c:v>3</c:v>
                </c:pt>
                <c:pt idx="2">
                  <c:v>2</c:v>
                </c:pt>
                <c:pt idx="3">
                  <c:v>1</c:v>
                </c:pt>
                <c:pt idx="4">
                  <c:v>4</c:v>
                </c:pt>
                <c:pt idx="5">
                  <c:v>6</c:v>
                </c:pt>
                <c:pt idx="6">
                  <c:v>8</c:v>
                </c:pt>
                <c:pt idx="7">
                  <c:v>2</c:v>
                </c:pt>
              </c:numCache>
            </c:numRef>
          </c:val>
          <c:extLst>
            <c:ext xmlns:c16="http://schemas.microsoft.com/office/drawing/2014/chart" uri="{C3380CC4-5D6E-409C-BE32-E72D297353CC}">
              <c16:uniqueId val="{00000003-3056-456B-8A8A-F07990483994}"/>
            </c:ext>
          </c:extLst>
        </c:ser>
        <c:dLbls>
          <c:showLegendKey val="0"/>
          <c:showVal val="0"/>
          <c:showCatName val="0"/>
          <c:showSerName val="0"/>
          <c:showPercent val="0"/>
          <c:showBubbleSize val="0"/>
        </c:dLbls>
        <c:gapWidth val="219"/>
        <c:overlap val="-27"/>
        <c:axId val="1017672271"/>
        <c:axId val="1017678991"/>
      </c:barChart>
      <c:catAx>
        <c:axId val="10176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78991"/>
        <c:crosses val="autoZero"/>
        <c:auto val="1"/>
        <c:lblAlgn val="ctr"/>
        <c:lblOffset val="100"/>
        <c:noMultiLvlLbl val="0"/>
      </c:catAx>
      <c:valAx>
        <c:axId val="101767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7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 HOULEMA.xlsx]pivot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Cash Payment</c:v>
                </c:pt>
                <c:pt idx="1">
                  <c:v>Debit Card</c:v>
                </c:pt>
                <c:pt idx="2">
                  <c:v>Mobile Transfer</c:v>
                </c:pt>
              </c:strCache>
            </c:strRef>
          </c:cat>
          <c:val>
            <c:numRef>
              <c:f>'pivot table'!$B$2:$B$5</c:f>
              <c:numCache>
                <c:formatCode>General</c:formatCode>
                <c:ptCount val="3"/>
                <c:pt idx="0">
                  <c:v>37</c:v>
                </c:pt>
                <c:pt idx="1">
                  <c:v>23</c:v>
                </c:pt>
                <c:pt idx="2">
                  <c:v>40</c:v>
                </c:pt>
              </c:numCache>
            </c:numRef>
          </c:val>
          <c:extLst>
            <c:ext xmlns:c16="http://schemas.microsoft.com/office/drawing/2014/chart" uri="{C3380CC4-5D6E-409C-BE32-E72D297353CC}">
              <c16:uniqueId val="{00000000-75F4-4DD8-8936-BD093535575A}"/>
            </c:ext>
          </c:extLst>
        </c:ser>
        <c:dLbls>
          <c:showLegendKey val="0"/>
          <c:showVal val="0"/>
          <c:showCatName val="0"/>
          <c:showSerName val="0"/>
          <c:showPercent val="0"/>
          <c:showBubbleSize val="0"/>
        </c:dLbls>
        <c:gapWidth val="219"/>
        <c:overlap val="-27"/>
        <c:axId val="1017677071"/>
        <c:axId val="1017677551"/>
      </c:barChart>
      <c:catAx>
        <c:axId val="101767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77551"/>
        <c:crosses val="autoZero"/>
        <c:auto val="1"/>
        <c:lblAlgn val="ctr"/>
        <c:lblOffset val="100"/>
        <c:noMultiLvlLbl val="0"/>
      </c:catAx>
      <c:valAx>
        <c:axId val="101767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7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 HOULEMA.xlsx]pivot table!PivotTable7</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'pivot table'!$B$24:$B$25</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44-408A-9923-EA6CB75CDD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44-408A-9923-EA6CB75CDD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44-408A-9923-EA6CB75CDD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44-408A-9923-EA6CB75CDD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44-408A-9923-EA6CB75CDD80}"/>
              </c:ext>
            </c:extLst>
          </c:dPt>
          <c:cat>
            <c:strRef>
              <c:f>'pivot table'!$A$26:$A$31</c:f>
              <c:strCache>
                <c:ptCount val="5"/>
                <c:pt idx="0">
                  <c:v>Asthma</c:v>
                </c:pt>
                <c:pt idx="1">
                  <c:v>Cancer</c:v>
                </c:pt>
                <c:pt idx="2">
                  <c:v>Diabetes</c:v>
                </c:pt>
                <c:pt idx="3">
                  <c:v>Healthy</c:v>
                </c:pt>
                <c:pt idx="4">
                  <c:v>Hypertension</c:v>
                </c:pt>
              </c:strCache>
            </c:strRef>
          </c:cat>
          <c:val>
            <c:numRef>
              <c:f>'pivot table'!$B$26:$B$31</c:f>
              <c:numCache>
                <c:formatCode>General</c:formatCode>
                <c:ptCount val="5"/>
                <c:pt idx="0">
                  <c:v>10</c:v>
                </c:pt>
                <c:pt idx="1">
                  <c:v>10</c:v>
                </c:pt>
                <c:pt idx="2">
                  <c:v>8</c:v>
                </c:pt>
                <c:pt idx="3">
                  <c:v>3</c:v>
                </c:pt>
                <c:pt idx="4">
                  <c:v>13</c:v>
                </c:pt>
              </c:numCache>
            </c:numRef>
          </c:val>
          <c:extLst>
            <c:ext xmlns:c16="http://schemas.microsoft.com/office/drawing/2014/chart" uri="{C3380CC4-5D6E-409C-BE32-E72D297353CC}">
              <c16:uniqueId val="{00000000-2896-42E6-8E9E-59C3BA30A70E}"/>
            </c:ext>
          </c:extLst>
        </c:ser>
        <c:ser>
          <c:idx val="1"/>
          <c:order val="1"/>
          <c:tx>
            <c:strRef>
              <c:f>'pivot table'!$C$24:$C$25</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B2D5-41CA-A1FA-1AC8342606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B2D5-41CA-A1FA-1AC8342606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B2D5-41CA-A1FA-1AC8342606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B2D5-41CA-A1FA-1AC8342606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B2D5-41CA-A1FA-1AC834260637}"/>
              </c:ext>
            </c:extLst>
          </c:dPt>
          <c:cat>
            <c:strRef>
              <c:f>'pivot table'!$A$26:$A$31</c:f>
              <c:strCache>
                <c:ptCount val="5"/>
                <c:pt idx="0">
                  <c:v>Asthma</c:v>
                </c:pt>
                <c:pt idx="1">
                  <c:v>Cancer</c:v>
                </c:pt>
                <c:pt idx="2">
                  <c:v>Diabetes</c:v>
                </c:pt>
                <c:pt idx="3">
                  <c:v>Healthy</c:v>
                </c:pt>
                <c:pt idx="4">
                  <c:v>Hypertension</c:v>
                </c:pt>
              </c:strCache>
            </c:strRef>
          </c:cat>
          <c:val>
            <c:numRef>
              <c:f>'pivot table'!$C$26:$C$31</c:f>
              <c:numCache>
                <c:formatCode>General</c:formatCode>
                <c:ptCount val="5"/>
                <c:pt idx="0">
                  <c:v>12</c:v>
                </c:pt>
                <c:pt idx="1">
                  <c:v>14</c:v>
                </c:pt>
                <c:pt idx="2">
                  <c:v>8</c:v>
                </c:pt>
                <c:pt idx="3">
                  <c:v>6</c:v>
                </c:pt>
                <c:pt idx="4">
                  <c:v>16</c:v>
                </c:pt>
              </c:numCache>
            </c:numRef>
          </c:val>
          <c:extLst>
            <c:ext xmlns:c16="http://schemas.microsoft.com/office/drawing/2014/chart" uri="{C3380CC4-5D6E-409C-BE32-E72D297353CC}">
              <c16:uniqueId val="{00000014-5CCC-417B-BEFC-A68C7EDC6A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[healthcare_dataset HOULEMA.xlsx]pivot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2">
                    <a:lumMod val="50000"/>
                  </a:schemeClr>
                </a:solidFill>
              </a:rPr>
              <a:t>gender</a:t>
            </a:r>
            <a:r>
              <a:rPr lang="en-US" baseline="0">
                <a:solidFill>
                  <a:schemeClr val="tx2">
                    <a:lumMod val="50000"/>
                  </a:schemeClr>
                </a:solidFill>
              </a:rPr>
              <a:t> with condition types</a:t>
            </a:r>
            <a:endParaRPr lang="en-US">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tint val="54000"/>
            </a:schemeClr>
          </a:solidFill>
          <a:ln w="19050">
            <a:solidFill>
              <a:schemeClr val="lt1"/>
            </a:solidFill>
          </a:ln>
          <a:effectLst/>
        </c:spPr>
      </c:pivotFmt>
      <c:pivotFmt>
        <c:idx val="16"/>
        <c:spPr>
          <a:solidFill>
            <a:schemeClr val="accent1">
              <a:tint val="77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hade val="53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tint val="54000"/>
            </a:schemeClr>
          </a:solidFill>
          <a:ln w="19050">
            <a:solidFill>
              <a:schemeClr val="lt1"/>
            </a:solidFill>
          </a:ln>
          <a:effectLst/>
        </c:spPr>
      </c:pivotFmt>
      <c:pivotFmt>
        <c:idx val="22"/>
        <c:spPr>
          <a:solidFill>
            <a:schemeClr val="accent1">
              <a:tint val="77000"/>
            </a:schemeClr>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hade val="53000"/>
            </a:schemeClr>
          </a:solidFill>
          <a:ln w="19050">
            <a:solidFill>
              <a:schemeClr val="lt1"/>
            </a:solidFill>
          </a:ln>
          <a:effectLst/>
        </c:spPr>
      </c:pivotFmt>
    </c:pivotFmts>
    <c:plotArea>
      <c:layout/>
      <c:doughnutChart>
        <c:varyColors val="1"/>
        <c:ser>
          <c:idx val="0"/>
          <c:order val="0"/>
          <c:tx>
            <c:strRef>
              <c:f>'pivot table'!$B$24:$B$25</c:f>
              <c:strCache>
                <c:ptCount val="1"/>
                <c:pt idx="0">
                  <c:v>Female</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CBB0-422E-AB08-20868A112490}"/>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CBB0-422E-AB08-20868A11249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CBB0-422E-AB08-20868A112490}"/>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CBB0-422E-AB08-20868A112490}"/>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CBB0-422E-AB08-20868A112490}"/>
              </c:ext>
            </c:extLst>
          </c:dPt>
          <c:cat>
            <c:strRef>
              <c:f>'pivot table'!$A$26:$A$31</c:f>
              <c:strCache>
                <c:ptCount val="5"/>
                <c:pt idx="0">
                  <c:v>Asthma</c:v>
                </c:pt>
                <c:pt idx="1">
                  <c:v>Cancer</c:v>
                </c:pt>
                <c:pt idx="2">
                  <c:v>Diabetes</c:v>
                </c:pt>
                <c:pt idx="3">
                  <c:v>Healthy</c:v>
                </c:pt>
                <c:pt idx="4">
                  <c:v>Hypertension</c:v>
                </c:pt>
              </c:strCache>
            </c:strRef>
          </c:cat>
          <c:val>
            <c:numRef>
              <c:f>'pivot table'!$B$26:$B$31</c:f>
              <c:numCache>
                <c:formatCode>General</c:formatCode>
                <c:ptCount val="5"/>
                <c:pt idx="0">
                  <c:v>10</c:v>
                </c:pt>
                <c:pt idx="1">
                  <c:v>10</c:v>
                </c:pt>
                <c:pt idx="2">
                  <c:v>8</c:v>
                </c:pt>
                <c:pt idx="3">
                  <c:v>3</c:v>
                </c:pt>
                <c:pt idx="4">
                  <c:v>13</c:v>
                </c:pt>
              </c:numCache>
            </c:numRef>
          </c:val>
          <c:extLst>
            <c:ext xmlns:c16="http://schemas.microsoft.com/office/drawing/2014/chart" uri="{C3380CC4-5D6E-409C-BE32-E72D297353CC}">
              <c16:uniqueId val="{0000000A-CBB0-422E-AB08-20868A112490}"/>
            </c:ext>
          </c:extLst>
        </c:ser>
        <c:ser>
          <c:idx val="1"/>
          <c:order val="1"/>
          <c:tx>
            <c:strRef>
              <c:f>'pivot table'!$C$24:$C$25</c:f>
              <c:strCache>
                <c:ptCount val="1"/>
                <c:pt idx="0">
                  <c:v>Male</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B-22C7-45B3-A438-665387E84731}"/>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D-22C7-45B3-A438-665387E84731}"/>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F-22C7-45B3-A438-665387E84731}"/>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11-22C7-45B3-A438-665387E84731}"/>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13-22C7-45B3-A438-665387E84731}"/>
              </c:ext>
            </c:extLst>
          </c:dPt>
          <c:cat>
            <c:strRef>
              <c:f>'pivot table'!$A$26:$A$31</c:f>
              <c:strCache>
                <c:ptCount val="5"/>
                <c:pt idx="0">
                  <c:v>Asthma</c:v>
                </c:pt>
                <c:pt idx="1">
                  <c:v>Cancer</c:v>
                </c:pt>
                <c:pt idx="2">
                  <c:v>Diabetes</c:v>
                </c:pt>
                <c:pt idx="3">
                  <c:v>Healthy</c:v>
                </c:pt>
                <c:pt idx="4">
                  <c:v>Hypertension</c:v>
                </c:pt>
              </c:strCache>
            </c:strRef>
          </c:cat>
          <c:val>
            <c:numRef>
              <c:f>'pivot table'!$C$26:$C$31</c:f>
              <c:numCache>
                <c:formatCode>General</c:formatCode>
                <c:ptCount val="5"/>
                <c:pt idx="0">
                  <c:v>12</c:v>
                </c:pt>
                <c:pt idx="1">
                  <c:v>14</c:v>
                </c:pt>
                <c:pt idx="2">
                  <c:v>8</c:v>
                </c:pt>
                <c:pt idx="3">
                  <c:v>6</c:v>
                </c:pt>
                <c:pt idx="4">
                  <c:v>16</c:v>
                </c:pt>
              </c:numCache>
            </c:numRef>
          </c:val>
          <c:extLst>
            <c:ext xmlns:c16="http://schemas.microsoft.com/office/drawing/2014/chart" uri="{C3380CC4-5D6E-409C-BE32-E72D297353CC}">
              <c16:uniqueId val="{00000015-D244-4965-8820-AAB08E6FEF1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chemeClr val="tx2">
          <a:lumMod val="50000"/>
        </a:schemeClr>
      </a:solidFill>
      <a:round/>
    </a:ln>
    <a:effectLst/>
    <a:scene3d>
      <a:camera prst="orthographicFront"/>
      <a:lightRig rig="threePt" dir="t"/>
    </a:scene3d>
    <a:sp3d prstMaterial="metal">
      <a:bevelT w="88900" h="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[healthcare_dataset HOULEMA.xlsx]pivot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2">
                    <a:lumMod val="50000"/>
                  </a:schemeClr>
                </a:solidFill>
              </a:rPr>
              <a:t>billing</a:t>
            </a:r>
            <a:r>
              <a:rPr lang="en-US" baseline="0">
                <a:solidFill>
                  <a:schemeClr val="tx2">
                    <a:lumMod val="50000"/>
                  </a:schemeClr>
                </a:solidFill>
              </a:rPr>
              <a:t> method by composition</a:t>
            </a:r>
            <a:endParaRPr lang="en-US">
              <a:solidFill>
                <a:schemeClr val="tx2">
                  <a:lumMod val="50000"/>
                </a:schemeClr>
              </a:solidFill>
            </a:endParaRPr>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65000"/>
            </a:schemeClr>
          </a:solidFill>
          <a:ln>
            <a:noFill/>
          </a:ln>
          <a:effectLst/>
        </c:spPr>
      </c:pivotFmt>
      <c:pivotFmt>
        <c:idx val="4"/>
        <c:spPr>
          <a:solidFill>
            <a:schemeClr val="accent1"/>
          </a:solidFill>
          <a:ln>
            <a:noFill/>
          </a:ln>
          <a:effectLst/>
        </c:spPr>
      </c:pivotFmt>
      <c:pivotFmt>
        <c:idx val="5"/>
        <c:spPr>
          <a:solidFill>
            <a:schemeClr val="accent1">
              <a:tint val="65000"/>
            </a:schemeClr>
          </a:solidFill>
          <a:ln>
            <a:noFill/>
          </a:ln>
          <a:effectLst/>
        </c:spPr>
      </c:pivotFmt>
    </c:pivotFmts>
    <c:plotArea>
      <c:layout/>
      <c:doughnutChart>
        <c:varyColors val="1"/>
        <c:ser>
          <c:idx val="0"/>
          <c:order val="0"/>
          <c:tx>
            <c:strRef>
              <c:f>'pivot table'!$B$1</c:f>
              <c:strCache>
                <c:ptCount val="1"/>
                <c:pt idx="0">
                  <c:v>Total</c:v>
                </c:pt>
              </c:strCache>
            </c:strRef>
          </c:tx>
          <c:dPt>
            <c:idx val="0"/>
            <c:bubble3D val="0"/>
            <c:spPr>
              <a:solidFill>
                <a:schemeClr val="accent1">
                  <a:shade val="65000"/>
                </a:schemeClr>
              </a:solidFill>
              <a:ln>
                <a:noFill/>
              </a:ln>
              <a:effectLst/>
            </c:spPr>
            <c:extLst>
              <c:ext xmlns:c16="http://schemas.microsoft.com/office/drawing/2014/chart" uri="{C3380CC4-5D6E-409C-BE32-E72D297353CC}">
                <c16:uniqueId val="{00000001-DB64-4DEC-8162-DFAD748D32A5}"/>
              </c:ext>
            </c:extLst>
          </c:dPt>
          <c:dPt>
            <c:idx val="1"/>
            <c:bubble3D val="0"/>
            <c:spPr>
              <a:solidFill>
                <a:schemeClr val="accent1"/>
              </a:solidFill>
              <a:ln>
                <a:noFill/>
              </a:ln>
              <a:effectLst/>
            </c:spPr>
            <c:extLst>
              <c:ext xmlns:c16="http://schemas.microsoft.com/office/drawing/2014/chart" uri="{C3380CC4-5D6E-409C-BE32-E72D297353CC}">
                <c16:uniqueId val="{00000003-DB64-4DEC-8162-DFAD748D32A5}"/>
              </c:ext>
            </c:extLst>
          </c:dPt>
          <c:dPt>
            <c:idx val="2"/>
            <c:bubble3D val="0"/>
            <c:spPr>
              <a:solidFill>
                <a:schemeClr val="accent1">
                  <a:tint val="65000"/>
                </a:schemeClr>
              </a:solidFill>
              <a:ln>
                <a:noFill/>
              </a:ln>
              <a:effectLst/>
            </c:spPr>
            <c:extLst>
              <c:ext xmlns:c16="http://schemas.microsoft.com/office/drawing/2014/chart" uri="{C3380CC4-5D6E-409C-BE32-E72D297353CC}">
                <c16:uniqueId val="{00000005-DB64-4DEC-8162-DFAD748D32A5}"/>
              </c:ext>
            </c:extLst>
          </c:dPt>
          <c:cat>
            <c:strRef>
              <c:f>'pivot table'!$A$2:$A$5</c:f>
              <c:strCache>
                <c:ptCount val="3"/>
                <c:pt idx="0">
                  <c:v>Cash Payment</c:v>
                </c:pt>
                <c:pt idx="1">
                  <c:v>Debit Card</c:v>
                </c:pt>
                <c:pt idx="2">
                  <c:v>Mobile Transfer</c:v>
                </c:pt>
              </c:strCache>
            </c:strRef>
          </c:cat>
          <c:val>
            <c:numRef>
              <c:f>'pivot table'!$B$2:$B$5</c:f>
              <c:numCache>
                <c:formatCode>General</c:formatCode>
                <c:ptCount val="3"/>
                <c:pt idx="0">
                  <c:v>37</c:v>
                </c:pt>
                <c:pt idx="1">
                  <c:v>23</c:v>
                </c:pt>
                <c:pt idx="2">
                  <c:v>40</c:v>
                </c:pt>
              </c:numCache>
            </c:numRef>
          </c:val>
          <c:extLst>
            <c:ext xmlns:c16="http://schemas.microsoft.com/office/drawing/2014/chart" uri="{C3380CC4-5D6E-409C-BE32-E72D297353CC}">
              <c16:uniqueId val="{00000000-5995-40AF-BACB-A2D258CBCA1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chemeClr val="tx2">
          <a:lumMod val="50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[healthcare_dataset HOULEMA.xlsx]pivot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2">
                    <a:lumMod val="50000"/>
                  </a:schemeClr>
                </a:solidFill>
              </a:rPr>
              <a:t>Count</a:t>
            </a:r>
            <a:r>
              <a:rPr lang="en-US" sz="1200" baseline="0">
                <a:solidFill>
                  <a:schemeClr val="tx2">
                    <a:lumMod val="50000"/>
                  </a:schemeClr>
                </a:solidFill>
              </a:rPr>
              <a:t> of patient by age group and condition</a:t>
            </a:r>
            <a:endParaRPr lang="en-US" sz="1200">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18446753716914"/>
          <c:y val="0.27685380790815783"/>
          <c:w val="0.60430149993006355"/>
          <c:h val="0.4271783709963084"/>
        </c:manualLayout>
      </c:layout>
      <c:barChart>
        <c:barDir val="col"/>
        <c:grouping val="clustered"/>
        <c:varyColors val="0"/>
        <c:ser>
          <c:idx val="0"/>
          <c:order val="0"/>
          <c:tx>
            <c:strRef>
              <c:f>'pivot table'!$B$10:$B$11</c:f>
              <c:strCache>
                <c:ptCount val="1"/>
                <c:pt idx="0">
                  <c:v>Asthma</c:v>
                </c:pt>
              </c:strCache>
            </c:strRef>
          </c:tx>
          <c:spPr>
            <a:solidFill>
              <a:schemeClr val="accent5">
                <a:shade val="53000"/>
              </a:schemeClr>
            </a:solidFill>
            <a:ln>
              <a:noFill/>
            </a:ln>
            <a:effectLst/>
          </c:spPr>
          <c:invertIfNegative val="0"/>
          <c:cat>
            <c:strRef>
              <c:f>'pivot table'!$A$12:$A$20</c:f>
              <c:strCache>
                <c:ptCount val="8"/>
                <c:pt idx="0">
                  <c:v>10-19</c:v>
                </c:pt>
                <c:pt idx="1">
                  <c:v>20-29</c:v>
                </c:pt>
                <c:pt idx="2">
                  <c:v>30-39</c:v>
                </c:pt>
                <c:pt idx="3">
                  <c:v>40-49</c:v>
                </c:pt>
                <c:pt idx="4">
                  <c:v>50-59</c:v>
                </c:pt>
                <c:pt idx="5">
                  <c:v>60-69</c:v>
                </c:pt>
                <c:pt idx="6">
                  <c:v>70-79</c:v>
                </c:pt>
                <c:pt idx="7">
                  <c:v>80-89</c:v>
                </c:pt>
              </c:strCache>
            </c:strRef>
          </c:cat>
          <c:val>
            <c:numRef>
              <c:f>'pivot table'!$B$12:$B$20</c:f>
              <c:numCache>
                <c:formatCode>General</c:formatCode>
                <c:ptCount val="8"/>
                <c:pt idx="0">
                  <c:v>1</c:v>
                </c:pt>
                <c:pt idx="1">
                  <c:v>4</c:v>
                </c:pt>
                <c:pt idx="2">
                  <c:v>1</c:v>
                </c:pt>
                <c:pt idx="4">
                  <c:v>5</c:v>
                </c:pt>
                <c:pt idx="5">
                  <c:v>3</c:v>
                </c:pt>
                <c:pt idx="6">
                  <c:v>3</c:v>
                </c:pt>
                <c:pt idx="7">
                  <c:v>5</c:v>
                </c:pt>
              </c:numCache>
            </c:numRef>
          </c:val>
          <c:extLst>
            <c:ext xmlns:c16="http://schemas.microsoft.com/office/drawing/2014/chart" uri="{C3380CC4-5D6E-409C-BE32-E72D297353CC}">
              <c16:uniqueId val="{00000000-5F7A-4386-838C-2AB855AB0246}"/>
            </c:ext>
          </c:extLst>
        </c:ser>
        <c:ser>
          <c:idx val="1"/>
          <c:order val="1"/>
          <c:tx>
            <c:strRef>
              <c:f>'pivot table'!$C$10:$C$11</c:f>
              <c:strCache>
                <c:ptCount val="1"/>
                <c:pt idx="0">
                  <c:v>Cancer</c:v>
                </c:pt>
              </c:strCache>
            </c:strRef>
          </c:tx>
          <c:spPr>
            <a:solidFill>
              <a:schemeClr val="accent5">
                <a:shade val="76000"/>
              </a:schemeClr>
            </a:solidFill>
            <a:ln>
              <a:noFill/>
            </a:ln>
            <a:effectLst/>
          </c:spPr>
          <c:invertIfNegative val="0"/>
          <c:cat>
            <c:strRef>
              <c:f>'pivot table'!$A$12:$A$20</c:f>
              <c:strCache>
                <c:ptCount val="8"/>
                <c:pt idx="0">
                  <c:v>10-19</c:v>
                </c:pt>
                <c:pt idx="1">
                  <c:v>20-29</c:v>
                </c:pt>
                <c:pt idx="2">
                  <c:v>30-39</c:v>
                </c:pt>
                <c:pt idx="3">
                  <c:v>40-49</c:v>
                </c:pt>
                <c:pt idx="4">
                  <c:v>50-59</c:v>
                </c:pt>
                <c:pt idx="5">
                  <c:v>60-69</c:v>
                </c:pt>
                <c:pt idx="6">
                  <c:v>70-79</c:v>
                </c:pt>
                <c:pt idx="7">
                  <c:v>80-89</c:v>
                </c:pt>
              </c:strCache>
            </c:strRef>
          </c:cat>
          <c:val>
            <c:numRef>
              <c:f>'pivot table'!$C$12:$C$20</c:f>
              <c:numCache>
                <c:formatCode>General</c:formatCode>
                <c:ptCount val="8"/>
                <c:pt idx="1">
                  <c:v>7</c:v>
                </c:pt>
                <c:pt idx="2">
                  <c:v>3</c:v>
                </c:pt>
                <c:pt idx="3">
                  <c:v>3</c:v>
                </c:pt>
                <c:pt idx="4">
                  <c:v>4</c:v>
                </c:pt>
                <c:pt idx="5">
                  <c:v>1</c:v>
                </c:pt>
                <c:pt idx="6">
                  <c:v>5</c:v>
                </c:pt>
                <c:pt idx="7">
                  <c:v>1</c:v>
                </c:pt>
              </c:numCache>
            </c:numRef>
          </c:val>
          <c:extLst>
            <c:ext xmlns:c16="http://schemas.microsoft.com/office/drawing/2014/chart" uri="{C3380CC4-5D6E-409C-BE32-E72D297353CC}">
              <c16:uniqueId val="{00000001-5F7A-4386-838C-2AB855AB0246}"/>
            </c:ext>
          </c:extLst>
        </c:ser>
        <c:ser>
          <c:idx val="2"/>
          <c:order val="2"/>
          <c:tx>
            <c:strRef>
              <c:f>'pivot table'!$D$10:$D$11</c:f>
              <c:strCache>
                <c:ptCount val="1"/>
                <c:pt idx="0">
                  <c:v>Diabetes</c:v>
                </c:pt>
              </c:strCache>
            </c:strRef>
          </c:tx>
          <c:spPr>
            <a:solidFill>
              <a:schemeClr val="accent5"/>
            </a:solidFill>
            <a:ln>
              <a:noFill/>
            </a:ln>
            <a:effectLst/>
          </c:spPr>
          <c:invertIfNegative val="0"/>
          <c:cat>
            <c:strRef>
              <c:f>'pivot table'!$A$12:$A$20</c:f>
              <c:strCache>
                <c:ptCount val="8"/>
                <c:pt idx="0">
                  <c:v>10-19</c:v>
                </c:pt>
                <c:pt idx="1">
                  <c:v>20-29</c:v>
                </c:pt>
                <c:pt idx="2">
                  <c:v>30-39</c:v>
                </c:pt>
                <c:pt idx="3">
                  <c:v>40-49</c:v>
                </c:pt>
                <c:pt idx="4">
                  <c:v>50-59</c:v>
                </c:pt>
                <c:pt idx="5">
                  <c:v>60-69</c:v>
                </c:pt>
                <c:pt idx="6">
                  <c:v>70-79</c:v>
                </c:pt>
                <c:pt idx="7">
                  <c:v>80-89</c:v>
                </c:pt>
              </c:strCache>
            </c:strRef>
          </c:cat>
          <c:val>
            <c:numRef>
              <c:f>'pivot table'!$D$12:$D$20</c:f>
              <c:numCache>
                <c:formatCode>General</c:formatCode>
                <c:ptCount val="8"/>
                <c:pt idx="0">
                  <c:v>1</c:v>
                </c:pt>
                <c:pt idx="1">
                  <c:v>2</c:v>
                </c:pt>
                <c:pt idx="2">
                  <c:v>5</c:v>
                </c:pt>
                <c:pt idx="4">
                  <c:v>2</c:v>
                </c:pt>
                <c:pt idx="5">
                  <c:v>3</c:v>
                </c:pt>
                <c:pt idx="6">
                  <c:v>2</c:v>
                </c:pt>
                <c:pt idx="7">
                  <c:v>1</c:v>
                </c:pt>
              </c:numCache>
            </c:numRef>
          </c:val>
          <c:extLst>
            <c:ext xmlns:c16="http://schemas.microsoft.com/office/drawing/2014/chart" uri="{C3380CC4-5D6E-409C-BE32-E72D297353CC}">
              <c16:uniqueId val="{00000003-B954-49DB-801D-B85B15BAFD63}"/>
            </c:ext>
          </c:extLst>
        </c:ser>
        <c:ser>
          <c:idx val="3"/>
          <c:order val="3"/>
          <c:tx>
            <c:strRef>
              <c:f>'pivot table'!$E$10:$E$11</c:f>
              <c:strCache>
                <c:ptCount val="1"/>
                <c:pt idx="0">
                  <c:v>Healthy</c:v>
                </c:pt>
              </c:strCache>
            </c:strRef>
          </c:tx>
          <c:spPr>
            <a:solidFill>
              <a:schemeClr val="accent5">
                <a:tint val="77000"/>
              </a:schemeClr>
            </a:solidFill>
            <a:ln>
              <a:noFill/>
            </a:ln>
            <a:effectLst/>
          </c:spPr>
          <c:invertIfNegative val="0"/>
          <c:cat>
            <c:strRef>
              <c:f>'pivot table'!$A$12:$A$20</c:f>
              <c:strCache>
                <c:ptCount val="8"/>
                <c:pt idx="0">
                  <c:v>10-19</c:v>
                </c:pt>
                <c:pt idx="1">
                  <c:v>20-29</c:v>
                </c:pt>
                <c:pt idx="2">
                  <c:v>30-39</c:v>
                </c:pt>
                <c:pt idx="3">
                  <c:v>40-49</c:v>
                </c:pt>
                <c:pt idx="4">
                  <c:v>50-59</c:v>
                </c:pt>
                <c:pt idx="5">
                  <c:v>60-69</c:v>
                </c:pt>
                <c:pt idx="6">
                  <c:v>70-79</c:v>
                </c:pt>
                <c:pt idx="7">
                  <c:v>80-89</c:v>
                </c:pt>
              </c:strCache>
            </c:strRef>
          </c:cat>
          <c:val>
            <c:numRef>
              <c:f>'pivot table'!$E$12:$E$20</c:f>
              <c:numCache>
                <c:formatCode>General</c:formatCode>
                <c:ptCount val="8"/>
                <c:pt idx="2">
                  <c:v>2</c:v>
                </c:pt>
                <c:pt idx="3">
                  <c:v>3</c:v>
                </c:pt>
                <c:pt idx="4">
                  <c:v>1</c:v>
                </c:pt>
                <c:pt idx="6">
                  <c:v>2</c:v>
                </c:pt>
                <c:pt idx="7">
                  <c:v>1</c:v>
                </c:pt>
              </c:numCache>
            </c:numRef>
          </c:val>
          <c:extLst>
            <c:ext xmlns:c16="http://schemas.microsoft.com/office/drawing/2014/chart" uri="{C3380CC4-5D6E-409C-BE32-E72D297353CC}">
              <c16:uniqueId val="{00000003-2877-4EB8-BB51-FA7DFD3A0307}"/>
            </c:ext>
          </c:extLst>
        </c:ser>
        <c:ser>
          <c:idx val="4"/>
          <c:order val="4"/>
          <c:tx>
            <c:strRef>
              <c:f>'pivot table'!$F$10:$F$11</c:f>
              <c:strCache>
                <c:ptCount val="1"/>
                <c:pt idx="0">
                  <c:v>Hypertension</c:v>
                </c:pt>
              </c:strCache>
            </c:strRef>
          </c:tx>
          <c:spPr>
            <a:solidFill>
              <a:schemeClr val="accent5">
                <a:tint val="54000"/>
              </a:schemeClr>
            </a:solidFill>
            <a:ln>
              <a:noFill/>
            </a:ln>
            <a:effectLst/>
          </c:spPr>
          <c:invertIfNegative val="0"/>
          <c:cat>
            <c:strRef>
              <c:f>'pivot table'!$A$12:$A$20</c:f>
              <c:strCache>
                <c:ptCount val="8"/>
                <c:pt idx="0">
                  <c:v>10-19</c:v>
                </c:pt>
                <c:pt idx="1">
                  <c:v>20-29</c:v>
                </c:pt>
                <c:pt idx="2">
                  <c:v>30-39</c:v>
                </c:pt>
                <c:pt idx="3">
                  <c:v>40-49</c:v>
                </c:pt>
                <c:pt idx="4">
                  <c:v>50-59</c:v>
                </c:pt>
                <c:pt idx="5">
                  <c:v>60-69</c:v>
                </c:pt>
                <c:pt idx="6">
                  <c:v>70-79</c:v>
                </c:pt>
                <c:pt idx="7">
                  <c:v>80-89</c:v>
                </c:pt>
              </c:strCache>
            </c:strRef>
          </c:cat>
          <c:val>
            <c:numRef>
              <c:f>'pivot table'!$F$12:$F$20</c:f>
              <c:numCache>
                <c:formatCode>General</c:formatCode>
                <c:ptCount val="8"/>
                <c:pt idx="0">
                  <c:v>3</c:v>
                </c:pt>
                <c:pt idx="1">
                  <c:v>3</c:v>
                </c:pt>
                <c:pt idx="2">
                  <c:v>2</c:v>
                </c:pt>
                <c:pt idx="3">
                  <c:v>1</c:v>
                </c:pt>
                <c:pt idx="4">
                  <c:v>4</c:v>
                </c:pt>
                <c:pt idx="5">
                  <c:v>6</c:v>
                </c:pt>
                <c:pt idx="6">
                  <c:v>8</c:v>
                </c:pt>
                <c:pt idx="7">
                  <c:v>2</c:v>
                </c:pt>
              </c:numCache>
            </c:numRef>
          </c:val>
          <c:extLst>
            <c:ext xmlns:c16="http://schemas.microsoft.com/office/drawing/2014/chart" uri="{C3380CC4-5D6E-409C-BE32-E72D297353CC}">
              <c16:uniqueId val="{00000004-2877-4EB8-BB51-FA7DFD3A0307}"/>
            </c:ext>
          </c:extLst>
        </c:ser>
        <c:dLbls>
          <c:showLegendKey val="0"/>
          <c:showVal val="0"/>
          <c:showCatName val="0"/>
          <c:showSerName val="0"/>
          <c:showPercent val="0"/>
          <c:showBubbleSize val="0"/>
        </c:dLbls>
        <c:gapWidth val="219"/>
        <c:overlap val="-27"/>
        <c:axId val="1017672271"/>
        <c:axId val="1017678991"/>
      </c:barChart>
      <c:catAx>
        <c:axId val="10176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78991"/>
        <c:crosses val="autoZero"/>
        <c:auto val="1"/>
        <c:lblAlgn val="ctr"/>
        <c:lblOffset val="100"/>
        <c:noMultiLvlLbl val="0"/>
      </c:catAx>
      <c:valAx>
        <c:axId val="1017678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72271"/>
        <c:crosses val="autoZero"/>
        <c:crossBetween val="between"/>
      </c:valAx>
      <c:spPr>
        <a:noFill/>
        <a:ln>
          <a:noFill/>
        </a:ln>
        <a:effectLst/>
      </c:spPr>
    </c:plotArea>
    <c:legend>
      <c:legendPos val="r"/>
      <c:layout>
        <c:manualLayout>
          <c:xMode val="edge"/>
          <c:yMode val="edge"/>
          <c:x val="0.81315890372637589"/>
          <c:y val="0.40317051831935646"/>
          <c:w val="0.18684117322979249"/>
          <c:h val="0.43950254053807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chemeClr val="tx2">
          <a:lumMod val="50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282B02D0-B938-486E-A9D5-07245287490B}">
          <cx:tx>
            <cx:txData>
              <cx:f>_xlchart.v1.1</cx:f>
              <cx:v>Billing</cx:v>
            </cx:txData>
          </cx:tx>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Sum of billing generated by patient</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2">
                  <a:lumMod val="50000"/>
                </a:schemeClr>
              </a:solidFill>
              <a:latin typeface="Calibri"/>
            </a:rPr>
            <a:t>Sum of billing generated by patient</a:t>
          </a:r>
        </a:p>
      </cx:txPr>
    </cx:title>
    <cx:plotArea>
      <cx:plotAreaRegion>
        <cx:series layoutId="treemap" uniqueId="{282B02D0-B938-486E-A9D5-07245287490B}">
          <cx:tx>
            <cx:txData>
              <cx:f>_xlchart.v1.4</cx:f>
              <cx:v>Billing</cx:v>
            </cx:txData>
          </cx:tx>
          <cx:dataLabels>
            <cx:visibility seriesName="0" categoryName="1" value="0"/>
          </cx:dataLabels>
          <cx:dataId val="0"/>
          <cx:layoutPr>
            <cx:parentLabelLayout val="overlapping"/>
          </cx:layoutPr>
        </cx:series>
      </cx:plotAreaRegion>
    </cx:plotArea>
  </cx:chart>
  <cx:spPr>
    <a:ln w="28575">
      <a:solidFill>
        <a:schemeClr val="tx2">
          <a:lumMod val="50000"/>
        </a:schemeClr>
      </a:solidFill>
    </a:ln>
    <a:effectLst>
      <a:innerShdw blurRad="63500" dist="50800">
        <a:prstClr val="black">
          <a:alpha val="50000"/>
        </a:prstClr>
      </a:inn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hyperlink" Target="https://schoolwiki.in/%E0%B4%95%E0%B5%86.%E0%B4%8E%E0%B4%82.%E0%B4%8E%E0%B4%9A%E0%B5%8D%E0%B4%9A%E0%B5%8D._%E0%B4%8E%E0%B4%B8%E0%B5%8D.%E0%B4%8E%E0%B4%B8%E0%B5%8D._%E0%B4%95%E0%B5%81%E0%B4%B1%E0%B5%8D%E0%B4%B1%E0%B5%82%E0%B5%BC%E0%B4%A8%E0%B5%8B%E0%B5%BC%E0%B4%A4%E0%B5%8D%E0%B4%A4%E0%B5%8D_/_%E0%B4%9C%E0%B5%82%E0%B4%A8%E0%B4%BF%E0%B4%AF%E0%B5%BC_%E0%B4%B1%E0%B5%86%E0%B4%A1%E0%B5%8D_%E0%B4%95%E0%B5%8D%E0%B4%B0%E0%B5%8B%E0%B4%B8%E0%B5%8D" TargetMode="External"/><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microsoft.com/office/2014/relationships/chartEx" Target="../charts/chartEx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14</xdr:col>
      <xdr:colOff>47625</xdr:colOff>
      <xdr:row>79</xdr:row>
      <xdr:rowOff>19049</xdr:rowOff>
    </xdr:from>
    <xdr:to>
      <xdr:col>17</xdr:col>
      <xdr:colOff>923925</xdr:colOff>
      <xdr:row>97</xdr:row>
      <xdr:rowOff>85724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5802BF8-E291-6A1A-6F23-7966B4CF5B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078075" y="15068549"/>
              <a:ext cx="5638800" cy="34956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466725</xdr:colOff>
      <xdr:row>1</xdr:row>
      <xdr:rowOff>9525</xdr:rowOff>
    </xdr:from>
    <xdr:to>
      <xdr:col>14</xdr:col>
      <xdr:colOff>171450</xdr:colOff>
      <xdr:row>14</xdr:row>
      <xdr:rowOff>57150</xdr:rowOff>
    </xdr:to>
    <mc:AlternateContent xmlns:mc="http://schemas.openxmlformats.org/markup-compatibility/2006" xmlns:a14="http://schemas.microsoft.com/office/drawing/2010/main">
      <mc:Choice Requires="a14">
        <xdr:graphicFrame macro="">
          <xdr:nvGraphicFramePr>
            <xdr:cNvPr id="2" name="Age_group 1">
              <a:extLst>
                <a:ext uri="{FF2B5EF4-FFF2-40B4-BE49-F238E27FC236}">
                  <a16:creationId xmlns:a16="http://schemas.microsoft.com/office/drawing/2014/main" id="{FBC0F09A-7F91-7249-D47F-9CFA015D0A46}"/>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10915650"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36</xdr:col>
      <xdr:colOff>4330</xdr:colOff>
      <xdr:row>19</xdr:row>
      <xdr:rowOff>8370</xdr:rowOff>
    </xdr:from>
    <xdr:to>
      <xdr:col>43</xdr:col>
      <xdr:colOff>216766</xdr:colOff>
      <xdr:row>33</xdr:row>
      <xdr:rowOff>96116</xdr:rowOff>
    </xdr:to>
    <xdr:graphicFrame macro="">
      <xdr:nvGraphicFramePr>
        <xdr:cNvPr id="3" name="Chart 2">
          <a:extLst>
            <a:ext uri="{FF2B5EF4-FFF2-40B4-BE49-F238E27FC236}">
              <a16:creationId xmlns:a16="http://schemas.microsoft.com/office/drawing/2014/main" id="{2D1DA7E3-7723-530C-5F48-67759F5B1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587376</xdr:colOff>
      <xdr:row>1</xdr:row>
      <xdr:rowOff>133928</xdr:rowOff>
    </xdr:from>
    <xdr:to>
      <xdr:col>43</xdr:col>
      <xdr:colOff>152112</xdr:colOff>
      <xdr:row>16</xdr:row>
      <xdr:rowOff>8082</xdr:rowOff>
    </xdr:to>
    <xdr:graphicFrame macro="">
      <xdr:nvGraphicFramePr>
        <xdr:cNvPr id="4" name="Chart 3">
          <a:extLst>
            <a:ext uri="{FF2B5EF4-FFF2-40B4-BE49-F238E27FC236}">
              <a16:creationId xmlns:a16="http://schemas.microsoft.com/office/drawing/2014/main" id="{8D8E6615-75C3-C870-DCE4-B288B4952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498620</xdr:colOff>
      <xdr:row>38</xdr:row>
      <xdr:rowOff>123248</xdr:rowOff>
    </xdr:from>
    <xdr:to>
      <xdr:col>43</xdr:col>
      <xdr:colOff>69417</xdr:colOff>
      <xdr:row>53</xdr:row>
      <xdr:rowOff>8948</xdr:rowOff>
    </xdr:to>
    <xdr:graphicFrame macro="">
      <xdr:nvGraphicFramePr>
        <xdr:cNvPr id="5" name="Chart 4">
          <a:extLst>
            <a:ext uri="{FF2B5EF4-FFF2-40B4-BE49-F238E27FC236}">
              <a16:creationId xmlns:a16="http://schemas.microsoft.com/office/drawing/2014/main" id="{F18572E4-0BB7-3AC6-83E0-AF97FF079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520556</xdr:colOff>
      <xdr:row>21</xdr:row>
      <xdr:rowOff>123537</xdr:rowOff>
    </xdr:from>
    <xdr:to>
      <xdr:col>35</xdr:col>
      <xdr:colOff>93086</xdr:colOff>
      <xdr:row>36</xdr:row>
      <xdr:rowOff>9238</xdr:rowOff>
    </xdr:to>
    <xdr:graphicFrame macro="">
      <xdr:nvGraphicFramePr>
        <xdr:cNvPr id="6" name="Chart 5">
          <a:extLst>
            <a:ext uri="{FF2B5EF4-FFF2-40B4-BE49-F238E27FC236}">
              <a16:creationId xmlns:a16="http://schemas.microsoft.com/office/drawing/2014/main" id="{0BE5A749-FC81-A21B-B6ED-6D0952D68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425594</xdr:colOff>
      <xdr:row>58</xdr:row>
      <xdr:rowOff>153555</xdr:rowOff>
    </xdr:from>
    <xdr:to>
      <xdr:col>43</xdr:col>
      <xdr:colOff>15442</xdr:colOff>
      <xdr:row>73</xdr:row>
      <xdr:rowOff>27710</xdr:rowOff>
    </xdr:to>
    <xdr:graphicFrame macro="">
      <xdr:nvGraphicFramePr>
        <xdr:cNvPr id="7" name="Chart 6">
          <a:extLst>
            <a:ext uri="{FF2B5EF4-FFF2-40B4-BE49-F238E27FC236}">
              <a16:creationId xmlns:a16="http://schemas.microsoft.com/office/drawing/2014/main" id="{B7F38C66-79D9-8A15-67CC-CD9CA18C3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149225</xdr:colOff>
      <xdr:row>4</xdr:row>
      <xdr:rowOff>8947</xdr:rowOff>
    </xdr:from>
    <xdr:to>
      <xdr:col>34</xdr:col>
      <xdr:colOff>299028</xdr:colOff>
      <xdr:row>18</xdr:row>
      <xdr:rowOff>85148</xdr:rowOff>
    </xdr:to>
    <xdr:graphicFrame macro="">
      <xdr:nvGraphicFramePr>
        <xdr:cNvPr id="8" name="Chart 7">
          <a:extLst>
            <a:ext uri="{FF2B5EF4-FFF2-40B4-BE49-F238E27FC236}">
              <a16:creationId xmlns:a16="http://schemas.microsoft.com/office/drawing/2014/main" id="{729D6DB2-3324-69A4-5A82-9F4342099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0</xdr:row>
      <xdr:rowOff>57151</xdr:rowOff>
    </xdr:from>
    <xdr:to>
      <xdr:col>20</xdr:col>
      <xdr:colOff>142875</xdr:colOff>
      <xdr:row>29</xdr:row>
      <xdr:rowOff>47625</xdr:rowOff>
    </xdr:to>
    <xdr:sp macro="" textlink="">
      <xdr:nvSpPr>
        <xdr:cNvPr id="3" name="Rectangle 2">
          <a:extLst>
            <a:ext uri="{FF2B5EF4-FFF2-40B4-BE49-F238E27FC236}">
              <a16:creationId xmlns:a16="http://schemas.microsoft.com/office/drawing/2014/main" id="{1F258029-6792-C0BF-F5ED-F1B625256480}"/>
            </a:ext>
          </a:extLst>
        </xdr:cNvPr>
        <xdr:cNvSpPr/>
      </xdr:nvSpPr>
      <xdr:spPr>
        <a:xfrm>
          <a:off x="228600" y="57151"/>
          <a:ext cx="12106275" cy="5514974"/>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200025</xdr:colOff>
      <xdr:row>0</xdr:row>
      <xdr:rowOff>28575</xdr:rowOff>
    </xdr:from>
    <xdr:to>
      <xdr:col>3</xdr:col>
      <xdr:colOff>561975</xdr:colOff>
      <xdr:row>29</xdr:row>
      <xdr:rowOff>0</xdr:rowOff>
    </xdr:to>
    <xdr:sp macro="" textlink="">
      <xdr:nvSpPr>
        <xdr:cNvPr id="4" name="Rectangle 3">
          <a:extLst>
            <a:ext uri="{FF2B5EF4-FFF2-40B4-BE49-F238E27FC236}">
              <a16:creationId xmlns:a16="http://schemas.microsoft.com/office/drawing/2014/main" id="{20D7A40E-A890-5044-F48C-22913E723CB6}"/>
            </a:ext>
          </a:extLst>
        </xdr:cNvPr>
        <xdr:cNvSpPr/>
      </xdr:nvSpPr>
      <xdr:spPr>
        <a:xfrm>
          <a:off x="200025" y="28575"/>
          <a:ext cx="2190750" cy="5495925"/>
        </a:xfrm>
        <a:prstGeom prst="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p>
      </xdr:txBody>
    </xdr:sp>
    <xdr:clientData/>
  </xdr:twoCellAnchor>
  <xdr:twoCellAnchor>
    <xdr:from>
      <xdr:col>3</xdr:col>
      <xdr:colOff>581025</xdr:colOff>
      <xdr:row>0</xdr:row>
      <xdr:rowOff>66676</xdr:rowOff>
    </xdr:from>
    <xdr:to>
      <xdr:col>10</xdr:col>
      <xdr:colOff>514350</xdr:colOff>
      <xdr:row>2</xdr:row>
      <xdr:rowOff>180976</xdr:rowOff>
    </xdr:to>
    <xdr:sp macro="" textlink="">
      <xdr:nvSpPr>
        <xdr:cNvPr id="5" name="TextBox 4">
          <a:extLst>
            <a:ext uri="{FF2B5EF4-FFF2-40B4-BE49-F238E27FC236}">
              <a16:creationId xmlns:a16="http://schemas.microsoft.com/office/drawing/2014/main" id="{A1D8B2F8-C67A-40D8-71E6-6DAD935EFD0D}"/>
            </a:ext>
          </a:extLst>
        </xdr:cNvPr>
        <xdr:cNvSpPr txBox="1"/>
      </xdr:nvSpPr>
      <xdr:spPr>
        <a:xfrm>
          <a:off x="2409825" y="66676"/>
          <a:ext cx="4200525" cy="49530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tx2">
                  <a:lumMod val="50000"/>
                </a:schemeClr>
              </a:solidFill>
            </a:rPr>
            <a:t>HOSPITAL</a:t>
          </a:r>
          <a:r>
            <a:rPr lang="en-US" sz="1800" b="1" baseline="0">
              <a:solidFill>
                <a:schemeClr val="tx2">
                  <a:lumMod val="50000"/>
                </a:schemeClr>
              </a:solidFill>
            </a:rPr>
            <a:t> MANAGEMENT DASHBOARD</a:t>
          </a:r>
          <a:endParaRPr lang="en-US" sz="1800" b="1">
            <a:solidFill>
              <a:schemeClr val="tx2">
                <a:lumMod val="50000"/>
              </a:schemeClr>
            </a:solidFill>
          </a:endParaRPr>
        </a:p>
      </xdr:txBody>
    </xdr:sp>
    <xdr:clientData/>
  </xdr:twoCellAnchor>
  <xdr:twoCellAnchor>
    <xdr:from>
      <xdr:col>9</xdr:col>
      <xdr:colOff>85724</xdr:colOff>
      <xdr:row>2</xdr:row>
      <xdr:rowOff>85724</xdr:rowOff>
    </xdr:from>
    <xdr:to>
      <xdr:col>14</xdr:col>
      <xdr:colOff>114299</xdr:colOff>
      <xdr:row>14</xdr:row>
      <xdr:rowOff>171450</xdr:rowOff>
    </xdr:to>
    <xdr:graphicFrame macro="">
      <xdr:nvGraphicFramePr>
        <xdr:cNvPr id="6" name="Chart 5">
          <a:extLst>
            <a:ext uri="{FF2B5EF4-FFF2-40B4-BE49-F238E27FC236}">
              <a16:creationId xmlns:a16="http://schemas.microsoft.com/office/drawing/2014/main" id="{568C5C7F-ECF6-4DE6-9A8E-021A19A2B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209549</xdr:colOff>
      <xdr:row>2</xdr:row>
      <xdr:rowOff>95249</xdr:rowOff>
    </xdr:from>
    <xdr:to>
      <xdr:col>19</xdr:col>
      <xdr:colOff>571498</xdr:colOff>
      <xdr:row>14</xdr:row>
      <xdr:rowOff>152400</xdr:rowOff>
    </xdr:to>
    <xdr:graphicFrame macro="">
      <xdr:nvGraphicFramePr>
        <xdr:cNvPr id="7" name="Chart 6">
          <a:extLst>
            <a:ext uri="{FF2B5EF4-FFF2-40B4-BE49-F238E27FC236}">
              <a16:creationId xmlns:a16="http://schemas.microsoft.com/office/drawing/2014/main" id="{52779910-8649-40F6-9A78-14996546D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xdr:colOff>
      <xdr:row>15</xdr:row>
      <xdr:rowOff>104775</xdr:rowOff>
    </xdr:from>
    <xdr:to>
      <xdr:col>8</xdr:col>
      <xdr:colOff>609599</xdr:colOff>
      <xdr:row>27</xdr:row>
      <xdr:rowOff>161925</xdr:rowOff>
    </xdr:to>
    <xdr:graphicFrame macro="">
      <xdr:nvGraphicFramePr>
        <xdr:cNvPr id="8" name="Chart 7">
          <a:extLst>
            <a:ext uri="{FF2B5EF4-FFF2-40B4-BE49-F238E27FC236}">
              <a16:creationId xmlns:a16="http://schemas.microsoft.com/office/drawing/2014/main" id="{95FBD0CE-7836-47D9-8FB2-6257C91C9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xdr:colOff>
      <xdr:row>2</xdr:row>
      <xdr:rowOff>85724</xdr:rowOff>
    </xdr:from>
    <xdr:to>
      <xdr:col>8</xdr:col>
      <xdr:colOff>600075</xdr:colOff>
      <xdr:row>14</xdr:row>
      <xdr:rowOff>180975</xdr:rowOff>
    </xdr:to>
    <xdr:graphicFrame macro="">
      <xdr:nvGraphicFramePr>
        <xdr:cNvPr id="9" name="Chart 8">
          <a:extLst>
            <a:ext uri="{FF2B5EF4-FFF2-40B4-BE49-F238E27FC236}">
              <a16:creationId xmlns:a16="http://schemas.microsoft.com/office/drawing/2014/main" id="{4D75AFF1-6D94-4EBF-A17B-7B00DF2E5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238125</xdr:colOff>
      <xdr:row>15</xdr:row>
      <xdr:rowOff>76199</xdr:rowOff>
    </xdr:from>
    <xdr:to>
      <xdr:col>19</xdr:col>
      <xdr:colOff>590550</xdr:colOff>
      <xdr:row>27</xdr:row>
      <xdr:rowOff>161924</xdr:rowOff>
    </xdr:to>
    <xdr:graphicFrame macro="">
      <xdr:nvGraphicFramePr>
        <xdr:cNvPr id="10" name="Chart 9">
          <a:extLst>
            <a:ext uri="{FF2B5EF4-FFF2-40B4-BE49-F238E27FC236}">
              <a16:creationId xmlns:a16="http://schemas.microsoft.com/office/drawing/2014/main" id="{FF7282D4-CBCB-49FC-A0E0-78EDE2186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371475</xdr:colOff>
      <xdr:row>6</xdr:row>
      <xdr:rowOff>47625</xdr:rowOff>
    </xdr:from>
    <xdr:to>
      <xdr:col>3</xdr:col>
      <xdr:colOff>371475</xdr:colOff>
      <xdr:row>19</xdr:row>
      <xdr:rowOff>161925</xdr:rowOff>
    </xdr:to>
    <mc:AlternateContent xmlns:mc="http://schemas.openxmlformats.org/markup-compatibility/2006" xmlns:a14="http://schemas.microsoft.com/office/drawing/2010/main">
      <mc:Choice Requires="a14">
        <xdr:graphicFrame macro="">
          <xdr:nvGraphicFramePr>
            <xdr:cNvPr id="12" name="Age_group 2">
              <a:extLst>
                <a:ext uri="{FF2B5EF4-FFF2-40B4-BE49-F238E27FC236}">
                  <a16:creationId xmlns:a16="http://schemas.microsoft.com/office/drawing/2014/main" id="{98819EA0-9BB8-438C-BE5B-FC96BA64514B}"/>
                </a:ext>
              </a:extLst>
            </xdr:cNvPr>
            <xdr:cNvGraphicFramePr/>
          </xdr:nvGraphicFramePr>
          <xdr:xfrm>
            <a:off x="0" y="0"/>
            <a:ext cx="0" cy="0"/>
          </xdr:xfrm>
          <a:graphic>
            <a:graphicData uri="http://schemas.microsoft.com/office/drawing/2010/slicer">
              <sle:slicer xmlns:sle="http://schemas.microsoft.com/office/drawing/2010/slicer" name="Age_group 2"/>
            </a:graphicData>
          </a:graphic>
        </xdr:graphicFrame>
      </mc:Choice>
      <mc:Fallback xmlns="">
        <xdr:sp macro="" textlink="">
          <xdr:nvSpPr>
            <xdr:cNvPr id="0" name=""/>
            <xdr:cNvSpPr>
              <a:spLocks noTextEdit="1"/>
            </xdr:cNvSpPr>
          </xdr:nvSpPr>
          <xdr:spPr>
            <a:xfrm>
              <a:off x="371475" y="1190625"/>
              <a:ext cx="182880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371475</xdr:colOff>
      <xdr:row>20</xdr:row>
      <xdr:rowOff>28574</xdr:rowOff>
    </xdr:from>
    <xdr:to>
      <xdr:col>3</xdr:col>
      <xdr:colOff>371475</xdr:colOff>
      <xdr:row>27</xdr:row>
      <xdr:rowOff>133349</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F7F06C72-7C6F-C65A-E541-887C2060C80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71475" y="3838574"/>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85724</xdr:colOff>
      <xdr:row>15</xdr:row>
      <xdr:rowOff>95249</xdr:rowOff>
    </xdr:from>
    <xdr:to>
      <xdr:col>14</xdr:col>
      <xdr:colOff>161925</xdr:colOff>
      <xdr:row>27</xdr:row>
      <xdr:rowOff>142875</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4649AAFB-8F4B-4932-B4C4-44E2221B0C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572124" y="2952749"/>
              <a:ext cx="3124201" cy="23336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409575</xdr:colOff>
      <xdr:row>0</xdr:row>
      <xdr:rowOff>85725</xdr:rowOff>
    </xdr:from>
    <xdr:to>
      <xdr:col>3</xdr:col>
      <xdr:colOff>342900</xdr:colOff>
      <xdr:row>5</xdr:row>
      <xdr:rowOff>180974</xdr:rowOff>
    </xdr:to>
    <xdr:pic>
      <xdr:nvPicPr>
        <xdr:cNvPr id="16" name="Picture 15">
          <a:extLst>
            <a:ext uri="{FF2B5EF4-FFF2-40B4-BE49-F238E27FC236}">
              <a16:creationId xmlns:a16="http://schemas.microsoft.com/office/drawing/2014/main" id="{F2266037-6A63-3AC5-F8A9-EFE1287B59C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837473B0-CC2E-450A-ABE3-18F120FF3D39}">
              <a1611:picAttrSrcUrl xmlns:a1611="http://schemas.microsoft.com/office/drawing/2016/11/main" r:id="rId8"/>
            </a:ext>
          </a:extLst>
        </a:blip>
        <a:srcRect/>
        <a:stretch/>
      </xdr:blipFill>
      <xdr:spPr>
        <a:xfrm>
          <a:off x="409575" y="85725"/>
          <a:ext cx="1762125" cy="1047749"/>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oneCellAnchor>
    <xdr:from>
      <xdr:col>1</xdr:col>
      <xdr:colOff>361950</xdr:colOff>
      <xdr:row>10</xdr:row>
      <xdr:rowOff>152400</xdr:rowOff>
    </xdr:from>
    <xdr:ext cx="1524000" cy="233205"/>
    <xdr:sp macro="" textlink="">
      <xdr:nvSpPr>
        <xdr:cNvPr id="17" name="TextBox 16">
          <a:extLst>
            <a:ext uri="{FF2B5EF4-FFF2-40B4-BE49-F238E27FC236}">
              <a16:creationId xmlns:a16="http://schemas.microsoft.com/office/drawing/2014/main" id="{7CF8B045-A9ED-89F2-5B0C-93D6FBCFBE9D}"/>
            </a:ext>
          </a:extLst>
        </xdr:cNvPr>
        <xdr:cNvSpPr txBox="1"/>
      </xdr:nvSpPr>
      <xdr:spPr>
        <a:xfrm>
          <a:off x="971550" y="2057400"/>
          <a:ext cx="1524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oneCellAnchor>
    <xdr:from>
      <xdr:col>1</xdr:col>
      <xdr:colOff>181037</xdr:colOff>
      <xdr:row>5</xdr:row>
      <xdr:rowOff>38100</xdr:rowOff>
    </xdr:from>
    <xdr:ext cx="1000000" cy="233205"/>
    <xdr:sp macro="" textlink="">
      <xdr:nvSpPr>
        <xdr:cNvPr id="18" name="TextBox 17">
          <a:extLst>
            <a:ext uri="{FF2B5EF4-FFF2-40B4-BE49-F238E27FC236}">
              <a16:creationId xmlns:a16="http://schemas.microsoft.com/office/drawing/2014/main" id="{2B1A1DFB-BF97-48BF-774D-9348994064ED}"/>
            </a:ext>
          </a:extLst>
        </xdr:cNvPr>
        <xdr:cNvSpPr txBox="1"/>
      </xdr:nvSpPr>
      <xdr:spPr>
        <a:xfrm>
          <a:off x="790637" y="990600"/>
          <a:ext cx="100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9.445322337961" backgroundQuery="1" createdVersion="8" refreshedVersion="8" minRefreshableVersion="3" recordCount="0" supportSubquery="1" supportAdvancedDrill="1" xr:uid="{254A3405-34A1-4EF9-A724-C78D1D2CB7EE}">
  <cacheSource type="external" connectionId="2"/>
  <cacheFields count="3">
    <cacheField name="[Table1_2  Patient_ID   Billing method].[Billing method].[Billing method]" caption="Billing method" numFmtId="0" hierarchy="14" level="1">
      <sharedItems count="3">
        <s v="Cash Payment"/>
        <s v="Debit Card"/>
        <s v="Mobile Transfer"/>
      </sharedItems>
    </cacheField>
    <cacheField name="[Measures].[Count of Billing method]" caption="Count of Billing method" numFmtId="0" hierarchy="21" level="32767"/>
    <cacheField name="[Table1_2  Patient_ID   Billing method].[Age_group].[Age_group]" caption="Age_group" numFmtId="0" hierarchy="2" level="1">
      <sharedItems containsSemiMixedTypes="0" containsNonDate="0" containsString="0"/>
    </cacheField>
  </cacheFields>
  <cacheHierarchies count="26">
    <cacheHierarchy uniqueName="[Table1_2  Patient_ID   Billing method].[Patient_ID]" caption="Patient_ID" attribute="1" defaultMemberUniqueName="[Table1_2  Patient_ID   Billing method].[Patient_ID].[All]" allUniqueName="[Table1_2  Patient_ID   Billing method].[Patient_ID].[All]" dimensionUniqueName="[Table1_2  Patient_ID   Billing method]" displayFolder="" count="2" memberValueDatatype="130" unbalanced="0"/>
    <cacheHierarchy uniqueName="[Table1_2  Patient_ID   Billing method].[Age]" caption="Age" attribute="1" defaultMemberUniqueName="[Table1_2  Patient_ID   Billing method].[Age].[All]" allUniqueName="[Table1_2  Patient_ID   Billing method].[Age].[All]" dimensionUniqueName="[Table1_2  Patient_ID   Billing method]" displayFolder="" count="2" memberValueDatatype="20" unbalanced="0"/>
    <cacheHierarchy uniqueName="[Table1_2  Patient_ID   Billing method].[Age_group]" caption="Age_group" attribute="1" defaultMemberUniqueName="[Table1_2  Patient_ID   Billing method].[Age_group].[All]" allUniqueName="[Table1_2  Patient_ID   Billing method].[Age_group].[All]" dimensionUniqueName="[Table1_2  Patient_ID   Billing method]" displayFolder="" count="2" memberValueDatatype="130" unbalanced="0">
      <fieldsUsage count="2">
        <fieldUsage x="-1"/>
        <fieldUsage x="2"/>
      </fieldsUsage>
    </cacheHierarchy>
    <cacheHierarchy uniqueName="[Table1_2  Patient_ID   Billing method].[Gender]" caption="Gender" attribute="1" defaultMemberUniqueName="[Table1_2  Patient_ID   Billing method].[Gender].[All]" allUniqueName="[Table1_2  Patient_ID   Billing method].[Gender].[All]" dimensionUniqueName="[Table1_2  Patient_ID   Billing method]" displayFolder="" count="2" memberValueDatatype="130" unbalanced="0"/>
    <cacheHierarchy uniqueName="[Table1_2  Patient_ID   Billing method].[Condition]" caption="Condition" attribute="1" defaultMemberUniqueName="[Table1_2  Patient_ID   Billing method].[Condition].[All]" allUniqueName="[Table1_2  Patient_ID   Billing method].[Condition].[All]" dimensionUniqueName="[Table1_2  Patient_ID   Billing method]" displayFolder="" count="2" memberValueDatatype="130" unbalanced="0"/>
    <cacheHierarchy uniqueName="[Table1_2  Patient_ID   Billing method].[Medication]" caption="Medication" attribute="1" defaultMemberUniqueName="[Table1_2  Patient_ID   Billing method].[Medication].[All]" allUniqueName="[Table1_2  Patient_ID   Billing method].[Medication].[All]" dimensionUniqueName="[Table1_2  Patient_ID   Billing method]" displayFolder="" count="2" memberValueDatatype="130" unbalanced="0"/>
    <cacheHierarchy uniqueName="[Table1_2  Patient_ID   Billing method].[Blood_Pressure_systolic]" caption="Blood_Pressure_systolic" attribute="1" defaultMemberUniqueName="[Table1_2  Patient_ID   Billing method].[Blood_Pressure_systolic].[All]" allUniqueName="[Table1_2  Patient_ID   Billing method].[Blood_Pressure_systolic].[All]" dimensionUniqueName="[Table1_2  Patient_ID   Billing method]" displayFolder="" count="2" memberValueDatatype="20" unbalanced="0"/>
    <cacheHierarchy uniqueName="[Table1_2  Patient_ID   Billing method].[Blood_Pressure_diastolic]" caption="Blood_Pressure_diastolic" attribute="1" defaultMemberUniqueName="[Table1_2  Patient_ID   Billing method].[Blood_Pressure_diastolic].[All]" allUniqueName="[Table1_2  Patient_ID   Billing method].[Blood_Pressure_diastolic].[All]" dimensionUniqueName="[Table1_2  Patient_ID   Billing method]" displayFolder="" count="2" memberValueDatatype="20" unbalanced="0"/>
    <cacheHierarchy uniqueName="[Table1_2  Patient_ID   Billing method].[Heart_Rate]" caption="Heart_Rate" attribute="1" defaultMemberUniqueName="[Table1_2  Patient_ID   Billing method].[Heart_Rate].[All]" allUniqueName="[Table1_2  Patient_ID   Billing method].[Heart_Rate].[All]" dimensionUniqueName="[Table1_2  Patient_ID   Billing method]" displayFolder="" count="2" memberValueDatatype="20" unbalanced="0"/>
    <cacheHierarchy uniqueName="[Table1_2  Patient_ID   Billing method].[Cholesterol_Level]" caption="Cholesterol_Level" attribute="1" defaultMemberUniqueName="[Table1_2  Patient_ID   Billing method].[Cholesterol_Level].[All]" allUniqueName="[Table1_2  Patient_ID   Billing method].[Cholesterol_Level].[All]" dimensionUniqueName="[Table1_2  Patient_ID   Billing method]" displayFolder="" count="2" memberValueDatatype="20" unbalanced="0"/>
    <cacheHierarchy uniqueName="[Table1_2  Patient_ID   Billing method].[Visit_Date]" caption="Visit_Date" attribute="1" time="1" defaultMemberUniqueName="[Table1_2  Patient_ID   Billing method].[Visit_Date].[All]" allUniqueName="[Table1_2  Patient_ID   Billing method].[Visit_Date].[All]" dimensionUniqueName="[Table1_2  Patient_ID   Billing method]" displayFolder="" count="2" memberValueDatatype="7" unbalanced="0"/>
    <cacheHierarchy uniqueName="[Table1_2  Patient_ID   Billing method].[Doctor_Name]" caption="Doctor_Name" attribute="1" defaultMemberUniqueName="[Table1_2  Patient_ID   Billing method].[Doctor_Name].[All]" allUniqueName="[Table1_2  Patient_ID   Billing method].[Doctor_Name].[All]" dimensionUniqueName="[Table1_2  Patient_ID   Billing method]" displayFolder="" count="2" memberValueDatatype="130" unbalanced="0"/>
    <cacheHierarchy uniqueName="[Table1_2  Patient_ID   Billing method].[Department]" caption="Department" attribute="1" defaultMemberUniqueName="[Table1_2  Patient_ID   Billing method].[Department].[All]" allUniqueName="[Table1_2  Patient_ID   Billing method].[Department].[All]" dimensionUniqueName="[Table1_2  Patient_ID   Billing method]" displayFolder="" count="2" memberValueDatatype="130" unbalanced="0"/>
    <cacheHierarchy uniqueName="[Table1_2  Patient_ID   Billing method].[Billing]" caption="Billing" attribute="1" defaultMemberUniqueName="[Table1_2  Patient_ID   Billing method].[Billing].[All]" allUniqueName="[Table1_2  Patient_ID   Billing method].[Billing].[All]" dimensionUniqueName="[Table1_2  Patient_ID   Billing method]" displayFolder="" count="2" memberValueDatatype="20" unbalanced="0"/>
    <cacheHierarchy uniqueName="[Table1_2  Patient_ID   Billing method].[Billing method]" caption="Billing method" attribute="1" defaultMemberUniqueName="[Table1_2  Patient_ID   Billing method].[Billing method].[All]" allUniqueName="[Table1_2  Patient_ID   Billing method].[Billing method].[All]" dimensionUniqueName="[Table1_2  Patient_ID   Billing method]" displayFolder="" count="2" memberValueDatatype="130" unbalanced="0">
      <fieldsUsage count="2">
        <fieldUsage x="-1"/>
        <fieldUsage x="0"/>
      </fieldsUsage>
    </cacheHierarchy>
    <cacheHierarchy uniqueName="[Table1_2  Patient_ID   Billing method].[Visit_Date (Year)]" caption="Visit_Date (Year)" attribute="1" defaultMemberUniqueName="[Table1_2  Patient_ID   Billing method].[Visit_Date (Year)].[All]" allUniqueName="[Table1_2  Patient_ID   Billing method].[Visit_Date (Year)].[All]" dimensionUniqueName="[Table1_2  Patient_ID   Billing method]" displayFolder="" count="2" memberValueDatatype="130" unbalanced="0"/>
    <cacheHierarchy uniqueName="[Table1_2  Patient_ID   Billing method].[Visit_Date (Quarter)]" caption="Visit_Date (Quarter)" attribute="1" defaultMemberUniqueName="[Table1_2  Patient_ID   Billing method].[Visit_Date (Quarter)].[All]" allUniqueName="[Table1_2  Patient_ID   Billing method].[Visit_Date (Quarter)].[All]" dimensionUniqueName="[Table1_2  Patient_ID   Billing method]" displayFolder="" count="2" memberValueDatatype="130" unbalanced="0"/>
    <cacheHierarchy uniqueName="[Table1_2  Patient_ID   Billing method].[Visit_Date (Month)]" caption="Visit_Date (Month)" attribute="1" defaultMemberUniqueName="[Table1_2  Patient_ID   Billing method].[Visit_Date (Month)].[All]" allUniqueName="[Table1_2  Patient_ID   Billing method].[Visit_Date (Month)].[All]" dimensionUniqueName="[Table1_2  Patient_ID   Billing method]" displayFolder="" count="2" memberValueDatatype="130" unbalanced="0"/>
    <cacheHierarchy uniqueName="[Table1_2  Patient_ID   Billing method].[Visit_Date (Month Index)]" caption="Visit_Date (Month Index)" attribute="1" defaultMemberUniqueName="[Table1_2  Patient_ID   Billing method].[Visit_Date (Month Index)].[All]" allUniqueName="[Table1_2  Patient_ID   Billing method].[Visit_Date (Month Index)].[All]" dimensionUniqueName="[Table1_2  Patient_ID   Billing method]" displayFolder="" count="2" memberValueDatatype="20" unbalanced="0" hidden="1"/>
    <cacheHierarchy uniqueName="[Measures].[__XL_Count Table1_2  Patient_ID   Billing method]" caption="__XL_Count Table1_2  Patient_ID   Billing method" measure="1" displayFolder="" measureGroup="Table1_2  Patient_ID   Billing method" count="0" hidden="1"/>
    <cacheHierarchy uniqueName="[Measures].[__No measures defined]" caption="__No measures defined" measure="1" displayFolder="" count="0" hidden="1"/>
    <cacheHierarchy uniqueName="[Measures].[Count of Billing method]" caption="Count of Billing method" measure="1" displayFolder="" measureGroup="Table1_2  Patient_ID   Billing method"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Billing]" caption="Sum of Billing" measure="1" displayFolder="" measureGroup="Table1_2  Patient_ID   Billing method" count="0" hidden="1">
      <extLst>
        <ext xmlns:x15="http://schemas.microsoft.com/office/spreadsheetml/2010/11/main" uri="{B97F6D7D-B522-45F9-BDA1-12C45D357490}">
          <x15:cacheHierarchy aggregatedColumn="13"/>
        </ext>
      </extLst>
    </cacheHierarchy>
    <cacheHierarchy uniqueName="[Measures].[Count of Patient_ID 2]" caption="Count of Patient_ID 2" measure="1" displayFolder="" measureGroup="Table1_2  Patient_ID   Billing method" count="0" hidden="1">
      <extLst>
        <ext xmlns:x15="http://schemas.microsoft.com/office/spreadsheetml/2010/11/main" uri="{B97F6D7D-B522-45F9-BDA1-12C45D357490}">
          <x15:cacheHierarchy aggregatedColumn="0"/>
        </ext>
      </extLst>
    </cacheHierarchy>
    <cacheHierarchy uniqueName="[Measures].[Sum of Cholesterol_Level]" caption="Sum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y uniqueName="[Measures].[Average of Cholesterol_Level]" caption="Average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_2  Patient_ID   Billing method" uniqueName="[Table1_2  Patient_ID   Billing method]" caption="Table1_2  Patient_ID   Billing method"/>
  </dimensions>
  <measureGroups count="1">
    <measureGroup name="Table1_2  Patient_ID   Billing method" caption="Table1_2  Patient_ID   Billing method"/>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9.445322916668" backgroundQuery="1" createdVersion="8" refreshedVersion="8" minRefreshableVersion="3" recordCount="0" supportSubquery="1" supportAdvancedDrill="1" xr:uid="{BB0C1280-3AEA-41D2-ABA9-943D00BC3C7A}">
  <cacheSource type="external" connectionId="2"/>
  <cacheFields count="3">
    <cacheField name="[Table1_2  Patient_ID   Billing method].[Billing method].[Billing method]" caption="Billing method" numFmtId="0" hierarchy="14" level="1">
      <sharedItems count="3">
        <s v="Cash Payment"/>
        <s v="Debit Card"/>
        <s v="Mobile Transfer"/>
      </sharedItems>
    </cacheField>
    <cacheField name="[Measures].[Sum of Billing]" caption="Sum of Billing" numFmtId="0" hierarchy="22" level="32767"/>
    <cacheField name="[Table1_2  Patient_ID   Billing method].[Age_group].[Age_group]" caption="Age_group" numFmtId="0" hierarchy="2" level="1">
      <sharedItems containsSemiMixedTypes="0" containsNonDate="0" containsString="0"/>
    </cacheField>
  </cacheFields>
  <cacheHierarchies count="26">
    <cacheHierarchy uniqueName="[Table1_2  Patient_ID   Billing method].[Patient_ID]" caption="Patient_ID" attribute="1" defaultMemberUniqueName="[Table1_2  Patient_ID   Billing method].[Patient_ID].[All]" allUniqueName="[Table1_2  Patient_ID   Billing method].[Patient_ID].[All]" dimensionUniqueName="[Table1_2  Patient_ID   Billing method]" displayFolder="" count="0" memberValueDatatype="130" unbalanced="0"/>
    <cacheHierarchy uniqueName="[Table1_2  Patient_ID   Billing method].[Age]" caption="Age" attribute="1" defaultMemberUniqueName="[Table1_2  Patient_ID   Billing method].[Age].[All]" allUniqueName="[Table1_2  Patient_ID   Billing method].[Age].[All]" dimensionUniqueName="[Table1_2  Patient_ID   Billing method]" displayFolder="" count="0" memberValueDatatype="20" unbalanced="0"/>
    <cacheHierarchy uniqueName="[Table1_2  Patient_ID   Billing method].[Age_group]" caption="Age_group" attribute="1" defaultMemberUniqueName="[Table1_2  Patient_ID   Billing method].[Age_group].[All]" allUniqueName="[Table1_2  Patient_ID   Billing method].[Age_group].[All]" dimensionUniqueName="[Table1_2  Patient_ID   Billing method]" displayFolder="" count="2" memberValueDatatype="130" unbalanced="0">
      <fieldsUsage count="2">
        <fieldUsage x="-1"/>
        <fieldUsage x="2"/>
      </fieldsUsage>
    </cacheHierarchy>
    <cacheHierarchy uniqueName="[Table1_2  Patient_ID   Billing method].[Gender]" caption="Gender" attribute="1" defaultMemberUniqueName="[Table1_2  Patient_ID   Billing method].[Gender].[All]" allUniqueName="[Table1_2  Patient_ID   Billing method].[Gender].[All]" dimensionUniqueName="[Table1_2  Patient_ID   Billing method]" displayFolder="" count="2" memberValueDatatype="130" unbalanced="0"/>
    <cacheHierarchy uniqueName="[Table1_2  Patient_ID   Billing method].[Condition]" caption="Condition" attribute="1" defaultMemberUniqueName="[Table1_2  Patient_ID   Billing method].[Condition].[All]" allUniqueName="[Table1_2  Patient_ID   Billing method].[Condition].[All]" dimensionUniqueName="[Table1_2  Patient_ID   Billing method]" displayFolder="" count="0" memberValueDatatype="130" unbalanced="0"/>
    <cacheHierarchy uniqueName="[Table1_2  Patient_ID   Billing method].[Medication]" caption="Medication" attribute="1" defaultMemberUniqueName="[Table1_2  Patient_ID   Billing method].[Medication].[All]" allUniqueName="[Table1_2  Patient_ID   Billing method].[Medication].[All]" dimensionUniqueName="[Table1_2  Patient_ID   Billing method]" displayFolder="" count="0" memberValueDatatype="130" unbalanced="0"/>
    <cacheHierarchy uniqueName="[Table1_2  Patient_ID   Billing method].[Blood_Pressure_systolic]" caption="Blood_Pressure_systolic" attribute="1" defaultMemberUniqueName="[Table1_2  Patient_ID   Billing method].[Blood_Pressure_systolic].[All]" allUniqueName="[Table1_2  Patient_ID   Billing method].[Blood_Pressure_systolic].[All]" dimensionUniqueName="[Table1_2  Patient_ID   Billing method]" displayFolder="" count="0" memberValueDatatype="20" unbalanced="0"/>
    <cacheHierarchy uniqueName="[Table1_2  Patient_ID   Billing method].[Blood_Pressure_diastolic]" caption="Blood_Pressure_diastolic" attribute="1" defaultMemberUniqueName="[Table1_2  Patient_ID   Billing method].[Blood_Pressure_diastolic].[All]" allUniqueName="[Table1_2  Patient_ID   Billing method].[Blood_Pressure_diastolic].[All]" dimensionUniqueName="[Table1_2  Patient_ID   Billing method]" displayFolder="" count="0" memberValueDatatype="20" unbalanced="0"/>
    <cacheHierarchy uniqueName="[Table1_2  Patient_ID   Billing method].[Heart_Rate]" caption="Heart_Rate" attribute="1" defaultMemberUniqueName="[Table1_2  Patient_ID   Billing method].[Heart_Rate].[All]" allUniqueName="[Table1_2  Patient_ID   Billing method].[Heart_Rate].[All]" dimensionUniqueName="[Table1_2  Patient_ID   Billing method]" displayFolder="" count="0" memberValueDatatype="20" unbalanced="0"/>
    <cacheHierarchy uniqueName="[Table1_2  Patient_ID   Billing method].[Cholesterol_Level]" caption="Cholesterol_Level" attribute="1" defaultMemberUniqueName="[Table1_2  Patient_ID   Billing method].[Cholesterol_Level].[All]" allUniqueName="[Table1_2  Patient_ID   Billing method].[Cholesterol_Level].[All]" dimensionUniqueName="[Table1_2  Patient_ID   Billing method]" displayFolder="" count="0" memberValueDatatype="20" unbalanced="0"/>
    <cacheHierarchy uniqueName="[Table1_2  Patient_ID   Billing method].[Visit_Date]" caption="Visit_Date" attribute="1" time="1" defaultMemberUniqueName="[Table1_2  Patient_ID   Billing method].[Visit_Date].[All]" allUniqueName="[Table1_2  Patient_ID   Billing method].[Visit_Date].[All]" dimensionUniqueName="[Table1_2  Patient_ID   Billing method]" displayFolder="" count="0" memberValueDatatype="7" unbalanced="0"/>
    <cacheHierarchy uniqueName="[Table1_2  Patient_ID   Billing method].[Doctor_Name]" caption="Doctor_Name" attribute="1" defaultMemberUniqueName="[Table1_2  Patient_ID   Billing method].[Doctor_Name].[All]" allUniqueName="[Table1_2  Patient_ID   Billing method].[Doctor_Name].[All]" dimensionUniqueName="[Table1_2  Patient_ID   Billing method]" displayFolder="" count="0" memberValueDatatype="130" unbalanced="0"/>
    <cacheHierarchy uniqueName="[Table1_2  Patient_ID   Billing method].[Department]" caption="Department" attribute="1" defaultMemberUniqueName="[Table1_2  Patient_ID   Billing method].[Department].[All]" allUniqueName="[Table1_2  Patient_ID   Billing method].[Department].[All]" dimensionUniqueName="[Table1_2  Patient_ID   Billing method]" displayFolder="" count="0" memberValueDatatype="130" unbalanced="0"/>
    <cacheHierarchy uniqueName="[Table1_2  Patient_ID   Billing method].[Billing]" caption="Billing" attribute="1" defaultMemberUniqueName="[Table1_2  Patient_ID   Billing method].[Billing].[All]" allUniqueName="[Table1_2  Patient_ID   Billing method].[Billing].[All]" dimensionUniqueName="[Table1_2  Patient_ID   Billing method]" displayFolder="" count="0" memberValueDatatype="20" unbalanced="0"/>
    <cacheHierarchy uniqueName="[Table1_2  Patient_ID   Billing method].[Billing method]" caption="Billing method" attribute="1" defaultMemberUniqueName="[Table1_2  Patient_ID   Billing method].[Billing method].[All]" allUniqueName="[Table1_2  Patient_ID   Billing method].[Billing method].[All]" dimensionUniqueName="[Table1_2  Patient_ID   Billing method]" displayFolder="" count="2" memberValueDatatype="130" unbalanced="0">
      <fieldsUsage count="2">
        <fieldUsage x="-1"/>
        <fieldUsage x="0"/>
      </fieldsUsage>
    </cacheHierarchy>
    <cacheHierarchy uniqueName="[Table1_2  Patient_ID   Billing method].[Visit_Date (Year)]" caption="Visit_Date (Year)" attribute="1" defaultMemberUniqueName="[Table1_2  Patient_ID   Billing method].[Visit_Date (Year)].[All]" allUniqueName="[Table1_2  Patient_ID   Billing method].[Visit_Date (Year)].[All]" dimensionUniqueName="[Table1_2  Patient_ID   Billing method]" displayFolder="" count="0" memberValueDatatype="130" unbalanced="0"/>
    <cacheHierarchy uniqueName="[Table1_2  Patient_ID   Billing method].[Visit_Date (Quarter)]" caption="Visit_Date (Quarter)" attribute="1" defaultMemberUniqueName="[Table1_2  Patient_ID   Billing method].[Visit_Date (Quarter)].[All]" allUniqueName="[Table1_2  Patient_ID   Billing method].[Visit_Date (Quarter)].[All]" dimensionUniqueName="[Table1_2  Patient_ID   Billing method]" displayFolder="" count="0" memberValueDatatype="130" unbalanced="0"/>
    <cacheHierarchy uniqueName="[Table1_2  Patient_ID   Billing method].[Visit_Date (Month)]" caption="Visit_Date (Month)" attribute="1" defaultMemberUniqueName="[Table1_2  Patient_ID   Billing method].[Visit_Date (Month)].[All]" allUniqueName="[Table1_2  Patient_ID   Billing method].[Visit_Date (Month)].[All]" dimensionUniqueName="[Table1_2  Patient_ID   Billing method]" displayFolder="" count="0" memberValueDatatype="130" unbalanced="0"/>
    <cacheHierarchy uniqueName="[Table1_2  Patient_ID   Billing method].[Visit_Date (Month Index)]" caption="Visit_Date (Month Index)" attribute="1" defaultMemberUniqueName="[Table1_2  Patient_ID   Billing method].[Visit_Date (Month Index)].[All]" allUniqueName="[Table1_2  Patient_ID   Billing method].[Visit_Date (Month Index)].[All]" dimensionUniqueName="[Table1_2  Patient_ID   Billing method]" displayFolder="" count="0" memberValueDatatype="20" unbalanced="0" hidden="1"/>
    <cacheHierarchy uniqueName="[Measures].[__XL_Count Table1_2  Patient_ID   Billing method]" caption="__XL_Count Table1_2  Patient_ID   Billing method" measure="1" displayFolder="" measureGroup="Table1_2  Patient_ID   Billing method" count="0" hidden="1"/>
    <cacheHierarchy uniqueName="[Measures].[__No measures defined]" caption="__No measures defined" measure="1" displayFolder="" count="0" hidden="1"/>
    <cacheHierarchy uniqueName="[Measures].[Count of Billing method]" caption="Count of Billing method" measure="1" displayFolder="" measureGroup="Table1_2  Patient_ID   Billing method" count="0" hidden="1">
      <extLst>
        <ext xmlns:x15="http://schemas.microsoft.com/office/spreadsheetml/2010/11/main" uri="{B97F6D7D-B522-45F9-BDA1-12C45D357490}">
          <x15:cacheHierarchy aggregatedColumn="14"/>
        </ext>
      </extLst>
    </cacheHierarchy>
    <cacheHierarchy uniqueName="[Measures].[Sum of Billing]" caption="Sum of Billing" measure="1" displayFolder="" measureGroup="Table1_2  Patient_ID   Billing method"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_ID 2]" caption="Count of Patient_ID 2" measure="1" displayFolder="" measureGroup="Table1_2  Patient_ID   Billing method" count="0" hidden="1">
      <extLst>
        <ext xmlns:x15="http://schemas.microsoft.com/office/spreadsheetml/2010/11/main" uri="{B97F6D7D-B522-45F9-BDA1-12C45D357490}">
          <x15:cacheHierarchy aggregatedColumn="0"/>
        </ext>
      </extLst>
    </cacheHierarchy>
    <cacheHierarchy uniqueName="[Measures].[Sum of Cholesterol_Level]" caption="Sum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y uniqueName="[Measures].[Average of Cholesterol_Level]" caption="Average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_2  Patient_ID   Billing method" uniqueName="[Table1_2  Patient_ID   Billing method]" caption="Table1_2  Patient_ID   Billing method"/>
  </dimensions>
  <measureGroups count="1">
    <measureGroup name="Table1_2  Patient_ID   Billing method" caption="Table1_2  Patient_ID   Billing method"/>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9.445323495369" backgroundQuery="1" createdVersion="8" refreshedVersion="8" minRefreshableVersion="3" recordCount="0" supportSubquery="1" supportAdvancedDrill="1" xr:uid="{825175A7-ACA1-4791-BDB2-44F675D871BA}">
  <cacheSource type="external" connectionId="2"/>
  <cacheFields count="3">
    <cacheField name="[Table1_2  Patient_ID   Billing method].[Age_group].[Age_group]" caption="Age_group" numFmtId="0" hierarchy="2" level="1">
      <sharedItems count="8">
        <s v="10-19"/>
        <s v="20-29"/>
        <s v="30-39"/>
        <s v="40-49"/>
        <s v="50-59"/>
        <s v="60-69"/>
        <s v="70-79"/>
        <s v="80-89"/>
      </sharedItems>
    </cacheField>
    <cacheField name="[Table1_2  Patient_ID   Billing method].[Condition].[Condition]" caption="Condition" numFmtId="0" hierarchy="4" level="1">
      <sharedItems count="5">
        <s v="Asthma"/>
        <s v="Cancer"/>
        <s v="Diabetes"/>
        <s v="Healthy"/>
        <s v="Hypertension"/>
      </sharedItems>
    </cacheField>
    <cacheField name="[Measures].[Count of Patient_ID 2]" caption="Count of Patient_ID 2" numFmtId="0" hierarchy="23" level="32767"/>
  </cacheFields>
  <cacheHierarchies count="26">
    <cacheHierarchy uniqueName="[Table1_2  Patient_ID   Billing method].[Patient_ID]" caption="Patient_ID" attribute="1" defaultMemberUniqueName="[Table1_2  Patient_ID   Billing method].[Patient_ID].[All]" allUniqueName="[Table1_2  Patient_ID   Billing method].[Patient_ID].[All]" dimensionUniqueName="[Table1_2  Patient_ID   Billing method]" displayFolder="" count="0" memberValueDatatype="130" unbalanced="0"/>
    <cacheHierarchy uniqueName="[Table1_2  Patient_ID   Billing method].[Age]" caption="Age" attribute="1" defaultMemberUniqueName="[Table1_2  Patient_ID   Billing method].[Age].[All]" allUniqueName="[Table1_2  Patient_ID   Billing method].[Age].[All]" dimensionUniqueName="[Table1_2  Patient_ID   Billing method]" displayFolder="" count="0" memberValueDatatype="20" unbalanced="0"/>
    <cacheHierarchy uniqueName="[Table1_2  Patient_ID   Billing method].[Age_group]" caption="Age_group" attribute="1" defaultMemberUniqueName="[Table1_2  Patient_ID   Billing method].[Age_group].[All]" allUniqueName="[Table1_2  Patient_ID   Billing method].[Age_group].[All]" dimensionUniqueName="[Table1_2  Patient_ID   Billing method]" displayFolder="" count="2" memberValueDatatype="130" unbalanced="0">
      <fieldsUsage count="2">
        <fieldUsage x="-1"/>
        <fieldUsage x="0"/>
      </fieldsUsage>
    </cacheHierarchy>
    <cacheHierarchy uniqueName="[Table1_2  Patient_ID   Billing method].[Gender]" caption="Gender" attribute="1" defaultMemberUniqueName="[Table1_2  Patient_ID   Billing method].[Gender].[All]" allUniqueName="[Table1_2  Patient_ID   Billing method].[Gender].[All]" dimensionUniqueName="[Table1_2  Patient_ID   Billing method]" displayFolder="" count="2" memberValueDatatype="130" unbalanced="0"/>
    <cacheHierarchy uniqueName="[Table1_2  Patient_ID   Billing method].[Condition]" caption="Condition" attribute="1" defaultMemberUniqueName="[Table1_2  Patient_ID   Billing method].[Condition].[All]" allUniqueName="[Table1_2  Patient_ID   Billing method].[Condition].[All]" dimensionUniqueName="[Table1_2  Patient_ID   Billing method]" displayFolder="" count="2" memberValueDatatype="130" unbalanced="0">
      <fieldsUsage count="2">
        <fieldUsage x="-1"/>
        <fieldUsage x="1"/>
      </fieldsUsage>
    </cacheHierarchy>
    <cacheHierarchy uniqueName="[Table1_2  Patient_ID   Billing method].[Medication]" caption="Medication" attribute="1" defaultMemberUniqueName="[Table1_2  Patient_ID   Billing method].[Medication].[All]" allUniqueName="[Table1_2  Patient_ID   Billing method].[Medication].[All]" dimensionUniqueName="[Table1_2  Patient_ID   Billing method]" displayFolder="" count="0" memberValueDatatype="130" unbalanced="0"/>
    <cacheHierarchy uniqueName="[Table1_2  Patient_ID   Billing method].[Blood_Pressure_systolic]" caption="Blood_Pressure_systolic" attribute="1" defaultMemberUniqueName="[Table1_2  Patient_ID   Billing method].[Blood_Pressure_systolic].[All]" allUniqueName="[Table1_2  Patient_ID   Billing method].[Blood_Pressure_systolic].[All]" dimensionUniqueName="[Table1_2  Patient_ID   Billing method]" displayFolder="" count="0" memberValueDatatype="20" unbalanced="0"/>
    <cacheHierarchy uniqueName="[Table1_2  Patient_ID   Billing method].[Blood_Pressure_diastolic]" caption="Blood_Pressure_diastolic" attribute="1" defaultMemberUniqueName="[Table1_2  Patient_ID   Billing method].[Blood_Pressure_diastolic].[All]" allUniqueName="[Table1_2  Patient_ID   Billing method].[Blood_Pressure_diastolic].[All]" dimensionUniqueName="[Table1_2  Patient_ID   Billing method]" displayFolder="" count="0" memberValueDatatype="20" unbalanced="0"/>
    <cacheHierarchy uniqueName="[Table1_2  Patient_ID   Billing method].[Heart_Rate]" caption="Heart_Rate" attribute="1" defaultMemberUniqueName="[Table1_2  Patient_ID   Billing method].[Heart_Rate].[All]" allUniqueName="[Table1_2  Patient_ID   Billing method].[Heart_Rate].[All]" dimensionUniqueName="[Table1_2  Patient_ID   Billing method]" displayFolder="" count="0" memberValueDatatype="20" unbalanced="0"/>
    <cacheHierarchy uniqueName="[Table1_2  Patient_ID   Billing method].[Cholesterol_Level]" caption="Cholesterol_Level" attribute="1" defaultMemberUniqueName="[Table1_2  Patient_ID   Billing method].[Cholesterol_Level].[All]" allUniqueName="[Table1_2  Patient_ID   Billing method].[Cholesterol_Level].[All]" dimensionUniqueName="[Table1_2  Patient_ID   Billing method]" displayFolder="" count="0" memberValueDatatype="20" unbalanced="0"/>
    <cacheHierarchy uniqueName="[Table1_2  Patient_ID   Billing method].[Visit_Date]" caption="Visit_Date" attribute="1" time="1" defaultMemberUniqueName="[Table1_2  Patient_ID   Billing method].[Visit_Date].[All]" allUniqueName="[Table1_2  Patient_ID   Billing method].[Visit_Date].[All]" dimensionUniqueName="[Table1_2  Patient_ID   Billing method]" displayFolder="" count="0" memberValueDatatype="7" unbalanced="0"/>
    <cacheHierarchy uniqueName="[Table1_2  Patient_ID   Billing method].[Doctor_Name]" caption="Doctor_Name" attribute="1" defaultMemberUniqueName="[Table1_2  Patient_ID   Billing method].[Doctor_Name].[All]" allUniqueName="[Table1_2  Patient_ID   Billing method].[Doctor_Name].[All]" dimensionUniqueName="[Table1_2  Patient_ID   Billing method]" displayFolder="" count="0" memberValueDatatype="130" unbalanced="0"/>
    <cacheHierarchy uniqueName="[Table1_2  Patient_ID   Billing method].[Department]" caption="Department" attribute="1" defaultMemberUniqueName="[Table1_2  Patient_ID   Billing method].[Department].[All]" allUniqueName="[Table1_2  Patient_ID   Billing method].[Department].[All]" dimensionUniqueName="[Table1_2  Patient_ID   Billing method]" displayFolder="" count="0" memberValueDatatype="130" unbalanced="0"/>
    <cacheHierarchy uniqueName="[Table1_2  Patient_ID   Billing method].[Billing]" caption="Billing" attribute="1" defaultMemberUniqueName="[Table1_2  Patient_ID   Billing method].[Billing].[All]" allUniqueName="[Table1_2  Patient_ID   Billing method].[Billing].[All]" dimensionUniqueName="[Table1_2  Patient_ID   Billing method]" displayFolder="" count="0" memberValueDatatype="20" unbalanced="0"/>
    <cacheHierarchy uniqueName="[Table1_2  Patient_ID   Billing method].[Billing method]" caption="Billing method" attribute="1" defaultMemberUniqueName="[Table1_2  Patient_ID   Billing method].[Billing method].[All]" allUniqueName="[Table1_2  Patient_ID   Billing method].[Billing method].[All]" dimensionUniqueName="[Table1_2  Patient_ID   Billing method]" displayFolder="" count="0" memberValueDatatype="130" unbalanced="0"/>
    <cacheHierarchy uniqueName="[Table1_2  Patient_ID   Billing method].[Visit_Date (Year)]" caption="Visit_Date (Year)" attribute="1" defaultMemberUniqueName="[Table1_2  Patient_ID   Billing method].[Visit_Date (Year)].[All]" allUniqueName="[Table1_2  Patient_ID   Billing method].[Visit_Date (Year)].[All]" dimensionUniqueName="[Table1_2  Patient_ID   Billing method]" displayFolder="" count="0" memberValueDatatype="130" unbalanced="0"/>
    <cacheHierarchy uniqueName="[Table1_2  Patient_ID   Billing method].[Visit_Date (Quarter)]" caption="Visit_Date (Quarter)" attribute="1" defaultMemberUniqueName="[Table1_2  Patient_ID   Billing method].[Visit_Date (Quarter)].[All]" allUniqueName="[Table1_2  Patient_ID   Billing method].[Visit_Date (Quarter)].[All]" dimensionUniqueName="[Table1_2  Patient_ID   Billing method]" displayFolder="" count="0" memberValueDatatype="130" unbalanced="0"/>
    <cacheHierarchy uniqueName="[Table1_2  Patient_ID   Billing method].[Visit_Date (Month)]" caption="Visit_Date (Month)" attribute="1" defaultMemberUniqueName="[Table1_2  Patient_ID   Billing method].[Visit_Date (Month)].[All]" allUniqueName="[Table1_2  Patient_ID   Billing method].[Visit_Date (Month)].[All]" dimensionUniqueName="[Table1_2  Patient_ID   Billing method]" displayFolder="" count="0" memberValueDatatype="130" unbalanced="0"/>
    <cacheHierarchy uniqueName="[Table1_2  Patient_ID   Billing method].[Visit_Date (Month Index)]" caption="Visit_Date (Month Index)" attribute="1" defaultMemberUniqueName="[Table1_2  Patient_ID   Billing method].[Visit_Date (Month Index)].[All]" allUniqueName="[Table1_2  Patient_ID   Billing method].[Visit_Date (Month Index)].[All]" dimensionUniqueName="[Table1_2  Patient_ID   Billing method]" displayFolder="" count="0" memberValueDatatype="20" unbalanced="0" hidden="1"/>
    <cacheHierarchy uniqueName="[Measures].[__XL_Count Table1_2  Patient_ID   Billing method]" caption="__XL_Count Table1_2  Patient_ID   Billing method" measure="1" displayFolder="" measureGroup="Table1_2  Patient_ID   Billing method" count="0" hidden="1"/>
    <cacheHierarchy uniqueName="[Measures].[__No measures defined]" caption="__No measures defined" measure="1" displayFolder="" count="0" hidden="1"/>
    <cacheHierarchy uniqueName="[Measures].[Count of Billing method]" caption="Count of Billing method" measure="1" displayFolder="" measureGroup="Table1_2  Patient_ID   Billing method" count="0" hidden="1">
      <extLst>
        <ext xmlns:x15="http://schemas.microsoft.com/office/spreadsheetml/2010/11/main" uri="{B97F6D7D-B522-45F9-BDA1-12C45D357490}">
          <x15:cacheHierarchy aggregatedColumn="14"/>
        </ext>
      </extLst>
    </cacheHierarchy>
    <cacheHierarchy uniqueName="[Measures].[Sum of Billing]" caption="Sum of Billing" measure="1" displayFolder="" measureGroup="Table1_2  Patient_ID   Billing method" count="0" hidden="1">
      <extLst>
        <ext xmlns:x15="http://schemas.microsoft.com/office/spreadsheetml/2010/11/main" uri="{B97F6D7D-B522-45F9-BDA1-12C45D357490}">
          <x15:cacheHierarchy aggregatedColumn="13"/>
        </ext>
      </extLst>
    </cacheHierarchy>
    <cacheHierarchy uniqueName="[Measures].[Count of Patient_ID 2]" caption="Count of Patient_ID 2" measure="1" displayFolder="" measureGroup="Table1_2  Patient_ID   Billing method"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Cholesterol_Level]" caption="Sum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y uniqueName="[Measures].[Average of Cholesterol_Level]" caption="Average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_2  Patient_ID   Billing method" uniqueName="[Table1_2  Patient_ID   Billing method]" caption="Table1_2  Patient_ID   Billing method"/>
  </dimensions>
  <measureGroups count="1">
    <measureGroup name="Table1_2  Patient_ID   Billing method" caption="Table1_2  Patient_ID   Billing method"/>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9.445324074077" backgroundQuery="1" createdVersion="8" refreshedVersion="8" minRefreshableVersion="3" recordCount="0" supportSubquery="1" supportAdvancedDrill="1" xr:uid="{FAB775C4-5D7F-4DA3-9353-46F22449A300}">
  <cacheSource type="external" connectionId="2"/>
  <cacheFields count="2">
    <cacheField name="[Table1_2  Patient_ID   Billing method].[Age_group].[Age_group]" caption="Age_group" numFmtId="0" hierarchy="2" level="1">
      <sharedItems count="8">
        <s v="10-19"/>
        <s v="20-29"/>
        <s v="30-39"/>
        <s v="40-49"/>
        <s v="50-59"/>
        <s v="60-69"/>
        <s v="70-79"/>
        <s v="80-89"/>
      </sharedItems>
    </cacheField>
    <cacheField name="[Measures].[Count of Patient_ID 2]" caption="Count of Patient_ID 2" numFmtId="0" hierarchy="23" level="32767"/>
  </cacheFields>
  <cacheHierarchies count="26">
    <cacheHierarchy uniqueName="[Table1_2  Patient_ID   Billing method].[Patient_ID]" caption="Patient_ID" attribute="1" defaultMemberUniqueName="[Table1_2  Patient_ID   Billing method].[Patient_ID].[All]" allUniqueName="[Table1_2  Patient_ID   Billing method].[Patient_ID].[All]" dimensionUniqueName="[Table1_2  Patient_ID   Billing method]" displayFolder="" count="0" memberValueDatatype="130" unbalanced="0"/>
    <cacheHierarchy uniqueName="[Table1_2  Patient_ID   Billing method].[Age]" caption="Age" attribute="1" defaultMemberUniqueName="[Table1_2  Patient_ID   Billing method].[Age].[All]" allUniqueName="[Table1_2  Patient_ID   Billing method].[Age].[All]" dimensionUniqueName="[Table1_2  Patient_ID   Billing method]" displayFolder="" count="0" memberValueDatatype="20" unbalanced="0"/>
    <cacheHierarchy uniqueName="[Table1_2  Patient_ID   Billing method].[Age_group]" caption="Age_group" attribute="1" defaultMemberUniqueName="[Table1_2  Patient_ID   Billing method].[Age_group].[All]" allUniqueName="[Table1_2  Patient_ID   Billing method].[Age_group].[All]" dimensionUniqueName="[Table1_2  Patient_ID   Billing method]" displayFolder="" count="2" memberValueDatatype="130" unbalanced="0">
      <fieldsUsage count="2">
        <fieldUsage x="-1"/>
        <fieldUsage x="0"/>
      </fieldsUsage>
    </cacheHierarchy>
    <cacheHierarchy uniqueName="[Table1_2  Patient_ID   Billing method].[Gender]" caption="Gender" attribute="1" defaultMemberUniqueName="[Table1_2  Patient_ID   Billing method].[Gender].[All]" allUniqueName="[Table1_2  Patient_ID   Billing method].[Gender].[All]" dimensionUniqueName="[Table1_2  Patient_ID   Billing method]" displayFolder="" count="2" memberValueDatatype="130" unbalanced="0"/>
    <cacheHierarchy uniqueName="[Table1_2  Patient_ID   Billing method].[Condition]" caption="Condition" attribute="1" defaultMemberUniqueName="[Table1_2  Patient_ID   Billing method].[Condition].[All]" allUniqueName="[Table1_2  Patient_ID   Billing method].[Condition].[All]" dimensionUniqueName="[Table1_2  Patient_ID   Billing method]" displayFolder="" count="0" memberValueDatatype="130" unbalanced="0"/>
    <cacheHierarchy uniqueName="[Table1_2  Patient_ID   Billing method].[Medication]" caption="Medication" attribute="1" defaultMemberUniqueName="[Table1_2  Patient_ID   Billing method].[Medication].[All]" allUniqueName="[Table1_2  Patient_ID   Billing method].[Medication].[All]" dimensionUniqueName="[Table1_2  Patient_ID   Billing method]" displayFolder="" count="0" memberValueDatatype="130" unbalanced="0"/>
    <cacheHierarchy uniqueName="[Table1_2  Patient_ID   Billing method].[Blood_Pressure_systolic]" caption="Blood_Pressure_systolic" attribute="1" defaultMemberUniqueName="[Table1_2  Patient_ID   Billing method].[Blood_Pressure_systolic].[All]" allUniqueName="[Table1_2  Patient_ID   Billing method].[Blood_Pressure_systolic].[All]" dimensionUniqueName="[Table1_2  Patient_ID   Billing method]" displayFolder="" count="0" memberValueDatatype="20" unbalanced="0"/>
    <cacheHierarchy uniqueName="[Table1_2  Patient_ID   Billing method].[Blood_Pressure_diastolic]" caption="Blood_Pressure_diastolic" attribute="1" defaultMemberUniqueName="[Table1_2  Patient_ID   Billing method].[Blood_Pressure_diastolic].[All]" allUniqueName="[Table1_2  Patient_ID   Billing method].[Blood_Pressure_diastolic].[All]" dimensionUniqueName="[Table1_2  Patient_ID   Billing method]" displayFolder="" count="0" memberValueDatatype="20" unbalanced="0"/>
    <cacheHierarchy uniqueName="[Table1_2  Patient_ID   Billing method].[Heart_Rate]" caption="Heart_Rate" attribute="1" defaultMemberUniqueName="[Table1_2  Patient_ID   Billing method].[Heart_Rate].[All]" allUniqueName="[Table1_2  Patient_ID   Billing method].[Heart_Rate].[All]" dimensionUniqueName="[Table1_2  Patient_ID   Billing method]" displayFolder="" count="0" memberValueDatatype="20" unbalanced="0"/>
    <cacheHierarchy uniqueName="[Table1_2  Patient_ID   Billing method].[Cholesterol_Level]" caption="Cholesterol_Level" attribute="1" defaultMemberUniqueName="[Table1_2  Patient_ID   Billing method].[Cholesterol_Level].[All]" allUniqueName="[Table1_2  Patient_ID   Billing method].[Cholesterol_Level].[All]" dimensionUniqueName="[Table1_2  Patient_ID   Billing method]" displayFolder="" count="0" memberValueDatatype="20" unbalanced="0"/>
    <cacheHierarchy uniqueName="[Table1_2  Patient_ID   Billing method].[Visit_Date]" caption="Visit_Date" attribute="1" time="1" defaultMemberUniqueName="[Table1_2  Patient_ID   Billing method].[Visit_Date].[All]" allUniqueName="[Table1_2  Patient_ID   Billing method].[Visit_Date].[All]" dimensionUniqueName="[Table1_2  Patient_ID   Billing method]" displayFolder="" count="0" memberValueDatatype="7" unbalanced="0"/>
    <cacheHierarchy uniqueName="[Table1_2  Patient_ID   Billing method].[Doctor_Name]" caption="Doctor_Name" attribute="1" defaultMemberUniqueName="[Table1_2  Patient_ID   Billing method].[Doctor_Name].[All]" allUniqueName="[Table1_2  Patient_ID   Billing method].[Doctor_Name].[All]" dimensionUniqueName="[Table1_2  Patient_ID   Billing method]" displayFolder="" count="0" memberValueDatatype="130" unbalanced="0"/>
    <cacheHierarchy uniqueName="[Table1_2  Patient_ID   Billing method].[Department]" caption="Department" attribute="1" defaultMemberUniqueName="[Table1_2  Patient_ID   Billing method].[Department].[All]" allUniqueName="[Table1_2  Patient_ID   Billing method].[Department].[All]" dimensionUniqueName="[Table1_2  Patient_ID   Billing method]" displayFolder="" count="0" memberValueDatatype="130" unbalanced="0"/>
    <cacheHierarchy uniqueName="[Table1_2  Patient_ID   Billing method].[Billing]" caption="Billing" attribute="1" defaultMemberUniqueName="[Table1_2  Patient_ID   Billing method].[Billing].[All]" allUniqueName="[Table1_2  Patient_ID   Billing method].[Billing].[All]" dimensionUniqueName="[Table1_2  Patient_ID   Billing method]" displayFolder="" count="0" memberValueDatatype="20" unbalanced="0"/>
    <cacheHierarchy uniqueName="[Table1_2  Patient_ID   Billing method].[Billing method]" caption="Billing method" attribute="1" defaultMemberUniqueName="[Table1_2  Patient_ID   Billing method].[Billing method].[All]" allUniqueName="[Table1_2  Patient_ID   Billing method].[Billing method].[All]" dimensionUniqueName="[Table1_2  Patient_ID   Billing method]" displayFolder="" count="0" memberValueDatatype="130" unbalanced="0"/>
    <cacheHierarchy uniqueName="[Table1_2  Patient_ID   Billing method].[Visit_Date (Year)]" caption="Visit_Date (Year)" attribute="1" defaultMemberUniqueName="[Table1_2  Patient_ID   Billing method].[Visit_Date (Year)].[All]" allUniqueName="[Table1_2  Patient_ID   Billing method].[Visit_Date (Year)].[All]" dimensionUniqueName="[Table1_2  Patient_ID   Billing method]" displayFolder="" count="0" memberValueDatatype="130" unbalanced="0"/>
    <cacheHierarchy uniqueName="[Table1_2  Patient_ID   Billing method].[Visit_Date (Quarter)]" caption="Visit_Date (Quarter)" attribute="1" defaultMemberUniqueName="[Table1_2  Patient_ID   Billing method].[Visit_Date (Quarter)].[All]" allUniqueName="[Table1_2  Patient_ID   Billing method].[Visit_Date (Quarter)].[All]" dimensionUniqueName="[Table1_2  Patient_ID   Billing method]" displayFolder="" count="0" memberValueDatatype="130" unbalanced="0"/>
    <cacheHierarchy uniqueName="[Table1_2  Patient_ID   Billing method].[Visit_Date (Month)]" caption="Visit_Date (Month)" attribute="1" defaultMemberUniqueName="[Table1_2  Patient_ID   Billing method].[Visit_Date (Month)].[All]" allUniqueName="[Table1_2  Patient_ID   Billing method].[Visit_Date (Month)].[All]" dimensionUniqueName="[Table1_2  Patient_ID   Billing method]" displayFolder="" count="0" memberValueDatatype="130" unbalanced="0"/>
    <cacheHierarchy uniqueName="[Table1_2  Patient_ID   Billing method].[Visit_Date (Month Index)]" caption="Visit_Date (Month Index)" attribute="1" defaultMemberUniqueName="[Table1_2  Patient_ID   Billing method].[Visit_Date (Month Index)].[All]" allUniqueName="[Table1_2  Patient_ID   Billing method].[Visit_Date (Month Index)].[All]" dimensionUniqueName="[Table1_2  Patient_ID   Billing method]" displayFolder="" count="0" memberValueDatatype="20" unbalanced="0" hidden="1"/>
    <cacheHierarchy uniqueName="[Measures].[__XL_Count Table1_2  Patient_ID   Billing method]" caption="__XL_Count Table1_2  Patient_ID   Billing method" measure="1" displayFolder="" measureGroup="Table1_2  Patient_ID   Billing method" count="0" hidden="1"/>
    <cacheHierarchy uniqueName="[Measures].[__No measures defined]" caption="__No measures defined" measure="1" displayFolder="" count="0" hidden="1"/>
    <cacheHierarchy uniqueName="[Measures].[Count of Billing method]" caption="Count of Billing method" measure="1" displayFolder="" measureGroup="Table1_2  Patient_ID   Billing method" count="0" hidden="1">
      <extLst>
        <ext xmlns:x15="http://schemas.microsoft.com/office/spreadsheetml/2010/11/main" uri="{B97F6D7D-B522-45F9-BDA1-12C45D357490}">
          <x15:cacheHierarchy aggregatedColumn="14"/>
        </ext>
      </extLst>
    </cacheHierarchy>
    <cacheHierarchy uniqueName="[Measures].[Sum of Billing]" caption="Sum of Billing" measure="1" displayFolder="" measureGroup="Table1_2  Patient_ID   Billing method" count="0" hidden="1">
      <extLst>
        <ext xmlns:x15="http://schemas.microsoft.com/office/spreadsheetml/2010/11/main" uri="{B97F6D7D-B522-45F9-BDA1-12C45D357490}">
          <x15:cacheHierarchy aggregatedColumn="13"/>
        </ext>
      </extLst>
    </cacheHierarchy>
    <cacheHierarchy uniqueName="[Measures].[Count of Patient_ID 2]" caption="Count of Patient_ID 2" measure="1" displayFolder="" measureGroup="Table1_2  Patient_ID   Billing method"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Cholesterol_Level]" caption="Sum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y uniqueName="[Measures].[Average of Cholesterol_Level]" caption="Average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_2  Patient_ID   Billing method" uniqueName="[Table1_2  Patient_ID   Billing method]" caption="Table1_2  Patient_ID   Billing method"/>
  </dimensions>
  <measureGroups count="1">
    <measureGroup name="Table1_2  Patient_ID   Billing method" caption="Table1_2  Patient_ID   Billing method"/>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9.445324884262" backgroundQuery="1" createdVersion="8" refreshedVersion="8" minRefreshableVersion="3" recordCount="0" supportSubquery="1" supportAdvancedDrill="1" xr:uid="{B0F07F92-7DD3-4B1F-9CF6-20D94E4B33F9}">
  <cacheSource type="external" connectionId="2"/>
  <cacheFields count="4">
    <cacheField name="[Table1_2  Patient_ID   Billing method].[Condition].[Condition]" caption="Condition" numFmtId="0" hierarchy="4" level="1">
      <sharedItems count="5">
        <s v="Asthma"/>
        <s v="Cancer"/>
        <s v="Diabetes"/>
        <s v="Healthy"/>
        <s v="Hypertension"/>
      </sharedItems>
    </cacheField>
    <cacheField name="[Table1_2  Patient_ID   Billing method].[Gender].[Gender]" caption="Gender" numFmtId="0" hierarchy="3" level="1">
      <sharedItems count="2">
        <s v="Female"/>
        <s v="Male"/>
      </sharedItems>
    </cacheField>
    <cacheField name="[Measures].[Count of Patient_ID 2]" caption="Count of Patient_ID 2" numFmtId="0" hierarchy="23" level="32767"/>
    <cacheField name="[Table1_2  Patient_ID   Billing method].[Age_group].[Age_group]" caption="Age_group" numFmtId="0" hierarchy="2" level="1">
      <sharedItems containsSemiMixedTypes="0" containsNonDate="0" containsString="0"/>
    </cacheField>
  </cacheFields>
  <cacheHierarchies count="26">
    <cacheHierarchy uniqueName="[Table1_2  Patient_ID   Billing method].[Patient_ID]" caption="Patient_ID" attribute="1" defaultMemberUniqueName="[Table1_2  Patient_ID   Billing method].[Patient_ID].[All]" allUniqueName="[Table1_2  Patient_ID   Billing method].[Patient_ID].[All]" dimensionUniqueName="[Table1_2  Patient_ID   Billing method]" displayFolder="" count="0" memberValueDatatype="130" unbalanced="0"/>
    <cacheHierarchy uniqueName="[Table1_2  Patient_ID   Billing method].[Age]" caption="Age" attribute="1" defaultMemberUniqueName="[Table1_2  Patient_ID   Billing method].[Age].[All]" allUniqueName="[Table1_2  Patient_ID   Billing method].[Age].[All]" dimensionUniqueName="[Table1_2  Patient_ID   Billing method]" displayFolder="" count="0" memberValueDatatype="20" unbalanced="0"/>
    <cacheHierarchy uniqueName="[Table1_2  Patient_ID   Billing method].[Age_group]" caption="Age_group" attribute="1" defaultMemberUniqueName="[Table1_2  Patient_ID   Billing method].[Age_group].[All]" allUniqueName="[Table1_2  Patient_ID   Billing method].[Age_group].[All]" dimensionUniqueName="[Table1_2  Patient_ID   Billing method]" displayFolder="" count="2" memberValueDatatype="130" unbalanced="0">
      <fieldsUsage count="2">
        <fieldUsage x="-1"/>
        <fieldUsage x="3"/>
      </fieldsUsage>
    </cacheHierarchy>
    <cacheHierarchy uniqueName="[Table1_2  Patient_ID   Billing method].[Gender]" caption="Gender" attribute="1" defaultMemberUniqueName="[Table1_2  Patient_ID   Billing method].[Gender].[All]" allUniqueName="[Table1_2  Patient_ID   Billing method].[Gender].[All]" dimensionUniqueName="[Table1_2  Patient_ID   Billing method]" displayFolder="" count="2" memberValueDatatype="130" unbalanced="0">
      <fieldsUsage count="2">
        <fieldUsage x="-1"/>
        <fieldUsage x="1"/>
      </fieldsUsage>
    </cacheHierarchy>
    <cacheHierarchy uniqueName="[Table1_2  Patient_ID   Billing method].[Condition]" caption="Condition" attribute="1" defaultMemberUniqueName="[Table1_2  Patient_ID   Billing method].[Condition].[All]" allUniqueName="[Table1_2  Patient_ID   Billing method].[Condition].[All]" dimensionUniqueName="[Table1_2  Patient_ID   Billing method]" displayFolder="" count="2" memberValueDatatype="130" unbalanced="0">
      <fieldsUsage count="2">
        <fieldUsage x="-1"/>
        <fieldUsage x="0"/>
      </fieldsUsage>
    </cacheHierarchy>
    <cacheHierarchy uniqueName="[Table1_2  Patient_ID   Billing method].[Medication]" caption="Medication" attribute="1" defaultMemberUniqueName="[Table1_2  Patient_ID   Billing method].[Medication].[All]" allUniqueName="[Table1_2  Patient_ID   Billing method].[Medication].[All]" dimensionUniqueName="[Table1_2  Patient_ID   Billing method]" displayFolder="" count="0" memberValueDatatype="130" unbalanced="0"/>
    <cacheHierarchy uniqueName="[Table1_2  Patient_ID   Billing method].[Blood_Pressure_systolic]" caption="Blood_Pressure_systolic" attribute="1" defaultMemberUniqueName="[Table1_2  Patient_ID   Billing method].[Blood_Pressure_systolic].[All]" allUniqueName="[Table1_2  Patient_ID   Billing method].[Blood_Pressure_systolic].[All]" dimensionUniqueName="[Table1_2  Patient_ID   Billing method]" displayFolder="" count="0" memberValueDatatype="20" unbalanced="0"/>
    <cacheHierarchy uniqueName="[Table1_2  Patient_ID   Billing method].[Blood_Pressure_diastolic]" caption="Blood_Pressure_diastolic" attribute="1" defaultMemberUniqueName="[Table1_2  Patient_ID   Billing method].[Blood_Pressure_diastolic].[All]" allUniqueName="[Table1_2  Patient_ID   Billing method].[Blood_Pressure_diastolic].[All]" dimensionUniqueName="[Table1_2  Patient_ID   Billing method]" displayFolder="" count="0" memberValueDatatype="20" unbalanced="0"/>
    <cacheHierarchy uniqueName="[Table1_2  Patient_ID   Billing method].[Heart_Rate]" caption="Heart_Rate" attribute="1" defaultMemberUniqueName="[Table1_2  Patient_ID   Billing method].[Heart_Rate].[All]" allUniqueName="[Table1_2  Patient_ID   Billing method].[Heart_Rate].[All]" dimensionUniqueName="[Table1_2  Patient_ID   Billing method]" displayFolder="" count="0" memberValueDatatype="20" unbalanced="0"/>
    <cacheHierarchy uniqueName="[Table1_2  Patient_ID   Billing method].[Cholesterol_Level]" caption="Cholesterol_Level" attribute="1" defaultMemberUniqueName="[Table1_2  Patient_ID   Billing method].[Cholesterol_Level].[All]" allUniqueName="[Table1_2  Patient_ID   Billing method].[Cholesterol_Level].[All]" dimensionUniqueName="[Table1_2  Patient_ID   Billing method]" displayFolder="" count="0" memberValueDatatype="20" unbalanced="0"/>
    <cacheHierarchy uniqueName="[Table1_2  Patient_ID   Billing method].[Visit_Date]" caption="Visit_Date" attribute="1" time="1" defaultMemberUniqueName="[Table1_2  Patient_ID   Billing method].[Visit_Date].[All]" allUniqueName="[Table1_2  Patient_ID   Billing method].[Visit_Date].[All]" dimensionUniqueName="[Table1_2  Patient_ID   Billing method]" displayFolder="" count="0" memberValueDatatype="7" unbalanced="0"/>
    <cacheHierarchy uniqueName="[Table1_2  Patient_ID   Billing method].[Doctor_Name]" caption="Doctor_Name" attribute="1" defaultMemberUniqueName="[Table1_2  Patient_ID   Billing method].[Doctor_Name].[All]" allUniqueName="[Table1_2  Patient_ID   Billing method].[Doctor_Name].[All]" dimensionUniqueName="[Table1_2  Patient_ID   Billing method]" displayFolder="" count="0" memberValueDatatype="130" unbalanced="0"/>
    <cacheHierarchy uniqueName="[Table1_2  Patient_ID   Billing method].[Department]" caption="Department" attribute="1" defaultMemberUniqueName="[Table1_2  Patient_ID   Billing method].[Department].[All]" allUniqueName="[Table1_2  Patient_ID   Billing method].[Department].[All]" dimensionUniqueName="[Table1_2  Patient_ID   Billing method]" displayFolder="" count="0" memberValueDatatype="130" unbalanced="0"/>
    <cacheHierarchy uniqueName="[Table1_2  Patient_ID   Billing method].[Billing]" caption="Billing" attribute="1" defaultMemberUniqueName="[Table1_2  Patient_ID   Billing method].[Billing].[All]" allUniqueName="[Table1_2  Patient_ID   Billing method].[Billing].[All]" dimensionUniqueName="[Table1_2  Patient_ID   Billing method]" displayFolder="" count="0" memberValueDatatype="20" unbalanced="0"/>
    <cacheHierarchy uniqueName="[Table1_2  Patient_ID   Billing method].[Billing method]" caption="Billing method" attribute="1" defaultMemberUniqueName="[Table1_2  Patient_ID   Billing method].[Billing method].[All]" allUniqueName="[Table1_2  Patient_ID   Billing method].[Billing method].[All]" dimensionUniqueName="[Table1_2  Patient_ID   Billing method]" displayFolder="" count="0" memberValueDatatype="130" unbalanced="0"/>
    <cacheHierarchy uniqueName="[Table1_2  Patient_ID   Billing method].[Visit_Date (Year)]" caption="Visit_Date (Year)" attribute="1" defaultMemberUniqueName="[Table1_2  Patient_ID   Billing method].[Visit_Date (Year)].[All]" allUniqueName="[Table1_2  Patient_ID   Billing method].[Visit_Date (Year)].[All]" dimensionUniqueName="[Table1_2  Patient_ID   Billing method]" displayFolder="" count="0" memberValueDatatype="130" unbalanced="0"/>
    <cacheHierarchy uniqueName="[Table1_2  Patient_ID   Billing method].[Visit_Date (Quarter)]" caption="Visit_Date (Quarter)" attribute="1" defaultMemberUniqueName="[Table1_2  Patient_ID   Billing method].[Visit_Date (Quarter)].[All]" allUniqueName="[Table1_2  Patient_ID   Billing method].[Visit_Date (Quarter)].[All]" dimensionUniqueName="[Table1_2  Patient_ID   Billing method]" displayFolder="" count="0" memberValueDatatype="130" unbalanced="0"/>
    <cacheHierarchy uniqueName="[Table1_2  Patient_ID   Billing method].[Visit_Date (Month)]" caption="Visit_Date (Month)" attribute="1" defaultMemberUniqueName="[Table1_2  Patient_ID   Billing method].[Visit_Date (Month)].[All]" allUniqueName="[Table1_2  Patient_ID   Billing method].[Visit_Date (Month)].[All]" dimensionUniqueName="[Table1_2  Patient_ID   Billing method]" displayFolder="" count="0" memberValueDatatype="130" unbalanced="0"/>
    <cacheHierarchy uniqueName="[Table1_2  Patient_ID   Billing method].[Visit_Date (Month Index)]" caption="Visit_Date (Month Index)" attribute="1" defaultMemberUniqueName="[Table1_2  Patient_ID   Billing method].[Visit_Date (Month Index)].[All]" allUniqueName="[Table1_2  Patient_ID   Billing method].[Visit_Date (Month Index)].[All]" dimensionUniqueName="[Table1_2  Patient_ID   Billing method]" displayFolder="" count="0" memberValueDatatype="20" unbalanced="0" hidden="1"/>
    <cacheHierarchy uniqueName="[Measures].[__XL_Count Table1_2  Patient_ID   Billing method]" caption="__XL_Count Table1_2  Patient_ID   Billing method" measure="1" displayFolder="" measureGroup="Table1_2  Patient_ID   Billing method" count="0" hidden="1"/>
    <cacheHierarchy uniqueName="[Measures].[__No measures defined]" caption="__No measures defined" measure="1" displayFolder="" count="0" hidden="1"/>
    <cacheHierarchy uniqueName="[Measures].[Count of Billing method]" caption="Count of Billing method" measure="1" displayFolder="" measureGroup="Table1_2  Patient_ID   Billing method" count="0" hidden="1">
      <extLst>
        <ext xmlns:x15="http://schemas.microsoft.com/office/spreadsheetml/2010/11/main" uri="{B97F6D7D-B522-45F9-BDA1-12C45D357490}">
          <x15:cacheHierarchy aggregatedColumn="14"/>
        </ext>
      </extLst>
    </cacheHierarchy>
    <cacheHierarchy uniqueName="[Measures].[Sum of Billing]" caption="Sum of Billing" measure="1" displayFolder="" measureGroup="Table1_2  Patient_ID   Billing method" count="0" hidden="1">
      <extLst>
        <ext xmlns:x15="http://schemas.microsoft.com/office/spreadsheetml/2010/11/main" uri="{B97F6D7D-B522-45F9-BDA1-12C45D357490}">
          <x15:cacheHierarchy aggregatedColumn="13"/>
        </ext>
      </extLst>
    </cacheHierarchy>
    <cacheHierarchy uniqueName="[Measures].[Count of Patient_ID 2]" caption="Count of Patient_ID 2" measure="1" displayFolder="" measureGroup="Table1_2  Patient_ID   Billing method"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Cholesterol_Level]" caption="Sum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y uniqueName="[Measures].[Average of Cholesterol_Level]" caption="Average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_2  Patient_ID   Billing method" uniqueName="[Table1_2  Patient_ID   Billing method]" caption="Table1_2  Patient_ID   Billing method"/>
  </dimensions>
  <measureGroups count="1">
    <measureGroup name="Table1_2  Patient_ID   Billing method" caption="Table1_2  Patient_ID   Billing method"/>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9.445325462963" backgroundQuery="1" createdVersion="8" refreshedVersion="8" minRefreshableVersion="3" recordCount="0" supportSubquery="1" supportAdvancedDrill="1" xr:uid="{9279E808-3F5F-4925-AAF6-900230A04EC3}">
  <cacheSource type="external" connectionId="2"/>
  <cacheFields count="3">
    <cacheField name="[Table1_2  Patient_ID   Billing method].[Condition].[Condition]" caption="Condition" numFmtId="0" hierarchy="4" level="1">
      <sharedItems count="5">
        <s v="Asthma"/>
        <s v="Cancer"/>
        <s v="Diabetes"/>
        <s v="Healthy"/>
        <s v="Hypertension"/>
      </sharedItems>
    </cacheField>
    <cacheField name="[Measures].[Average of Cholesterol_Level]" caption="Average of Cholesterol_Level" numFmtId="0" hierarchy="25" level="32767"/>
    <cacheField name="[Table1_2  Patient_ID   Billing method].[Age_group].[Age_group]" caption="Age_group" numFmtId="0" hierarchy="2" level="1">
      <sharedItems containsSemiMixedTypes="0" containsNonDate="0" containsString="0"/>
    </cacheField>
  </cacheFields>
  <cacheHierarchies count="26">
    <cacheHierarchy uniqueName="[Table1_2  Patient_ID   Billing method].[Patient_ID]" caption="Patient_ID" attribute="1" defaultMemberUniqueName="[Table1_2  Patient_ID   Billing method].[Patient_ID].[All]" allUniqueName="[Table1_2  Patient_ID   Billing method].[Patient_ID].[All]" dimensionUniqueName="[Table1_2  Patient_ID   Billing method]" displayFolder="" count="0" memberValueDatatype="130" unbalanced="0"/>
    <cacheHierarchy uniqueName="[Table1_2  Patient_ID   Billing method].[Age]" caption="Age" attribute="1" defaultMemberUniqueName="[Table1_2  Patient_ID   Billing method].[Age].[All]" allUniqueName="[Table1_2  Patient_ID   Billing method].[Age].[All]" dimensionUniqueName="[Table1_2  Patient_ID   Billing method]" displayFolder="" count="0" memberValueDatatype="20" unbalanced="0"/>
    <cacheHierarchy uniqueName="[Table1_2  Patient_ID   Billing method].[Age_group]" caption="Age_group" attribute="1" defaultMemberUniqueName="[Table1_2  Patient_ID   Billing method].[Age_group].[All]" allUniqueName="[Table1_2  Patient_ID   Billing method].[Age_group].[All]" dimensionUniqueName="[Table1_2  Patient_ID   Billing method]" displayFolder="" count="2" memberValueDatatype="130" unbalanced="0">
      <fieldsUsage count="2">
        <fieldUsage x="-1"/>
        <fieldUsage x="2"/>
      </fieldsUsage>
    </cacheHierarchy>
    <cacheHierarchy uniqueName="[Table1_2  Patient_ID   Billing method].[Gender]" caption="Gender" attribute="1" defaultMemberUniqueName="[Table1_2  Patient_ID   Billing method].[Gender].[All]" allUniqueName="[Table1_2  Patient_ID   Billing method].[Gender].[All]" dimensionUniqueName="[Table1_2  Patient_ID   Billing method]" displayFolder="" count="2" memberValueDatatype="130" unbalanced="0"/>
    <cacheHierarchy uniqueName="[Table1_2  Patient_ID   Billing method].[Condition]" caption="Condition" attribute="1" defaultMemberUniqueName="[Table1_2  Patient_ID   Billing method].[Condition].[All]" allUniqueName="[Table1_2  Patient_ID   Billing method].[Condition].[All]" dimensionUniqueName="[Table1_2  Patient_ID   Billing method]" displayFolder="" count="2" memberValueDatatype="130" unbalanced="0">
      <fieldsUsage count="2">
        <fieldUsage x="-1"/>
        <fieldUsage x="0"/>
      </fieldsUsage>
    </cacheHierarchy>
    <cacheHierarchy uniqueName="[Table1_2  Patient_ID   Billing method].[Medication]" caption="Medication" attribute="1" defaultMemberUniqueName="[Table1_2  Patient_ID   Billing method].[Medication].[All]" allUniqueName="[Table1_2  Patient_ID   Billing method].[Medication].[All]" dimensionUniqueName="[Table1_2  Patient_ID   Billing method]" displayFolder="" count="0" memberValueDatatype="130" unbalanced="0"/>
    <cacheHierarchy uniqueName="[Table1_2  Patient_ID   Billing method].[Blood_Pressure_systolic]" caption="Blood_Pressure_systolic" attribute="1" defaultMemberUniqueName="[Table1_2  Patient_ID   Billing method].[Blood_Pressure_systolic].[All]" allUniqueName="[Table1_2  Patient_ID   Billing method].[Blood_Pressure_systolic].[All]" dimensionUniqueName="[Table1_2  Patient_ID   Billing method]" displayFolder="" count="0" memberValueDatatype="20" unbalanced="0"/>
    <cacheHierarchy uniqueName="[Table1_2  Patient_ID   Billing method].[Blood_Pressure_diastolic]" caption="Blood_Pressure_diastolic" attribute="1" defaultMemberUniqueName="[Table1_2  Patient_ID   Billing method].[Blood_Pressure_diastolic].[All]" allUniqueName="[Table1_2  Patient_ID   Billing method].[Blood_Pressure_diastolic].[All]" dimensionUniqueName="[Table1_2  Patient_ID   Billing method]" displayFolder="" count="0" memberValueDatatype="20" unbalanced="0"/>
    <cacheHierarchy uniqueName="[Table1_2  Patient_ID   Billing method].[Heart_Rate]" caption="Heart_Rate" attribute="1" defaultMemberUniqueName="[Table1_2  Patient_ID   Billing method].[Heart_Rate].[All]" allUniqueName="[Table1_2  Patient_ID   Billing method].[Heart_Rate].[All]" dimensionUniqueName="[Table1_2  Patient_ID   Billing method]" displayFolder="" count="0" memberValueDatatype="20" unbalanced="0"/>
    <cacheHierarchy uniqueName="[Table1_2  Patient_ID   Billing method].[Cholesterol_Level]" caption="Cholesterol_Level" attribute="1" defaultMemberUniqueName="[Table1_2  Patient_ID   Billing method].[Cholesterol_Level].[All]" allUniqueName="[Table1_2  Patient_ID   Billing method].[Cholesterol_Level].[All]" dimensionUniqueName="[Table1_2  Patient_ID   Billing method]" displayFolder="" count="0" memberValueDatatype="20" unbalanced="0"/>
    <cacheHierarchy uniqueName="[Table1_2  Patient_ID   Billing method].[Visit_Date]" caption="Visit_Date" attribute="1" time="1" defaultMemberUniqueName="[Table1_2  Patient_ID   Billing method].[Visit_Date].[All]" allUniqueName="[Table1_2  Patient_ID   Billing method].[Visit_Date].[All]" dimensionUniqueName="[Table1_2  Patient_ID   Billing method]" displayFolder="" count="0" memberValueDatatype="7" unbalanced="0"/>
    <cacheHierarchy uniqueName="[Table1_2  Patient_ID   Billing method].[Doctor_Name]" caption="Doctor_Name" attribute="1" defaultMemberUniqueName="[Table1_2  Patient_ID   Billing method].[Doctor_Name].[All]" allUniqueName="[Table1_2  Patient_ID   Billing method].[Doctor_Name].[All]" dimensionUniqueName="[Table1_2  Patient_ID   Billing method]" displayFolder="" count="0" memberValueDatatype="130" unbalanced="0"/>
    <cacheHierarchy uniqueName="[Table1_2  Patient_ID   Billing method].[Department]" caption="Department" attribute="1" defaultMemberUniqueName="[Table1_2  Patient_ID   Billing method].[Department].[All]" allUniqueName="[Table1_2  Patient_ID   Billing method].[Department].[All]" dimensionUniqueName="[Table1_2  Patient_ID   Billing method]" displayFolder="" count="0" memberValueDatatype="130" unbalanced="0"/>
    <cacheHierarchy uniqueName="[Table1_2  Patient_ID   Billing method].[Billing]" caption="Billing" attribute="1" defaultMemberUniqueName="[Table1_2  Patient_ID   Billing method].[Billing].[All]" allUniqueName="[Table1_2  Patient_ID   Billing method].[Billing].[All]" dimensionUniqueName="[Table1_2  Patient_ID   Billing method]" displayFolder="" count="0" memberValueDatatype="20" unbalanced="0"/>
    <cacheHierarchy uniqueName="[Table1_2  Patient_ID   Billing method].[Billing method]" caption="Billing method" attribute="1" defaultMemberUniqueName="[Table1_2  Patient_ID   Billing method].[Billing method].[All]" allUniqueName="[Table1_2  Patient_ID   Billing method].[Billing method].[All]" dimensionUniqueName="[Table1_2  Patient_ID   Billing method]" displayFolder="" count="0" memberValueDatatype="130" unbalanced="0"/>
    <cacheHierarchy uniqueName="[Table1_2  Patient_ID   Billing method].[Visit_Date (Year)]" caption="Visit_Date (Year)" attribute="1" defaultMemberUniqueName="[Table1_2  Patient_ID   Billing method].[Visit_Date (Year)].[All]" allUniqueName="[Table1_2  Patient_ID   Billing method].[Visit_Date (Year)].[All]" dimensionUniqueName="[Table1_2  Patient_ID   Billing method]" displayFolder="" count="0" memberValueDatatype="130" unbalanced="0"/>
    <cacheHierarchy uniqueName="[Table1_2  Patient_ID   Billing method].[Visit_Date (Quarter)]" caption="Visit_Date (Quarter)" attribute="1" defaultMemberUniqueName="[Table1_2  Patient_ID   Billing method].[Visit_Date (Quarter)].[All]" allUniqueName="[Table1_2  Patient_ID   Billing method].[Visit_Date (Quarter)].[All]" dimensionUniqueName="[Table1_2  Patient_ID   Billing method]" displayFolder="" count="0" memberValueDatatype="130" unbalanced="0"/>
    <cacheHierarchy uniqueName="[Table1_2  Patient_ID   Billing method].[Visit_Date (Month)]" caption="Visit_Date (Month)" attribute="1" defaultMemberUniqueName="[Table1_2  Patient_ID   Billing method].[Visit_Date (Month)].[All]" allUniqueName="[Table1_2  Patient_ID   Billing method].[Visit_Date (Month)].[All]" dimensionUniqueName="[Table1_2  Patient_ID   Billing method]" displayFolder="" count="0" memberValueDatatype="130" unbalanced="0"/>
    <cacheHierarchy uniqueName="[Table1_2  Patient_ID   Billing method].[Visit_Date (Month Index)]" caption="Visit_Date (Month Index)" attribute="1" defaultMemberUniqueName="[Table1_2  Patient_ID   Billing method].[Visit_Date (Month Index)].[All]" allUniqueName="[Table1_2  Patient_ID   Billing method].[Visit_Date (Month Index)].[All]" dimensionUniqueName="[Table1_2  Patient_ID   Billing method]" displayFolder="" count="0" memberValueDatatype="20" unbalanced="0" hidden="1"/>
    <cacheHierarchy uniqueName="[Measures].[__XL_Count Table1_2  Patient_ID   Billing method]" caption="__XL_Count Table1_2  Patient_ID   Billing method" measure="1" displayFolder="" measureGroup="Table1_2  Patient_ID   Billing method" count="0" hidden="1"/>
    <cacheHierarchy uniqueName="[Measures].[__No measures defined]" caption="__No measures defined" measure="1" displayFolder="" count="0" hidden="1"/>
    <cacheHierarchy uniqueName="[Measures].[Count of Billing method]" caption="Count of Billing method" measure="1" displayFolder="" measureGroup="Table1_2  Patient_ID   Billing method" count="0" hidden="1">
      <extLst>
        <ext xmlns:x15="http://schemas.microsoft.com/office/spreadsheetml/2010/11/main" uri="{B97F6D7D-B522-45F9-BDA1-12C45D357490}">
          <x15:cacheHierarchy aggregatedColumn="14"/>
        </ext>
      </extLst>
    </cacheHierarchy>
    <cacheHierarchy uniqueName="[Measures].[Sum of Billing]" caption="Sum of Billing" measure="1" displayFolder="" measureGroup="Table1_2  Patient_ID   Billing method" count="0" hidden="1">
      <extLst>
        <ext xmlns:x15="http://schemas.microsoft.com/office/spreadsheetml/2010/11/main" uri="{B97F6D7D-B522-45F9-BDA1-12C45D357490}">
          <x15:cacheHierarchy aggregatedColumn="13"/>
        </ext>
      </extLst>
    </cacheHierarchy>
    <cacheHierarchy uniqueName="[Measures].[Count of Patient_ID 2]" caption="Count of Patient_ID 2" measure="1" displayFolder="" measureGroup="Table1_2  Patient_ID   Billing method" count="0" hidden="1">
      <extLst>
        <ext xmlns:x15="http://schemas.microsoft.com/office/spreadsheetml/2010/11/main" uri="{B97F6D7D-B522-45F9-BDA1-12C45D357490}">
          <x15:cacheHierarchy aggregatedColumn="0"/>
        </ext>
      </extLst>
    </cacheHierarchy>
    <cacheHierarchy uniqueName="[Measures].[Sum of Cholesterol_Level]" caption="Sum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y uniqueName="[Measures].[Average of Cholesterol_Level]" caption="Average of Cholesterol_Level" measure="1" displayFolder="" measureGroup="Table1_2  Patient_ID   Billing method"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_2  Patient_ID   Billing method" uniqueName="[Table1_2  Patient_ID   Billing method]" caption="Table1_2  Patient_ID   Billing method"/>
  </dimensions>
  <measureGroups count="1">
    <measureGroup name="Table1_2  Patient_ID   Billing method" caption="Table1_2  Patient_ID   Billing method"/>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9.445326273148" backgroundQuery="1" createdVersion="8" refreshedVersion="8" minRefreshableVersion="3" recordCount="0" supportSubquery="1" supportAdvancedDrill="1" xr:uid="{18963C63-2DC4-4369-8555-AAAEC903C376}">
  <cacheSource type="external" connectionId="2"/>
  <cacheFields count="4">
    <cacheField name="[Table1_2  Patient_ID   Billing method].[Visit_Date (Month)].[Visit_Date (Month)]" caption="Visit_Date (Month)" numFmtId="0" hierarchy="17" level="1">
      <sharedItems count="12">
        <s v="Jan"/>
        <s v="Feb"/>
        <s v="Mar"/>
        <s v="Apr"/>
        <s v="May"/>
        <s v="Jun"/>
        <s v="Jul"/>
        <s v="Aug"/>
        <s v="Sep"/>
        <s v="Oct"/>
        <s v="Nov"/>
        <s v="Dec"/>
      </sharedItems>
    </cacheField>
    <cacheField name="[Measures].[Count of Patient_ID 2]" caption="Count of Patient_ID 2" numFmtId="0" hierarchy="23" level="32767"/>
    <cacheField name="[Measures].[Sum of Billing]" caption="Sum of Billing" numFmtId="0" hierarchy="22" level="32767"/>
    <cacheField name="[Table1_2  Patient_ID   Billing method].[Age_group].[Age_group]" caption="Age_group" numFmtId="0" hierarchy="2" level="1">
      <sharedItems containsSemiMixedTypes="0" containsNonDate="0" containsString="0"/>
    </cacheField>
  </cacheFields>
  <cacheHierarchies count="26">
    <cacheHierarchy uniqueName="[Table1_2  Patient_ID   Billing method].[Patient_ID]" caption="Patient_ID" attribute="1" defaultMemberUniqueName="[Table1_2  Patient_ID   Billing method].[Patient_ID].[All]" allUniqueName="[Table1_2  Patient_ID   Billing method].[Patient_ID].[All]" dimensionUniqueName="[Table1_2  Patient_ID   Billing method]" displayFolder="" count="0" memberValueDatatype="130" unbalanced="0"/>
    <cacheHierarchy uniqueName="[Table1_2  Patient_ID   Billing method].[Age]" caption="Age" attribute="1" defaultMemberUniqueName="[Table1_2  Patient_ID   Billing method].[Age].[All]" allUniqueName="[Table1_2  Patient_ID   Billing method].[Age].[All]" dimensionUniqueName="[Table1_2  Patient_ID   Billing method]" displayFolder="" count="0" memberValueDatatype="20" unbalanced="0"/>
    <cacheHierarchy uniqueName="[Table1_2  Patient_ID   Billing method].[Age_group]" caption="Age_group" attribute="1" defaultMemberUniqueName="[Table1_2  Patient_ID   Billing method].[Age_group].[All]" allUniqueName="[Table1_2  Patient_ID   Billing method].[Age_group].[All]" dimensionUniqueName="[Table1_2  Patient_ID   Billing method]" displayFolder="" count="2" memberValueDatatype="130" unbalanced="0">
      <fieldsUsage count="2">
        <fieldUsage x="-1"/>
        <fieldUsage x="3"/>
      </fieldsUsage>
    </cacheHierarchy>
    <cacheHierarchy uniqueName="[Table1_2  Patient_ID   Billing method].[Gender]" caption="Gender" attribute="1" defaultMemberUniqueName="[Table1_2  Patient_ID   Billing method].[Gender].[All]" allUniqueName="[Table1_2  Patient_ID   Billing method].[Gender].[All]" dimensionUniqueName="[Table1_2  Patient_ID   Billing method]" displayFolder="" count="2" memberValueDatatype="130" unbalanced="0"/>
    <cacheHierarchy uniqueName="[Table1_2  Patient_ID   Billing method].[Condition]" caption="Condition" attribute="1" defaultMemberUniqueName="[Table1_2  Patient_ID   Billing method].[Condition].[All]" allUniqueName="[Table1_2  Patient_ID   Billing method].[Condition].[All]" dimensionUniqueName="[Table1_2  Patient_ID   Billing method]" displayFolder="" count="0" memberValueDatatype="130" unbalanced="0"/>
    <cacheHierarchy uniqueName="[Table1_2  Patient_ID   Billing method].[Medication]" caption="Medication" attribute="1" defaultMemberUniqueName="[Table1_2  Patient_ID   Billing method].[Medication].[All]" allUniqueName="[Table1_2  Patient_ID   Billing method].[Medication].[All]" dimensionUniqueName="[Table1_2  Patient_ID   Billing method]" displayFolder="" count="0" memberValueDatatype="130" unbalanced="0"/>
    <cacheHierarchy uniqueName="[Table1_2  Patient_ID   Billing method].[Blood_Pressure_systolic]" caption="Blood_Pressure_systolic" attribute="1" defaultMemberUniqueName="[Table1_2  Patient_ID   Billing method].[Blood_Pressure_systolic].[All]" allUniqueName="[Table1_2  Patient_ID   Billing method].[Blood_Pressure_systolic].[All]" dimensionUniqueName="[Table1_2  Patient_ID   Billing method]" displayFolder="" count="0" memberValueDatatype="20" unbalanced="0"/>
    <cacheHierarchy uniqueName="[Table1_2  Patient_ID   Billing method].[Blood_Pressure_diastolic]" caption="Blood_Pressure_diastolic" attribute="1" defaultMemberUniqueName="[Table1_2  Patient_ID   Billing method].[Blood_Pressure_diastolic].[All]" allUniqueName="[Table1_2  Patient_ID   Billing method].[Blood_Pressure_diastolic].[All]" dimensionUniqueName="[Table1_2  Patient_ID   Billing method]" displayFolder="" count="0" memberValueDatatype="20" unbalanced="0"/>
    <cacheHierarchy uniqueName="[Table1_2  Patient_ID   Billing method].[Heart_Rate]" caption="Heart_Rate" attribute="1" defaultMemberUniqueName="[Table1_2  Patient_ID   Billing method].[Heart_Rate].[All]" allUniqueName="[Table1_2  Patient_ID   Billing method].[Heart_Rate].[All]" dimensionUniqueName="[Table1_2  Patient_ID   Billing method]" displayFolder="" count="0" memberValueDatatype="20" unbalanced="0"/>
    <cacheHierarchy uniqueName="[Table1_2  Patient_ID   Billing method].[Cholesterol_Level]" caption="Cholesterol_Level" attribute="1" defaultMemberUniqueName="[Table1_2  Patient_ID   Billing method].[Cholesterol_Level].[All]" allUniqueName="[Table1_2  Patient_ID   Billing method].[Cholesterol_Level].[All]" dimensionUniqueName="[Table1_2  Patient_ID   Billing method]" displayFolder="" count="0" memberValueDatatype="20" unbalanced="0"/>
    <cacheHierarchy uniqueName="[Table1_2  Patient_ID   Billing method].[Visit_Date]" caption="Visit_Date" attribute="1" time="1" defaultMemberUniqueName="[Table1_2  Patient_ID   Billing method].[Visit_Date].[All]" allUniqueName="[Table1_2  Patient_ID   Billing method].[Visit_Date].[All]" dimensionUniqueName="[Table1_2  Patient_ID   Billing method]" displayFolder="" count="0" memberValueDatatype="7" unbalanced="0"/>
    <cacheHierarchy uniqueName="[Table1_2  Patient_ID   Billing method].[Doctor_Name]" caption="Doctor_Name" attribute="1" defaultMemberUniqueName="[Table1_2  Patient_ID   Billing method].[Doctor_Name].[All]" allUniqueName="[Table1_2  Patient_ID   Billing method].[Doctor_Name].[All]" dimensionUniqueName="[Table1_2  Patient_ID   Billing method]" displayFolder="" count="0" memberValueDatatype="130" unbalanced="0"/>
    <cacheHierarchy uniqueName="[Table1_2  Patient_ID   Billing method].[Department]" caption="Department" attribute="1" defaultMemberUniqueName="[Table1_2  Patient_ID   Billing method].[Department].[All]" allUniqueName="[Table1_2  Patient_ID   Billing method].[Department].[All]" dimensionUniqueName="[Table1_2  Patient_ID   Billing method]" displayFolder="" count="0" memberValueDatatype="130" unbalanced="0"/>
    <cacheHierarchy uniqueName="[Table1_2  Patient_ID   Billing method].[Billing]" caption="Billing" attribute="1" defaultMemberUniqueName="[Table1_2  Patient_ID   Billing method].[Billing].[All]" allUniqueName="[Table1_2  Patient_ID   Billing method].[Billing].[All]" dimensionUniqueName="[Table1_2  Patient_ID   Billing method]" displayFolder="" count="0" memberValueDatatype="20" unbalanced="0"/>
    <cacheHierarchy uniqueName="[Table1_2  Patient_ID   Billing method].[Billing method]" caption="Billing method" attribute="1" defaultMemberUniqueName="[Table1_2  Patient_ID   Billing method].[Billing method].[All]" allUniqueName="[Table1_2  Patient_ID   Billing method].[Billing method].[All]" dimensionUniqueName="[Table1_2  Patient_ID   Billing method]" displayFolder="" count="0" memberValueDatatype="130" unbalanced="0"/>
    <cacheHierarchy uniqueName="[Table1_2  Patient_ID   Billing method].[Visit_Date (Year)]" caption="Visit_Date (Year)" attribute="1" defaultMemberUniqueName="[Table1_2  Patient_ID   Billing method].[Visit_Date (Year)].[All]" allUniqueName="[Table1_2  Patient_ID   Billing method].[Visit_Date (Year)].[All]" dimensionUniqueName="[Table1_2  Patient_ID   Billing method]" displayFolder="" count="0" memberValueDatatype="130" unbalanced="0"/>
    <cacheHierarchy uniqueName="[Table1_2  Patient_ID   Billing method].[Visit_Date (Quarter)]" caption="Visit_Date (Quarter)" attribute="1" defaultMemberUniqueName="[Table1_2  Patient_ID   Billing method].[Visit_Date (Quarter)].[All]" allUniqueName="[Table1_2  Patient_ID   Billing method].[Visit_Date (Quarter)].[All]" dimensionUniqueName="[Table1_2  Patient_ID   Billing method]" displayFolder="" count="0" memberValueDatatype="130" unbalanced="0"/>
    <cacheHierarchy uniqueName="[Table1_2  Patient_ID   Billing method].[Visit_Date (Month)]" caption="Visit_Date (Month)" attribute="1" defaultMemberUniqueName="[Table1_2  Patient_ID   Billing method].[Visit_Date (Month)].[All]" allUniqueName="[Table1_2  Patient_ID   Billing method].[Visit_Date (Month)].[All]" dimensionUniqueName="[Table1_2  Patient_ID   Billing method]" displayFolder="" count="2" memberValueDatatype="130" unbalanced="0">
      <fieldsUsage count="2">
        <fieldUsage x="-1"/>
        <fieldUsage x="0"/>
      </fieldsUsage>
    </cacheHierarchy>
    <cacheHierarchy uniqueName="[Table1_2  Patient_ID   Billing method].[Visit_Date (Month Index)]" caption="Visit_Date (Month Index)" attribute="1" defaultMemberUniqueName="[Table1_2  Patient_ID   Billing method].[Visit_Date (Month Index)].[All]" allUniqueName="[Table1_2  Patient_ID   Billing method].[Visit_Date (Month Index)].[All]" dimensionUniqueName="[Table1_2  Patient_ID   Billing method]" displayFolder="" count="0" memberValueDatatype="20" unbalanced="0" hidden="1"/>
    <cacheHierarchy uniqueName="[Measures].[__XL_Count Table1_2  Patient_ID   Billing method]" caption="__XL_Count Table1_2  Patient_ID   Billing method" measure="1" displayFolder="" measureGroup="Table1_2  Patient_ID   Billing method" count="0" hidden="1"/>
    <cacheHierarchy uniqueName="[Measures].[__No measures defined]" caption="__No measures defined" measure="1" displayFolder="" count="0" hidden="1"/>
    <cacheHierarchy uniqueName="[Measures].[Count of Billing method]" caption="Count of Billing method" measure="1" displayFolder="" measureGroup="Table1_2  Patient_ID   Billing method" count="0" hidden="1">
      <extLst>
        <ext xmlns:x15="http://schemas.microsoft.com/office/spreadsheetml/2010/11/main" uri="{B97F6D7D-B522-45F9-BDA1-12C45D357490}">
          <x15:cacheHierarchy aggregatedColumn="14"/>
        </ext>
      </extLst>
    </cacheHierarchy>
    <cacheHierarchy uniqueName="[Measures].[Sum of Billing]" caption="Sum of Billing" measure="1" displayFolder="" measureGroup="Table1_2  Patient_ID   Billing method"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_ID 2]" caption="Count of Patient_ID 2" measure="1" displayFolder="" measureGroup="Table1_2  Patient_ID   Billing method"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Cholesterol_Level]" caption="Sum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y uniqueName="[Measures].[Average of Cholesterol_Level]" caption="Average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_2  Patient_ID   Billing method" uniqueName="[Table1_2  Patient_ID   Billing method]" caption="Table1_2  Patient_ID   Billing method"/>
  </dimensions>
  <measureGroups count="1">
    <measureGroup name="Table1_2  Patient_ID   Billing method" caption="Table1_2  Patient_ID   Billing method"/>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7.429164814814" backgroundQuery="1" createdVersion="3" refreshedVersion="8" minRefreshableVersion="3" recordCount="0" supportSubquery="1" supportAdvancedDrill="1" xr:uid="{4C6212EE-5F5D-4A6D-A1CC-14A94D1C48E2}">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Table1_2  Patient_ID   Billing method].[Patient_ID]" caption="Patient_ID" attribute="1" defaultMemberUniqueName="[Table1_2  Patient_ID   Billing method].[Patient_ID].[All]" allUniqueName="[Table1_2  Patient_ID   Billing method].[Patient_ID].[All]" dimensionUniqueName="[Table1_2  Patient_ID   Billing method]" displayFolder="" count="0" memberValueDatatype="130" unbalanced="0"/>
    <cacheHierarchy uniqueName="[Table1_2  Patient_ID   Billing method].[Age]" caption="Age" attribute="1" defaultMemberUniqueName="[Table1_2  Patient_ID   Billing method].[Age].[All]" allUniqueName="[Table1_2  Patient_ID   Billing method].[Age].[All]" dimensionUniqueName="[Table1_2  Patient_ID   Billing method]" displayFolder="" count="0" memberValueDatatype="20" unbalanced="0"/>
    <cacheHierarchy uniqueName="[Table1_2  Patient_ID   Billing method].[Age_group]" caption="Age_group" attribute="1" defaultMemberUniqueName="[Table1_2  Patient_ID   Billing method].[Age_group].[All]" allUniqueName="[Table1_2  Patient_ID   Billing method].[Age_group].[All]" dimensionUniqueName="[Table1_2  Patient_ID   Billing method]" displayFolder="" count="0" memberValueDatatype="130" unbalanced="0"/>
    <cacheHierarchy uniqueName="[Table1_2  Patient_ID   Billing method].[Gender]" caption="Gender" attribute="1" defaultMemberUniqueName="[Table1_2  Patient_ID   Billing method].[Gender].[All]" allUniqueName="[Table1_2  Patient_ID   Billing method].[Gender].[All]" dimensionUniqueName="[Table1_2  Patient_ID   Billing method]" displayFolder="" count="2" memberValueDatatype="130" unbalanced="0"/>
    <cacheHierarchy uniqueName="[Table1_2  Patient_ID   Billing method].[Condition]" caption="Condition" attribute="1" defaultMemberUniqueName="[Table1_2  Patient_ID   Billing method].[Condition].[All]" allUniqueName="[Table1_2  Patient_ID   Billing method].[Condition].[All]" dimensionUniqueName="[Table1_2  Patient_ID   Billing method]" displayFolder="" count="0" memberValueDatatype="130" unbalanced="0"/>
    <cacheHierarchy uniqueName="[Table1_2  Patient_ID   Billing method].[Medication]" caption="Medication" attribute="1" defaultMemberUniqueName="[Table1_2  Patient_ID   Billing method].[Medication].[All]" allUniqueName="[Table1_2  Patient_ID   Billing method].[Medication].[All]" dimensionUniqueName="[Table1_2  Patient_ID   Billing method]" displayFolder="" count="0" memberValueDatatype="130" unbalanced="0"/>
    <cacheHierarchy uniqueName="[Table1_2  Patient_ID   Billing method].[Blood_Pressure_systolic]" caption="Blood_Pressure_systolic" attribute="1" defaultMemberUniqueName="[Table1_2  Patient_ID   Billing method].[Blood_Pressure_systolic].[All]" allUniqueName="[Table1_2  Patient_ID   Billing method].[Blood_Pressure_systolic].[All]" dimensionUniqueName="[Table1_2  Patient_ID   Billing method]" displayFolder="" count="0" memberValueDatatype="20" unbalanced="0"/>
    <cacheHierarchy uniqueName="[Table1_2  Patient_ID   Billing method].[Blood_Pressure_diastolic]" caption="Blood_Pressure_diastolic" attribute="1" defaultMemberUniqueName="[Table1_2  Patient_ID   Billing method].[Blood_Pressure_diastolic].[All]" allUniqueName="[Table1_2  Patient_ID   Billing method].[Blood_Pressure_diastolic].[All]" dimensionUniqueName="[Table1_2  Patient_ID   Billing method]" displayFolder="" count="0" memberValueDatatype="20" unbalanced="0"/>
    <cacheHierarchy uniqueName="[Table1_2  Patient_ID   Billing method].[Heart_Rate]" caption="Heart_Rate" attribute="1" defaultMemberUniqueName="[Table1_2  Patient_ID   Billing method].[Heart_Rate].[All]" allUniqueName="[Table1_2  Patient_ID   Billing method].[Heart_Rate].[All]" dimensionUniqueName="[Table1_2  Patient_ID   Billing method]" displayFolder="" count="0" memberValueDatatype="20" unbalanced="0"/>
    <cacheHierarchy uniqueName="[Table1_2  Patient_ID   Billing method].[Cholesterol_Level]" caption="Cholesterol_Level" attribute="1" defaultMemberUniqueName="[Table1_2  Patient_ID   Billing method].[Cholesterol_Level].[All]" allUniqueName="[Table1_2  Patient_ID   Billing method].[Cholesterol_Level].[All]" dimensionUniqueName="[Table1_2  Patient_ID   Billing method]" displayFolder="" count="0" memberValueDatatype="20" unbalanced="0"/>
    <cacheHierarchy uniqueName="[Table1_2  Patient_ID   Billing method].[Visit_Date]" caption="Visit_Date" attribute="1" time="1" defaultMemberUniqueName="[Table1_2  Patient_ID   Billing method].[Visit_Date].[All]" allUniqueName="[Table1_2  Patient_ID   Billing method].[Visit_Date].[All]" dimensionUniqueName="[Table1_2  Patient_ID   Billing method]" displayFolder="" count="0" memberValueDatatype="7" unbalanced="0"/>
    <cacheHierarchy uniqueName="[Table1_2  Patient_ID   Billing method].[Doctor_Name]" caption="Doctor_Name" attribute="1" defaultMemberUniqueName="[Table1_2  Patient_ID   Billing method].[Doctor_Name].[All]" allUniqueName="[Table1_2  Patient_ID   Billing method].[Doctor_Name].[All]" dimensionUniqueName="[Table1_2  Patient_ID   Billing method]" displayFolder="" count="0" memberValueDatatype="130" unbalanced="0"/>
    <cacheHierarchy uniqueName="[Table1_2  Patient_ID   Billing method].[Department]" caption="Department" attribute="1" defaultMemberUniqueName="[Table1_2  Patient_ID   Billing method].[Department].[All]" allUniqueName="[Table1_2  Patient_ID   Billing method].[Department].[All]" dimensionUniqueName="[Table1_2  Patient_ID   Billing method]" displayFolder="" count="0" memberValueDatatype="130" unbalanced="0"/>
    <cacheHierarchy uniqueName="[Table1_2  Patient_ID   Billing method].[Billing]" caption="Billing" attribute="1" defaultMemberUniqueName="[Table1_2  Patient_ID   Billing method].[Billing].[All]" allUniqueName="[Table1_2  Patient_ID   Billing method].[Billing].[All]" dimensionUniqueName="[Table1_2  Patient_ID   Billing method]" displayFolder="" count="0" memberValueDatatype="20" unbalanced="0"/>
    <cacheHierarchy uniqueName="[Table1_2  Patient_ID   Billing method].[Billing method]" caption="Billing method" attribute="1" defaultMemberUniqueName="[Table1_2  Patient_ID   Billing method].[Billing method].[All]" allUniqueName="[Table1_2  Patient_ID   Billing method].[Billing method].[All]" dimensionUniqueName="[Table1_2  Patient_ID   Billing method]" displayFolder="" count="0" memberValueDatatype="130" unbalanced="0"/>
    <cacheHierarchy uniqueName="[Table1_2  Patient_ID   Billing method].[Visit_Date (Year)]" caption="Visit_Date (Year)" attribute="1" defaultMemberUniqueName="[Table1_2  Patient_ID   Billing method].[Visit_Date (Year)].[All]" allUniqueName="[Table1_2  Patient_ID   Billing method].[Visit_Date (Year)].[All]" dimensionUniqueName="[Table1_2  Patient_ID   Billing method]" displayFolder="" count="0" memberValueDatatype="130" unbalanced="0"/>
    <cacheHierarchy uniqueName="[Table1_2  Patient_ID   Billing method].[Visit_Date (Quarter)]" caption="Visit_Date (Quarter)" attribute="1" defaultMemberUniqueName="[Table1_2  Patient_ID   Billing method].[Visit_Date (Quarter)].[All]" allUniqueName="[Table1_2  Patient_ID   Billing method].[Visit_Date (Quarter)].[All]" dimensionUniqueName="[Table1_2  Patient_ID   Billing method]" displayFolder="" count="0" memberValueDatatype="130" unbalanced="0"/>
    <cacheHierarchy uniqueName="[Table1_2  Patient_ID   Billing method].[Visit_Date (Month)]" caption="Visit_Date (Month)" attribute="1" defaultMemberUniqueName="[Table1_2  Patient_ID   Billing method].[Visit_Date (Month)].[All]" allUniqueName="[Table1_2  Patient_ID   Billing method].[Visit_Date (Month)].[All]" dimensionUniqueName="[Table1_2  Patient_ID   Billing method]" displayFolder="" count="0" memberValueDatatype="130" unbalanced="0"/>
    <cacheHierarchy uniqueName="[Table1_2  Patient_ID   Billing method].[Visit_Date (Month Index)]" caption="Visit_Date (Month Index)" attribute="1" defaultMemberUniqueName="[Table1_2  Patient_ID   Billing method].[Visit_Date (Month Index)].[All]" allUniqueName="[Table1_2  Patient_ID   Billing method].[Visit_Date (Month Index)].[All]" dimensionUniqueName="[Table1_2  Patient_ID   Billing method]" displayFolder="" count="0" memberValueDatatype="20" unbalanced="0" hidden="1"/>
    <cacheHierarchy uniqueName="[Measures].[__XL_Count Table1_2  Patient_ID   Billing method]" caption="__XL_Count Table1_2  Patient_ID   Billing method" measure="1" displayFolder="" measureGroup="Table1_2  Patient_ID   Billing method" count="0" hidden="1"/>
    <cacheHierarchy uniqueName="[Measures].[__No measures defined]" caption="__No measures defined" measure="1" displayFolder="" count="0" hidden="1"/>
    <cacheHierarchy uniqueName="[Measures].[Count of Billing method]" caption="Count of Billing method" measure="1" displayFolder="" measureGroup="Table1_2  Patient_ID   Billing method" count="0" hidden="1">
      <extLst>
        <ext xmlns:x15="http://schemas.microsoft.com/office/spreadsheetml/2010/11/main" uri="{B97F6D7D-B522-45F9-BDA1-12C45D357490}">
          <x15:cacheHierarchy aggregatedColumn="14"/>
        </ext>
      </extLst>
    </cacheHierarchy>
    <cacheHierarchy uniqueName="[Measures].[Sum of Billing]" caption="Sum of Billing" measure="1" displayFolder="" measureGroup="Table1_2  Patient_ID   Billing method" count="0" hidden="1">
      <extLst>
        <ext xmlns:x15="http://schemas.microsoft.com/office/spreadsheetml/2010/11/main" uri="{B97F6D7D-B522-45F9-BDA1-12C45D357490}">
          <x15:cacheHierarchy aggregatedColumn="13"/>
        </ext>
      </extLst>
    </cacheHierarchy>
    <cacheHierarchy uniqueName="[Measures].[Count of Patient_ID 2]" caption="Count of Patient_ID 2" measure="1" displayFolder="" measureGroup="Table1_2  Patient_ID   Billing method" count="0" hidden="1">
      <extLst>
        <ext xmlns:x15="http://schemas.microsoft.com/office/spreadsheetml/2010/11/main" uri="{B97F6D7D-B522-45F9-BDA1-12C45D357490}">
          <x15:cacheHierarchy aggregatedColumn="0"/>
        </ext>
      </extLst>
    </cacheHierarchy>
    <cacheHierarchy uniqueName="[Measures].[Sum of Cholesterol_Level]" caption="Sum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y uniqueName="[Measures].[Average of Cholesterol_Level]" caption="Average of Cholesterol_Level" measure="1" displayFolder="" measureGroup="Table1_2  Patient_ID   Billing method"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_2  Patient_ID   Billing method" uniqueName="[Table1_2  Patient_ID   Billing method]" caption="Table1_2  Patient_ID   Billing method"/>
  </dimensions>
  <measureGroups count="1">
    <measureGroup name="Table1_2  Patient_ID   Billing method" caption="Table1_2  Patient_ID   Billing method"/>
  </measureGroups>
  <maps count="1">
    <map measureGroup="0" dimension="1"/>
  </maps>
  <extLst>
    <ext xmlns:x14="http://schemas.microsoft.com/office/spreadsheetml/2009/9/main" uri="{725AE2AE-9491-48be-B2B4-4EB974FC3084}">
      <x14:pivotCacheDefinition slicerData="1" pivotCacheId="1488647295"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118C6D-788F-4387-A294-1FA05A8922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Billing method" fld="1" subtotal="count"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ealthcare_dataset (version 2).xlsb!Table1_2[[Patient_ID]:[Billing method]]">
        <x15:activeTabTopLevelEntity name="[Table1_2  Patient_ID   Billing 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3C8664-D629-41C9-ABD5-344D5A829C1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G20"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9">
    <i>
      <x/>
    </i>
    <i>
      <x v="1"/>
    </i>
    <i>
      <x v="2"/>
    </i>
    <i>
      <x v="3"/>
    </i>
    <i>
      <x v="4"/>
    </i>
    <i>
      <x v="5"/>
    </i>
    <i>
      <x v="6"/>
    </i>
    <i>
      <x v="7"/>
    </i>
    <i t="grand">
      <x/>
    </i>
  </rowItems>
  <colFields count="1">
    <field x="1"/>
  </colFields>
  <colItems count="6">
    <i>
      <x/>
    </i>
    <i>
      <x v="1"/>
    </i>
    <i>
      <x v="2"/>
    </i>
    <i>
      <x v="3"/>
    </i>
    <i>
      <x v="4"/>
    </i>
    <i t="grand">
      <x/>
    </i>
  </colItems>
  <dataFields count="1">
    <dataField name="Count of Patient_ID" fld="2" subtotal="count"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ealthcare_dataset (version 2).xlsb!Table1_2[[Patient_ID]:[Billing method]]">
        <x15:activeTabTopLevelEntity name="[Table1_2  Patient_ID   Billing 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6F6549-A0AD-4B33-A4BA-668F73306FAB}"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4:J30"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Cholesterol_Level" fld="1" subtotal="average" baseField="0" baseItem="0" numFmtId="2"/>
  </dataFields>
  <pivotHierarchies count="2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ealthcare_dataset (version 2).xlsb!Table1_2[[Patient_ID]:[Billing method]]">
        <x15:activeTabTopLevelEntity name="[Table1_2  Patient_ID   Billing 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C2608E-6131-4DE8-94BC-3F2AD6C3A93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G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Billing" fld="1" baseField="0" baseItem="0"/>
  </dataField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1"/>
          </reference>
        </references>
      </pivotArea>
    </chartFormat>
    <chartFormat chart="4" format="2">
      <pivotArea type="data" outline="0" fieldPosition="0">
        <references count="2">
          <reference field="4294967294" count="1" selected="0">
            <x v="0"/>
          </reference>
          <reference field="0" count="1" selected="0">
            <x v="2"/>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ealthcare_dataset (version 2).xlsb!Table1_2[[Patient_ID]:[Billing method]]">
        <x15:activeTabTopLevelEntity name="[Table1_2  Patient_ID   Billing 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6F40C2-63B7-4CDF-92E0-7B601F23EE7E}"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D31"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atient_ID" fld="2" subtotal="count" baseField="0" baseItem="0"/>
  </dataFields>
  <chartFormats count="2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3">
          <reference field="4294967294" count="1" selected="0">
            <x v="0"/>
          </reference>
          <reference field="0" count="1" selected="0">
            <x v="0"/>
          </reference>
          <reference field="1" count="1" selected="0">
            <x v="0"/>
          </reference>
        </references>
      </pivotArea>
    </chartFormat>
    <chartFormat chart="5" format="16">
      <pivotArea type="data" outline="0" fieldPosition="0">
        <references count="3">
          <reference field="4294967294" count="1" selected="0">
            <x v="0"/>
          </reference>
          <reference field="0" count="1" selected="0">
            <x v="1"/>
          </reference>
          <reference field="1" count="1" selected="0">
            <x v="0"/>
          </reference>
        </references>
      </pivotArea>
    </chartFormat>
    <chartFormat chart="5" format="17">
      <pivotArea type="data" outline="0" fieldPosition="0">
        <references count="3">
          <reference field="4294967294" count="1" selected="0">
            <x v="0"/>
          </reference>
          <reference field="0" count="1" selected="0">
            <x v="2"/>
          </reference>
          <reference field="1" count="1" selected="0">
            <x v="0"/>
          </reference>
        </references>
      </pivotArea>
    </chartFormat>
    <chartFormat chart="5" format="18">
      <pivotArea type="data" outline="0" fieldPosition="0">
        <references count="3">
          <reference field="4294967294" count="1" selected="0">
            <x v="0"/>
          </reference>
          <reference field="0" count="1" selected="0">
            <x v="3"/>
          </reference>
          <reference field="1" count="1" selected="0">
            <x v="0"/>
          </reference>
        </references>
      </pivotArea>
    </chartFormat>
    <chartFormat chart="5" format="19">
      <pivotArea type="data" outline="0" fieldPosition="0">
        <references count="3">
          <reference field="4294967294" count="1" selected="0">
            <x v="0"/>
          </reference>
          <reference field="0" count="1" selected="0">
            <x v="4"/>
          </reference>
          <reference field="1" count="1" selected="0">
            <x v="0"/>
          </reference>
        </references>
      </pivotArea>
    </chartFormat>
    <chartFormat chart="5" format="20" series="1">
      <pivotArea type="data" outline="0" fieldPosition="0">
        <references count="2">
          <reference field="4294967294" count="1" selected="0">
            <x v="0"/>
          </reference>
          <reference field="1" count="1" selected="0">
            <x v="1"/>
          </reference>
        </references>
      </pivotArea>
    </chartFormat>
    <chartFormat chart="5" format="21">
      <pivotArea type="data" outline="0" fieldPosition="0">
        <references count="3">
          <reference field="4294967294" count="1" selected="0">
            <x v="0"/>
          </reference>
          <reference field="0" count="1" selected="0">
            <x v="0"/>
          </reference>
          <reference field="1" count="1" selected="0">
            <x v="1"/>
          </reference>
        </references>
      </pivotArea>
    </chartFormat>
    <chartFormat chart="5" format="22">
      <pivotArea type="data" outline="0" fieldPosition="0">
        <references count="3">
          <reference field="4294967294" count="1" selected="0">
            <x v="0"/>
          </reference>
          <reference field="0" count="1" selected="0">
            <x v="1"/>
          </reference>
          <reference field="1" count="1" selected="0">
            <x v="1"/>
          </reference>
        </references>
      </pivotArea>
    </chartFormat>
    <chartFormat chart="5" format="23">
      <pivotArea type="data" outline="0" fieldPosition="0">
        <references count="3">
          <reference field="4294967294" count="1" selected="0">
            <x v="0"/>
          </reference>
          <reference field="0" count="1" selected="0">
            <x v="2"/>
          </reference>
          <reference field="1" count="1" selected="0">
            <x v="1"/>
          </reference>
        </references>
      </pivotArea>
    </chartFormat>
    <chartFormat chart="5" format="24">
      <pivotArea type="data" outline="0" fieldPosition="0">
        <references count="3">
          <reference field="4294967294" count="1" selected="0">
            <x v="0"/>
          </reference>
          <reference field="0" count="1" selected="0">
            <x v="3"/>
          </reference>
          <reference field="1" count="1" selected="0">
            <x v="1"/>
          </reference>
        </references>
      </pivotArea>
    </chartFormat>
    <chartFormat chart="5" format="25">
      <pivotArea type="data" outline="0" fieldPosition="0">
        <references count="3">
          <reference field="4294967294" count="1" selected="0">
            <x v="0"/>
          </reference>
          <reference field="0" count="1" selected="0">
            <x v="4"/>
          </reference>
          <reference field="1" count="1" selected="0">
            <x v="1"/>
          </reference>
        </references>
      </pivotArea>
    </chartFormat>
    <chartFormat chart="2" format="2">
      <pivotArea type="data" outline="0" fieldPosition="0">
        <references count="3">
          <reference field="4294967294" count="1" selected="0">
            <x v="0"/>
          </reference>
          <reference field="0" count="1" selected="0">
            <x v="0"/>
          </reference>
          <reference field="1" count="1" selected="0">
            <x v="0"/>
          </reference>
        </references>
      </pivotArea>
    </chartFormat>
    <chartFormat chart="2" format="3">
      <pivotArea type="data" outline="0" fieldPosition="0">
        <references count="3">
          <reference field="4294967294" count="1" selected="0">
            <x v="0"/>
          </reference>
          <reference field="0" count="1" selected="0">
            <x v="2"/>
          </reference>
          <reference field="1" count="1" selected="0">
            <x v="0"/>
          </reference>
        </references>
      </pivotArea>
    </chartFormat>
    <chartFormat chart="2" format="4">
      <pivotArea type="data" outline="0" fieldPosition="0">
        <references count="3">
          <reference field="4294967294" count="1" selected="0">
            <x v="0"/>
          </reference>
          <reference field="0" count="1" selected="0">
            <x v="4"/>
          </reference>
          <reference field="1" count="1" selected="0">
            <x v="0"/>
          </reference>
        </references>
      </pivotArea>
    </chartFormat>
    <chartFormat chart="2" format="5">
      <pivotArea type="data" outline="0" fieldPosition="0">
        <references count="3">
          <reference field="4294967294" count="1" selected="0">
            <x v="0"/>
          </reference>
          <reference field="0" count="1" selected="0">
            <x v="0"/>
          </reference>
          <reference field="1" count="1" selected="0">
            <x v="1"/>
          </reference>
        </references>
      </pivotArea>
    </chartFormat>
    <chartFormat chart="2" format="6">
      <pivotArea type="data" outline="0" fieldPosition="0">
        <references count="3">
          <reference field="4294967294" count="1" selected="0">
            <x v="0"/>
          </reference>
          <reference field="0" count="1" selected="0">
            <x v="2"/>
          </reference>
          <reference field="1" count="1" selected="0">
            <x v="1"/>
          </reference>
        </references>
      </pivotArea>
    </chartFormat>
    <chartFormat chart="2" format="7">
      <pivotArea type="data" outline="0" fieldPosition="0">
        <references count="3">
          <reference field="4294967294" count="1" selected="0">
            <x v="0"/>
          </reference>
          <reference field="0" count="1" selected="0">
            <x v="4"/>
          </reference>
          <reference field="1" count="1" selected="0">
            <x v="1"/>
          </reference>
        </references>
      </pivotArea>
    </chartFormat>
    <chartFormat chart="2" format="8">
      <pivotArea type="data" outline="0" fieldPosition="0">
        <references count="3">
          <reference field="4294967294" count="1" selected="0">
            <x v="0"/>
          </reference>
          <reference field="0" count="1" selected="0">
            <x v="1"/>
          </reference>
          <reference field="1" count="1" selected="0">
            <x v="0"/>
          </reference>
        </references>
      </pivotArea>
    </chartFormat>
    <chartFormat chart="2" format="9">
      <pivotArea type="data" outline="0" fieldPosition="0">
        <references count="3">
          <reference field="4294967294" count="1" selected="0">
            <x v="0"/>
          </reference>
          <reference field="0" count="1" selected="0">
            <x v="3"/>
          </reference>
          <reference field="1" count="1" selected="0">
            <x v="0"/>
          </reference>
        </references>
      </pivotArea>
    </chartFormat>
    <chartFormat chart="2" format="10">
      <pivotArea type="data" outline="0" fieldPosition="0">
        <references count="3">
          <reference field="4294967294" count="1" selected="0">
            <x v="0"/>
          </reference>
          <reference field="0" count="1" selected="0">
            <x v="1"/>
          </reference>
          <reference field="1" count="1" selected="0">
            <x v="1"/>
          </reference>
        </references>
      </pivotArea>
    </chartFormat>
    <chartFormat chart="2" format="11">
      <pivotArea type="data" outline="0" fieldPosition="0">
        <references count="3">
          <reference field="4294967294" count="1" selected="0">
            <x v="0"/>
          </reference>
          <reference field="0" count="1" selected="0">
            <x v="3"/>
          </reference>
          <reference field="1" count="1" selected="0">
            <x v="1"/>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ealthcare_dataset (version 2).xlsb!Table1_2[[Patient_ID]:[Billing method]]">
        <x15:activeTabTopLevelEntity name="[Table1_2  Patient_ID   Billing 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95B691-D135-4748-B326-055F28867D09}"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10:L19"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Patient_ID"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ealthcare_dataset (version 2).xlsb!Table1_2[[Patient_ID]:[Billing method]]">
        <x15:activeTabTopLevelEntity name="[Table1_2  Patient_ID   Billing 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97AAC4-BE36-4753-976B-B82B9BEE8EB8}"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24:N37"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Count of Patient_ID" fld="1" subtotal="count" baseField="0" baseItem="0"/>
    <dataField name="Sum of Billing" fld="2" baseField="0"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ealthcare_dataset (version 2).xlsb!Table1_2[[Patient_ID]:[Billing method]]">
        <x15:activeTabTopLevelEntity name="[Table1_2  Patient_ID   Billing metho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9100DF-7CE8-4FC2-8673-F4CE63F1B5CE}" autoFormatId="16" applyNumberFormats="0" applyBorderFormats="0" applyFontFormats="0" applyPatternFormats="0" applyAlignmentFormats="0" applyWidthHeightFormats="0">
  <queryTableRefresh nextId="20" unboundColumnsRight="5">
    <queryTableFields count="18">
      <queryTableField id="1" name="Patient_ID" tableColumnId="13"/>
      <queryTableField id="2" name="Age" tableColumnId="2"/>
      <queryTableField id="14" dataBound="0" tableColumnId="15"/>
      <queryTableField id="3" name="Gender" tableColumnId="3"/>
      <queryTableField id="4" name="Condition" tableColumnId="4"/>
      <queryTableField id="5" name="Medication" tableColumnId="5"/>
      <queryTableField id="6" name="Blood_Pressure_systolic" tableColumnId="6"/>
      <queryTableField id="7" name="Blood_Pressure_diastolic" tableColumnId="7"/>
      <queryTableField id="8" name="Heart_Rate" tableColumnId="8"/>
      <queryTableField id="9" name="Cholesterol_Level" tableColumnId="9"/>
      <queryTableField id="10" name="Visit_Date" tableColumnId="10"/>
      <queryTableField id="11" name="Doctor_Name" tableColumnId="11"/>
      <queryTableField id="12" name="Department" tableColumnId="12"/>
      <queryTableField id="15" dataBound="0" tableColumnId="1"/>
      <queryTableField id="16" dataBound="0" tableColumnId="14"/>
      <queryTableField id="17" dataBound="0" tableColumnId="16"/>
      <queryTableField id="18" dataBound="0" tableColumnId="17"/>
      <queryTableField id="19"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1DEE90C4-76E6-417B-9ACF-06351D29DF6E}" sourceName="[Table1_2  Patient_ID   Billing method].[Age_group]">
  <pivotTables>
    <pivotTable tabId="8" name="PivotTable3"/>
    <pivotTable tabId="8" name="PivotTable4"/>
    <pivotTable tabId="8" name="PivotTable5"/>
    <pivotTable tabId="8" name="PivotTable6"/>
    <pivotTable tabId="8" name="PivotTable7"/>
    <pivotTable tabId="8" name="PivotTable8"/>
    <pivotTable tabId="8" name="PivotTable9"/>
  </pivotTables>
  <data>
    <olap pivotCacheId="1488647295">
      <levels count="2">
        <level uniqueName="[Table1_2  Patient_ID   Billing method].[Age_group].[(All)]" sourceCaption="(All)" count="0"/>
        <level uniqueName="[Table1_2  Patient_ID   Billing method].[Age_group].[Age_group]" sourceCaption="Age_group" count="8">
          <ranges>
            <range startItem="0">
              <i n="[Table1_2  Patient_ID   Billing method].[Age_group].&amp;[10-19]" c="10-19"/>
              <i n="[Table1_2  Patient_ID   Billing method].[Age_group].&amp;[20-29]" c="20-29"/>
              <i n="[Table1_2  Patient_ID   Billing method].[Age_group].&amp;[30-39]" c="30-39"/>
              <i n="[Table1_2  Patient_ID   Billing method].[Age_group].&amp;[40-49]" c="40-49"/>
              <i n="[Table1_2  Patient_ID   Billing method].[Age_group].&amp;[50-59]" c="50-59"/>
              <i n="[Table1_2  Patient_ID   Billing method].[Age_group].&amp;[60-69]" c="60-69"/>
              <i n="[Table1_2  Patient_ID   Billing method].[Age_group].&amp;[70-79]" c="70-79"/>
              <i n="[Table1_2  Patient_ID   Billing method].[Age_group].&amp;[80-89]" c="80-89"/>
            </range>
          </ranges>
        </level>
      </levels>
      <selections count="1">
        <selection n="[Table1_2  Patient_ID   Billing method].[Age_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487544-E64E-4B80-982D-FB13C14F56A7}" sourceName="[Table1_2  Patient_ID   Billing method].[Gender]">
  <pivotTables>
    <pivotTable tabId="8" name="PivotTable3"/>
    <pivotTable tabId="8" name="PivotTable4"/>
    <pivotTable tabId="8" name="PivotTable5"/>
    <pivotTable tabId="8" name="PivotTable6"/>
    <pivotTable tabId="8" name="PivotTable7"/>
    <pivotTable tabId="8" name="PivotTable8"/>
    <pivotTable tabId="8" name="PivotTable9"/>
  </pivotTables>
  <data>
    <olap pivotCacheId="1488647295">
      <levels count="2">
        <level uniqueName="[Table1_2  Patient_ID   Billing method].[Gender].[(All)]" sourceCaption="(All)" count="0"/>
        <level uniqueName="[Table1_2  Patient_ID   Billing method].[Gender].[Gender]" sourceCaption="Gender" count="2">
          <ranges>
            <range startItem="0">
              <i n="[Table1_2  Patient_ID   Billing method].[Gender].&amp;[Female]" c="Female"/>
              <i n="[Table1_2  Patient_ID   Billing method].[Gender].&amp;[Male]" c="Male"/>
            </range>
          </ranges>
        </level>
      </levels>
      <selections count="1">
        <selection n="[Table1_2  Patient_ID   Billing method].[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1" xr10:uid="{37E03C83-0421-4002-9A43-3540DC7088B9}" cache="Slicer_Age_group1" caption="Age_group"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2" xr10:uid="{54ED2649-29B2-4005-9EF5-5E9CDDD62A47}" cache="Slicer_Age_group1" caption="Age_group" level="1" rowHeight="241300"/>
  <slicer name="Gender" xr10:uid="{804DAB39-36E8-4952-B62E-97542C0BF26F}" cache="Slicer_Gender" caption="Gender"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DEFBB0-F815-4CAF-8D17-1C35230EF44F}" name="Table1" displayName="Table1" ref="A1:K101" totalsRowShown="0" headerRowDxfId="27" headerRowBorderDxfId="26" tableBorderDxfId="25">
  <autoFilter ref="A1:K101" xr:uid="{31DEFBB0-F815-4CAF-8D17-1C35230EF44F}"/>
  <tableColumns count="11">
    <tableColumn id="1" xr3:uid="{76AEE70A-E0D2-4294-92E0-5C6EAF3F6923}" name="Patient_ID"/>
    <tableColumn id="2" xr3:uid="{CD5F13F5-175A-46CF-A80C-B95568487338}" name="Age"/>
    <tableColumn id="3" xr3:uid="{DA8948D2-03C8-439D-968A-87DBBE1F998D}" name="Gender"/>
    <tableColumn id="4" xr3:uid="{F0DD8C18-AEC5-465D-9D74-FA6829CB3150}" name="Condition"/>
    <tableColumn id="5" xr3:uid="{14BBAD12-8CC2-46D0-A043-E5D411851CD3}" name="Medication"/>
    <tableColumn id="6" xr3:uid="{0D9BC4FA-D3E3-4DDA-80C2-1873BBE45A07}" name="Blood_Pressure"/>
    <tableColumn id="7" xr3:uid="{795D7B56-1163-4FCE-A6A7-5C5853BFF612}" name="Heart_Rate"/>
    <tableColumn id="8" xr3:uid="{B50AC77E-F946-49D4-999C-119957814F45}" name="Cholesterol_Level"/>
    <tableColumn id="9" xr3:uid="{99116F77-6267-48BC-8A3F-47A314368295}" name="Visit_Date" dataDxfId="24"/>
    <tableColumn id="10" xr3:uid="{7F0B4249-774B-43BF-91C3-AE462F0BC37E}" name="Doctor_Name"/>
    <tableColumn id="11" xr3:uid="{34FA680E-1724-4257-9F00-3C87CA6F7CA7}" name="Depart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6085FB-C113-46B5-96B1-A34717713CEA}" name="Table1_2" displayName="Table1_2" ref="A1:R102" tableType="queryTable" totalsRowCount="1">
  <autoFilter ref="A1:R101" xr:uid="{036085FB-C113-46B5-96B1-A34717713CEA}"/>
  <tableColumns count="18">
    <tableColumn id="13" xr3:uid="{91506DF7-F9F3-4540-9F98-87A672D7D12F}" uniqueName="13" name="Patient_ID" queryTableFieldId="1" dataDxfId="23" totalsRowDxfId="22"/>
    <tableColumn id="2" xr3:uid="{5D0AEE16-A9CF-46E8-87FB-404EEDCB450C}" uniqueName="2" name="Age" totalsRowFunction="custom" queryTableFieldId="2" dataDxfId="21" totalsRowDxfId="20">
      <totalsRowFormula>MIN(Table1_2[Age])</totalsRowFormula>
    </tableColumn>
    <tableColumn id="15" xr3:uid="{4A984551-0AFD-4E13-880E-C21D0C640E98}" uniqueName="15" name="Age_group" queryTableFieldId="14" dataDxfId="19" totalsRowDxfId="18">
      <calculatedColumnFormula>FLOOR(Table1_2[[#This Row],[Age]],10) &amp; "-" &amp; (FLOOR(Table1_2[[#This Row],[Age]],10)+9)</calculatedColumnFormula>
    </tableColumn>
    <tableColumn id="3" xr3:uid="{65263BE9-138C-43BB-89BE-629B4AD08CA8}" uniqueName="3" name="Gender" queryTableFieldId="3" dataDxfId="17" totalsRowDxfId="16"/>
    <tableColumn id="4" xr3:uid="{2B92C4B1-BFFE-448E-B8FF-3CE3DE44A02A}" uniqueName="4" name="Condition" queryTableFieldId="4" dataDxfId="15" totalsRowDxfId="14"/>
    <tableColumn id="5" xr3:uid="{24983358-2CB5-4A23-9E11-33A7A201866C}" uniqueName="5" name="Medication" queryTableFieldId="5" dataDxfId="13" totalsRowDxfId="12"/>
    <tableColumn id="6" xr3:uid="{255B2835-B290-4F8B-801B-30FF72FDD028}" uniqueName="6" name="Blood_Pressure_systolic" queryTableFieldId="6"/>
    <tableColumn id="7" xr3:uid="{BF8F8CB2-2CCD-40FA-BA1E-9FF5F988B517}" uniqueName="7" name="Blood_Pressure_diastolic" queryTableFieldId="7"/>
    <tableColumn id="8" xr3:uid="{8F740A3C-53A3-4B19-8F65-6169E5BCF8FB}" uniqueName="8" name="Heart_Rate" queryTableFieldId="8"/>
    <tableColumn id="9" xr3:uid="{845011BC-4EF8-48B9-BE1C-38BF761180AA}" uniqueName="9" name="Cholesterol_Level" queryTableFieldId="9"/>
    <tableColumn id="10" xr3:uid="{F9B3F33C-054A-41BD-87F3-1355E4E84AA1}" uniqueName="10" name="Visit_Date" queryTableFieldId="10" dataDxfId="11" totalsRowDxfId="10"/>
    <tableColumn id="11" xr3:uid="{583D5BD5-253E-40B8-84C3-756B31139AFB}" uniqueName="11" name="Doctor_Name" queryTableFieldId="11" dataDxfId="9" totalsRowDxfId="8"/>
    <tableColumn id="12" xr3:uid="{319B356A-4C5A-4F38-90BA-83C90E832AC3}" uniqueName="12" name="Department" queryTableFieldId="12" dataDxfId="7" totalsRowDxfId="6"/>
    <tableColumn id="1" xr3:uid="{03AD417B-644F-4139-9C48-E1C4082BC5BB}" uniqueName="1" name="Billing" queryTableFieldId="15"/>
    <tableColumn id="14" xr3:uid="{B0960741-45EC-4CB5-8CB0-BB3D977206B3}" uniqueName="14" name="Billing method" queryTableFieldId="16"/>
    <tableColumn id="16" xr3:uid="{4431AB03-535C-49C2-8B3C-873B3F65DB19}" uniqueName="16" name="CONDITIONAL AGREEGATION" queryTableFieldId="17" dataDxfId="5" totalsRowDxfId="4">
      <calculatedColumnFormula>COUNTIF(Table1_2[[#This Row],[Billing method]], "Mobile Transfer")</calculatedColumnFormula>
    </tableColumn>
    <tableColumn id="17" xr3:uid="{4FA63C1A-CB9A-4B29-AC97-CFDC00095609}" uniqueName="17" name="Column1" queryTableFieldId="18" dataDxfId="3" totalsRowDxfId="2">
      <calculatedColumnFormula>COUNTIF(O2:O101,Table1_2[[#This Row],[CONDITIONAL AGREEGATION]])</calculatedColumnFormula>
    </tableColumn>
    <tableColumn id="18" xr3:uid="{5A8C3F88-E0DF-45CF-B37B-C99D6032FBDB}" uniqueName="18" name="Column2" queryTableFieldId="19" dataDxfId="1" totalsRowDxfId="0">
      <calculatedColumnFormula>SUMIF(O2:O101, "Mobile Transfer", N2:N101)</calculatedColumnFormula>
    </tableColumn>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1"/>
  <sheetViews>
    <sheetView topLeftCell="E1" workbookViewId="0">
      <pane ySplit="1" topLeftCell="A76" activePane="bottomLeft" state="frozen"/>
      <selection pane="bottomLeft" sqref="A1:K101"/>
    </sheetView>
  </sheetViews>
  <sheetFormatPr defaultRowHeight="15" x14ac:dyDescent="0.25"/>
  <cols>
    <col min="1" max="11" width="25.7109375" customWidth="1"/>
  </cols>
  <sheetData>
    <row r="1" spans="1:11" x14ac:dyDescent="0.25">
      <c r="A1" s="2" t="s">
        <v>0</v>
      </c>
      <c r="B1" s="2" t="s">
        <v>1</v>
      </c>
      <c r="C1" s="2" t="s">
        <v>2</v>
      </c>
      <c r="D1" s="2" t="s">
        <v>3</v>
      </c>
      <c r="E1" s="2" t="s">
        <v>4</v>
      </c>
      <c r="F1" s="2" t="s">
        <v>5</v>
      </c>
      <c r="G1" s="2" t="s">
        <v>6</v>
      </c>
      <c r="H1" s="2" t="s">
        <v>7</v>
      </c>
      <c r="I1" s="2" t="s">
        <v>8</v>
      </c>
      <c r="J1" s="2" t="s">
        <v>9</v>
      </c>
      <c r="K1" s="2" t="s">
        <v>10</v>
      </c>
    </row>
    <row r="2" spans="1:11" x14ac:dyDescent="0.25">
      <c r="A2" t="s">
        <v>11</v>
      </c>
      <c r="B2">
        <v>69</v>
      </c>
      <c r="C2" t="s">
        <v>111</v>
      </c>
      <c r="D2" t="s">
        <v>113</v>
      </c>
      <c r="E2" t="s">
        <v>118</v>
      </c>
      <c r="F2" t="s">
        <v>122</v>
      </c>
      <c r="G2">
        <v>87</v>
      </c>
      <c r="H2">
        <v>250</v>
      </c>
      <c r="I2" s="1">
        <v>44927</v>
      </c>
      <c r="J2" t="s">
        <v>218</v>
      </c>
      <c r="K2" t="s">
        <v>222</v>
      </c>
    </row>
    <row r="3" spans="1:11" x14ac:dyDescent="0.25">
      <c r="A3" t="s">
        <v>12</v>
      </c>
      <c r="B3">
        <v>32</v>
      </c>
      <c r="C3" t="s">
        <v>111</v>
      </c>
      <c r="D3" t="s">
        <v>114</v>
      </c>
      <c r="E3" t="s">
        <v>119</v>
      </c>
      <c r="F3" t="s">
        <v>123</v>
      </c>
      <c r="G3">
        <v>63</v>
      </c>
      <c r="H3">
        <v>161</v>
      </c>
      <c r="I3" s="1">
        <v>44934</v>
      </c>
      <c r="J3" t="s">
        <v>219</v>
      </c>
      <c r="K3" t="s">
        <v>222</v>
      </c>
    </row>
    <row r="4" spans="1:11" x14ac:dyDescent="0.25">
      <c r="A4" t="s">
        <v>13</v>
      </c>
      <c r="B4">
        <v>89</v>
      </c>
      <c r="C4" t="s">
        <v>112</v>
      </c>
      <c r="D4" t="s">
        <v>113</v>
      </c>
      <c r="E4" t="s">
        <v>120</v>
      </c>
      <c r="F4" t="s">
        <v>124</v>
      </c>
      <c r="G4">
        <v>97</v>
      </c>
      <c r="H4">
        <v>216</v>
      </c>
      <c r="I4" s="1">
        <v>44941</v>
      </c>
      <c r="J4" t="s">
        <v>219</v>
      </c>
      <c r="K4" t="s">
        <v>222</v>
      </c>
    </row>
    <row r="5" spans="1:11" x14ac:dyDescent="0.25">
      <c r="A5" t="s">
        <v>14</v>
      </c>
      <c r="B5">
        <v>78</v>
      </c>
      <c r="C5" t="s">
        <v>112</v>
      </c>
      <c r="D5" t="s">
        <v>113</v>
      </c>
      <c r="E5" t="s">
        <v>120</v>
      </c>
      <c r="F5" t="s">
        <v>125</v>
      </c>
      <c r="G5">
        <v>102</v>
      </c>
      <c r="H5">
        <v>214</v>
      </c>
      <c r="I5" s="1">
        <v>44948</v>
      </c>
      <c r="J5" t="s">
        <v>218</v>
      </c>
      <c r="K5" t="s">
        <v>222</v>
      </c>
    </row>
    <row r="6" spans="1:11" x14ac:dyDescent="0.25">
      <c r="A6" t="s">
        <v>15</v>
      </c>
      <c r="B6">
        <v>38</v>
      </c>
      <c r="C6" t="s">
        <v>112</v>
      </c>
      <c r="D6" t="s">
        <v>115</v>
      </c>
      <c r="E6" t="s">
        <v>120</v>
      </c>
      <c r="F6" t="s">
        <v>126</v>
      </c>
      <c r="G6">
        <v>93</v>
      </c>
      <c r="H6">
        <v>223</v>
      </c>
      <c r="I6" s="1">
        <v>44955</v>
      </c>
      <c r="J6" t="s">
        <v>218</v>
      </c>
      <c r="K6" t="s">
        <v>223</v>
      </c>
    </row>
    <row r="7" spans="1:11" x14ac:dyDescent="0.25">
      <c r="A7" t="s">
        <v>16</v>
      </c>
      <c r="B7">
        <v>41</v>
      </c>
      <c r="C7" t="s">
        <v>112</v>
      </c>
      <c r="D7" t="s">
        <v>114</v>
      </c>
      <c r="E7" t="s">
        <v>120</v>
      </c>
      <c r="F7" t="s">
        <v>127</v>
      </c>
      <c r="G7">
        <v>96</v>
      </c>
      <c r="H7">
        <v>192</v>
      </c>
      <c r="I7" s="1">
        <v>44962</v>
      </c>
      <c r="J7" t="s">
        <v>219</v>
      </c>
      <c r="K7" t="s">
        <v>222</v>
      </c>
    </row>
    <row r="8" spans="1:11" x14ac:dyDescent="0.25">
      <c r="A8" t="s">
        <v>17</v>
      </c>
      <c r="B8">
        <v>20</v>
      </c>
      <c r="C8" t="s">
        <v>112</v>
      </c>
      <c r="D8" t="s">
        <v>114</v>
      </c>
      <c r="E8" t="s">
        <v>120</v>
      </c>
      <c r="F8" t="s">
        <v>128</v>
      </c>
      <c r="G8">
        <v>80</v>
      </c>
      <c r="H8">
        <v>193</v>
      </c>
      <c r="I8" s="1">
        <v>44969</v>
      </c>
      <c r="J8" t="s">
        <v>219</v>
      </c>
      <c r="K8" t="s">
        <v>223</v>
      </c>
    </row>
    <row r="9" spans="1:11" x14ac:dyDescent="0.25">
      <c r="A9" t="s">
        <v>18</v>
      </c>
      <c r="B9">
        <v>39</v>
      </c>
      <c r="C9" t="s">
        <v>112</v>
      </c>
      <c r="D9" t="s">
        <v>115</v>
      </c>
      <c r="E9" t="s">
        <v>121</v>
      </c>
      <c r="F9" t="s">
        <v>129</v>
      </c>
      <c r="G9">
        <v>104</v>
      </c>
      <c r="H9">
        <v>178</v>
      </c>
      <c r="I9" s="1">
        <v>44976</v>
      </c>
      <c r="J9" t="s">
        <v>218</v>
      </c>
      <c r="K9" t="s">
        <v>223</v>
      </c>
    </row>
    <row r="10" spans="1:11" x14ac:dyDescent="0.25">
      <c r="A10" t="s">
        <v>19</v>
      </c>
      <c r="B10">
        <v>70</v>
      </c>
      <c r="C10" t="s">
        <v>111</v>
      </c>
      <c r="D10" t="s">
        <v>116</v>
      </c>
      <c r="E10" t="s">
        <v>121</v>
      </c>
      <c r="F10" t="s">
        <v>130</v>
      </c>
      <c r="G10">
        <v>79</v>
      </c>
      <c r="H10">
        <v>290</v>
      </c>
      <c r="I10" s="1">
        <v>44983</v>
      </c>
      <c r="J10" t="s">
        <v>219</v>
      </c>
      <c r="K10" t="s">
        <v>222</v>
      </c>
    </row>
    <row r="11" spans="1:11" x14ac:dyDescent="0.25">
      <c r="A11" t="s">
        <v>20</v>
      </c>
      <c r="B11">
        <v>19</v>
      </c>
      <c r="C11" t="s">
        <v>112</v>
      </c>
      <c r="D11" t="s">
        <v>113</v>
      </c>
      <c r="E11" t="s">
        <v>119</v>
      </c>
      <c r="F11" t="s">
        <v>131</v>
      </c>
      <c r="G11">
        <v>78</v>
      </c>
      <c r="H11">
        <v>161</v>
      </c>
      <c r="I11" s="1">
        <v>44990</v>
      </c>
      <c r="J11" t="s">
        <v>220</v>
      </c>
      <c r="K11" t="s">
        <v>222</v>
      </c>
    </row>
    <row r="12" spans="1:11" x14ac:dyDescent="0.25">
      <c r="A12" t="s">
        <v>21</v>
      </c>
      <c r="B12">
        <v>47</v>
      </c>
      <c r="C12" t="s">
        <v>112</v>
      </c>
      <c r="D12" t="s">
        <v>117</v>
      </c>
      <c r="E12" t="s">
        <v>120</v>
      </c>
      <c r="F12" t="s">
        <v>132</v>
      </c>
      <c r="G12">
        <v>67</v>
      </c>
      <c r="H12">
        <v>244</v>
      </c>
      <c r="I12" s="1">
        <v>44997</v>
      </c>
      <c r="J12" t="s">
        <v>220</v>
      </c>
      <c r="K12" t="s">
        <v>224</v>
      </c>
    </row>
    <row r="13" spans="1:11" x14ac:dyDescent="0.25">
      <c r="A13" t="s">
        <v>22</v>
      </c>
      <c r="B13">
        <v>55</v>
      </c>
      <c r="C13" t="s">
        <v>112</v>
      </c>
      <c r="D13" t="s">
        <v>113</v>
      </c>
      <c r="E13" t="s">
        <v>119</v>
      </c>
      <c r="F13" t="s">
        <v>133</v>
      </c>
      <c r="G13">
        <v>114</v>
      </c>
      <c r="H13">
        <v>195</v>
      </c>
      <c r="I13" s="1">
        <v>45004</v>
      </c>
      <c r="J13" t="s">
        <v>218</v>
      </c>
      <c r="K13" t="s">
        <v>225</v>
      </c>
    </row>
    <row r="14" spans="1:11" x14ac:dyDescent="0.25">
      <c r="A14" t="s">
        <v>23</v>
      </c>
      <c r="B14">
        <v>19</v>
      </c>
      <c r="C14" t="s">
        <v>111</v>
      </c>
      <c r="D14" t="s">
        <v>113</v>
      </c>
      <c r="E14" t="s">
        <v>120</v>
      </c>
      <c r="F14" t="s">
        <v>134</v>
      </c>
      <c r="G14">
        <v>61</v>
      </c>
      <c r="H14">
        <v>279</v>
      </c>
      <c r="I14" s="1">
        <v>45011</v>
      </c>
      <c r="J14" t="s">
        <v>221</v>
      </c>
      <c r="K14" t="s">
        <v>222</v>
      </c>
    </row>
    <row r="15" spans="1:11" x14ac:dyDescent="0.25">
      <c r="A15" t="s">
        <v>24</v>
      </c>
      <c r="B15">
        <v>81</v>
      </c>
      <c r="C15" t="s">
        <v>112</v>
      </c>
      <c r="D15" t="s">
        <v>116</v>
      </c>
      <c r="E15" t="s">
        <v>120</v>
      </c>
      <c r="F15" t="s">
        <v>135</v>
      </c>
      <c r="G15">
        <v>111</v>
      </c>
      <c r="H15">
        <v>184</v>
      </c>
      <c r="I15" s="1">
        <v>45018</v>
      </c>
      <c r="J15" t="s">
        <v>218</v>
      </c>
      <c r="K15" t="s">
        <v>224</v>
      </c>
    </row>
    <row r="16" spans="1:11" x14ac:dyDescent="0.25">
      <c r="A16" t="s">
        <v>25</v>
      </c>
      <c r="B16">
        <v>77</v>
      </c>
      <c r="C16" t="s">
        <v>112</v>
      </c>
      <c r="D16" t="s">
        <v>113</v>
      </c>
      <c r="E16" t="s">
        <v>121</v>
      </c>
      <c r="F16" t="s">
        <v>136</v>
      </c>
      <c r="G16">
        <v>90</v>
      </c>
      <c r="H16">
        <v>230</v>
      </c>
      <c r="I16" s="1">
        <v>45025</v>
      </c>
      <c r="J16" t="s">
        <v>218</v>
      </c>
      <c r="K16" t="s">
        <v>224</v>
      </c>
    </row>
    <row r="17" spans="1:11" x14ac:dyDescent="0.25">
      <c r="A17" t="s">
        <v>26</v>
      </c>
      <c r="B17">
        <v>38</v>
      </c>
      <c r="C17" t="s">
        <v>111</v>
      </c>
      <c r="D17" t="s">
        <v>115</v>
      </c>
      <c r="E17" t="s">
        <v>121</v>
      </c>
      <c r="F17" t="s">
        <v>137</v>
      </c>
      <c r="G17">
        <v>99</v>
      </c>
      <c r="H17">
        <v>239</v>
      </c>
      <c r="I17" s="1">
        <v>45032</v>
      </c>
      <c r="J17" t="s">
        <v>221</v>
      </c>
      <c r="K17" t="s">
        <v>225</v>
      </c>
    </row>
    <row r="18" spans="1:11" x14ac:dyDescent="0.25">
      <c r="A18" t="s">
        <v>27</v>
      </c>
      <c r="B18">
        <v>50</v>
      </c>
      <c r="C18" t="s">
        <v>112</v>
      </c>
      <c r="D18" t="s">
        <v>115</v>
      </c>
      <c r="E18" t="s">
        <v>118</v>
      </c>
      <c r="F18" t="s">
        <v>138</v>
      </c>
      <c r="G18">
        <v>74</v>
      </c>
      <c r="H18">
        <v>157</v>
      </c>
      <c r="I18" s="1">
        <v>45039</v>
      </c>
      <c r="J18" t="s">
        <v>221</v>
      </c>
      <c r="K18" t="s">
        <v>223</v>
      </c>
    </row>
    <row r="19" spans="1:11" x14ac:dyDescent="0.25">
      <c r="A19" t="s">
        <v>28</v>
      </c>
      <c r="B19">
        <v>75</v>
      </c>
      <c r="C19" t="s">
        <v>112</v>
      </c>
      <c r="D19" t="s">
        <v>114</v>
      </c>
      <c r="E19" t="s">
        <v>121</v>
      </c>
      <c r="F19" t="s">
        <v>139</v>
      </c>
      <c r="G19">
        <v>119</v>
      </c>
      <c r="H19">
        <v>242</v>
      </c>
      <c r="I19" s="1">
        <v>45046</v>
      </c>
      <c r="J19" t="s">
        <v>221</v>
      </c>
      <c r="K19" t="s">
        <v>222</v>
      </c>
    </row>
    <row r="20" spans="1:11" x14ac:dyDescent="0.25">
      <c r="A20" t="s">
        <v>29</v>
      </c>
      <c r="B20">
        <v>39</v>
      </c>
      <c r="C20" t="s">
        <v>112</v>
      </c>
      <c r="D20" t="s">
        <v>117</v>
      </c>
      <c r="E20" t="s">
        <v>118</v>
      </c>
      <c r="F20" t="s">
        <v>140</v>
      </c>
      <c r="G20">
        <v>62</v>
      </c>
      <c r="H20">
        <v>239</v>
      </c>
      <c r="I20" s="1">
        <v>45053</v>
      </c>
      <c r="J20" t="s">
        <v>220</v>
      </c>
      <c r="K20" t="s">
        <v>225</v>
      </c>
    </row>
    <row r="21" spans="1:11" x14ac:dyDescent="0.25">
      <c r="A21" t="s">
        <v>30</v>
      </c>
      <c r="B21">
        <v>66</v>
      </c>
      <c r="C21" t="s">
        <v>112</v>
      </c>
      <c r="D21" t="s">
        <v>113</v>
      </c>
      <c r="E21" t="s">
        <v>118</v>
      </c>
      <c r="F21" t="s">
        <v>141</v>
      </c>
      <c r="G21">
        <v>70</v>
      </c>
      <c r="H21">
        <v>264</v>
      </c>
      <c r="I21" s="1">
        <v>45060</v>
      </c>
      <c r="J21" t="s">
        <v>219</v>
      </c>
      <c r="K21" t="s">
        <v>222</v>
      </c>
    </row>
    <row r="22" spans="1:11" x14ac:dyDescent="0.25">
      <c r="A22" t="s">
        <v>31</v>
      </c>
      <c r="B22">
        <v>76</v>
      </c>
      <c r="C22" t="s">
        <v>112</v>
      </c>
      <c r="D22" t="s">
        <v>113</v>
      </c>
      <c r="E22" t="s">
        <v>118</v>
      </c>
      <c r="F22" t="s">
        <v>142</v>
      </c>
      <c r="G22">
        <v>68</v>
      </c>
      <c r="H22">
        <v>254</v>
      </c>
      <c r="I22" s="1">
        <v>45067</v>
      </c>
      <c r="J22" t="s">
        <v>220</v>
      </c>
      <c r="K22" t="s">
        <v>224</v>
      </c>
    </row>
    <row r="23" spans="1:11" x14ac:dyDescent="0.25">
      <c r="A23" t="s">
        <v>32</v>
      </c>
      <c r="B23">
        <v>59</v>
      </c>
      <c r="C23" t="s">
        <v>111</v>
      </c>
      <c r="D23" t="s">
        <v>116</v>
      </c>
      <c r="E23" t="s">
        <v>118</v>
      </c>
      <c r="F23" t="s">
        <v>143</v>
      </c>
      <c r="G23">
        <v>69</v>
      </c>
      <c r="H23">
        <v>284</v>
      </c>
      <c r="I23" s="1">
        <v>45074</v>
      </c>
      <c r="J23" t="s">
        <v>219</v>
      </c>
      <c r="K23" t="s">
        <v>224</v>
      </c>
    </row>
    <row r="24" spans="1:11" x14ac:dyDescent="0.25">
      <c r="A24" t="s">
        <v>33</v>
      </c>
      <c r="B24">
        <v>77</v>
      </c>
      <c r="C24" t="s">
        <v>111</v>
      </c>
      <c r="D24" t="s">
        <v>115</v>
      </c>
      <c r="E24" t="s">
        <v>118</v>
      </c>
      <c r="F24" t="s">
        <v>144</v>
      </c>
      <c r="G24">
        <v>86</v>
      </c>
      <c r="H24">
        <v>207</v>
      </c>
      <c r="I24" s="1">
        <v>45081</v>
      </c>
      <c r="J24" t="s">
        <v>220</v>
      </c>
      <c r="K24" t="s">
        <v>223</v>
      </c>
    </row>
    <row r="25" spans="1:11" x14ac:dyDescent="0.25">
      <c r="A25" t="s">
        <v>34</v>
      </c>
      <c r="B25">
        <v>32</v>
      </c>
      <c r="C25" t="s">
        <v>111</v>
      </c>
      <c r="D25" t="s">
        <v>117</v>
      </c>
      <c r="E25" t="s">
        <v>119</v>
      </c>
      <c r="F25" t="s">
        <v>145</v>
      </c>
      <c r="G25">
        <v>117</v>
      </c>
      <c r="H25">
        <v>263</v>
      </c>
      <c r="I25" s="1">
        <v>45088</v>
      </c>
      <c r="J25" t="s">
        <v>219</v>
      </c>
      <c r="K25" t="s">
        <v>224</v>
      </c>
    </row>
    <row r="26" spans="1:11" x14ac:dyDescent="0.25">
      <c r="A26" t="s">
        <v>35</v>
      </c>
      <c r="B26">
        <v>79</v>
      </c>
      <c r="C26" t="s">
        <v>112</v>
      </c>
      <c r="D26" t="s">
        <v>114</v>
      </c>
      <c r="E26" t="s">
        <v>121</v>
      </c>
      <c r="F26" t="s">
        <v>146</v>
      </c>
      <c r="G26">
        <v>105</v>
      </c>
      <c r="H26">
        <v>224</v>
      </c>
      <c r="I26" s="1">
        <v>45095</v>
      </c>
      <c r="J26" t="s">
        <v>220</v>
      </c>
      <c r="K26" t="s">
        <v>224</v>
      </c>
    </row>
    <row r="27" spans="1:11" x14ac:dyDescent="0.25">
      <c r="A27" t="s">
        <v>36</v>
      </c>
      <c r="B27">
        <v>79</v>
      </c>
      <c r="C27" t="s">
        <v>112</v>
      </c>
      <c r="D27" t="s">
        <v>115</v>
      </c>
      <c r="E27" t="s">
        <v>118</v>
      </c>
      <c r="F27" t="s">
        <v>147</v>
      </c>
      <c r="G27">
        <v>79</v>
      </c>
      <c r="H27">
        <v>269</v>
      </c>
      <c r="I27" s="1">
        <v>45102</v>
      </c>
      <c r="J27" t="s">
        <v>221</v>
      </c>
      <c r="K27" t="s">
        <v>225</v>
      </c>
    </row>
    <row r="28" spans="1:11" x14ac:dyDescent="0.25">
      <c r="A28" t="s">
        <v>37</v>
      </c>
      <c r="B28">
        <v>64</v>
      </c>
      <c r="C28" t="s">
        <v>112</v>
      </c>
      <c r="D28" t="s">
        <v>114</v>
      </c>
      <c r="E28" t="s">
        <v>120</v>
      </c>
      <c r="F28" t="s">
        <v>148</v>
      </c>
      <c r="G28">
        <v>112</v>
      </c>
      <c r="H28">
        <v>170</v>
      </c>
      <c r="I28" s="1">
        <v>45109</v>
      </c>
      <c r="J28" t="s">
        <v>218</v>
      </c>
      <c r="K28" t="s">
        <v>222</v>
      </c>
    </row>
    <row r="29" spans="1:11" x14ac:dyDescent="0.25">
      <c r="A29" t="s">
        <v>38</v>
      </c>
      <c r="B29">
        <v>79</v>
      </c>
      <c r="C29" t="s">
        <v>111</v>
      </c>
      <c r="D29" t="s">
        <v>116</v>
      </c>
      <c r="E29" t="s">
        <v>121</v>
      </c>
      <c r="F29" t="s">
        <v>149</v>
      </c>
      <c r="G29">
        <v>117</v>
      </c>
      <c r="H29">
        <v>287</v>
      </c>
      <c r="I29" s="1">
        <v>45116</v>
      </c>
      <c r="J29" t="s">
        <v>220</v>
      </c>
      <c r="K29" t="s">
        <v>222</v>
      </c>
    </row>
    <row r="30" spans="1:11" x14ac:dyDescent="0.25">
      <c r="A30" t="s">
        <v>39</v>
      </c>
      <c r="B30">
        <v>68</v>
      </c>
      <c r="C30" t="s">
        <v>112</v>
      </c>
      <c r="D30" t="s">
        <v>116</v>
      </c>
      <c r="E30" t="s">
        <v>121</v>
      </c>
      <c r="F30" t="s">
        <v>150</v>
      </c>
      <c r="G30">
        <v>116</v>
      </c>
      <c r="H30">
        <v>250</v>
      </c>
      <c r="I30" s="1">
        <v>45123</v>
      </c>
      <c r="J30" t="s">
        <v>219</v>
      </c>
      <c r="K30" t="s">
        <v>225</v>
      </c>
    </row>
    <row r="31" spans="1:11" x14ac:dyDescent="0.25">
      <c r="A31" t="s">
        <v>40</v>
      </c>
      <c r="B31">
        <v>72</v>
      </c>
      <c r="C31" t="s">
        <v>112</v>
      </c>
      <c r="D31" t="s">
        <v>113</v>
      </c>
      <c r="E31" t="s">
        <v>118</v>
      </c>
      <c r="F31" t="s">
        <v>151</v>
      </c>
      <c r="G31">
        <v>76</v>
      </c>
      <c r="H31">
        <v>248</v>
      </c>
      <c r="I31" s="1">
        <v>45130</v>
      </c>
      <c r="J31" t="s">
        <v>221</v>
      </c>
      <c r="K31" t="s">
        <v>223</v>
      </c>
    </row>
    <row r="32" spans="1:11" x14ac:dyDescent="0.25">
      <c r="A32" t="s">
        <v>41</v>
      </c>
      <c r="B32">
        <v>81</v>
      </c>
      <c r="C32" t="s">
        <v>111</v>
      </c>
      <c r="D32" t="s">
        <v>117</v>
      </c>
      <c r="E32" t="s">
        <v>119</v>
      </c>
      <c r="F32" t="s">
        <v>152</v>
      </c>
      <c r="G32">
        <v>112</v>
      </c>
      <c r="H32">
        <v>185</v>
      </c>
      <c r="I32" s="1">
        <v>45137</v>
      </c>
      <c r="J32" t="s">
        <v>220</v>
      </c>
      <c r="K32" t="s">
        <v>222</v>
      </c>
    </row>
    <row r="33" spans="1:11" x14ac:dyDescent="0.25">
      <c r="A33" t="s">
        <v>42</v>
      </c>
      <c r="B33">
        <v>20</v>
      </c>
      <c r="C33" t="s">
        <v>112</v>
      </c>
      <c r="D33" t="s">
        <v>114</v>
      </c>
      <c r="E33" t="s">
        <v>118</v>
      </c>
      <c r="F33" t="s">
        <v>153</v>
      </c>
      <c r="G33">
        <v>112</v>
      </c>
      <c r="H33">
        <v>245</v>
      </c>
      <c r="I33" s="1">
        <v>45144</v>
      </c>
      <c r="J33" t="s">
        <v>220</v>
      </c>
      <c r="K33" t="s">
        <v>224</v>
      </c>
    </row>
    <row r="34" spans="1:11" x14ac:dyDescent="0.25">
      <c r="A34" t="s">
        <v>43</v>
      </c>
      <c r="B34">
        <v>68</v>
      </c>
      <c r="C34" t="s">
        <v>111</v>
      </c>
      <c r="D34" t="s">
        <v>115</v>
      </c>
      <c r="E34" t="s">
        <v>119</v>
      </c>
      <c r="F34" t="s">
        <v>154</v>
      </c>
      <c r="G34">
        <v>103</v>
      </c>
      <c r="H34">
        <v>186</v>
      </c>
      <c r="I34" s="1">
        <v>45151</v>
      </c>
      <c r="J34" t="s">
        <v>221</v>
      </c>
      <c r="K34" t="s">
        <v>222</v>
      </c>
    </row>
    <row r="35" spans="1:11" x14ac:dyDescent="0.25">
      <c r="A35" t="s">
        <v>44</v>
      </c>
      <c r="B35">
        <v>24</v>
      </c>
      <c r="C35" t="s">
        <v>111</v>
      </c>
      <c r="D35" t="s">
        <v>116</v>
      </c>
      <c r="E35" t="s">
        <v>120</v>
      </c>
      <c r="F35" t="s">
        <v>155</v>
      </c>
      <c r="G35">
        <v>106</v>
      </c>
      <c r="H35">
        <v>161</v>
      </c>
      <c r="I35" s="1">
        <v>45158</v>
      </c>
      <c r="J35" t="s">
        <v>220</v>
      </c>
      <c r="K35" t="s">
        <v>224</v>
      </c>
    </row>
    <row r="36" spans="1:11" x14ac:dyDescent="0.25">
      <c r="A36" t="s">
        <v>45</v>
      </c>
      <c r="B36">
        <v>38</v>
      </c>
      <c r="C36" t="s">
        <v>111</v>
      </c>
      <c r="D36" t="s">
        <v>113</v>
      </c>
      <c r="E36" t="s">
        <v>121</v>
      </c>
      <c r="F36" t="s">
        <v>156</v>
      </c>
      <c r="G36">
        <v>96</v>
      </c>
      <c r="H36">
        <v>262</v>
      </c>
      <c r="I36" s="1">
        <v>45165</v>
      </c>
      <c r="J36" t="s">
        <v>218</v>
      </c>
      <c r="K36" t="s">
        <v>223</v>
      </c>
    </row>
    <row r="37" spans="1:11" x14ac:dyDescent="0.25">
      <c r="A37" t="s">
        <v>46</v>
      </c>
      <c r="B37">
        <v>56</v>
      </c>
      <c r="C37" t="s">
        <v>112</v>
      </c>
      <c r="D37" t="s">
        <v>113</v>
      </c>
      <c r="E37" t="s">
        <v>120</v>
      </c>
      <c r="F37" t="s">
        <v>157</v>
      </c>
      <c r="G37">
        <v>69</v>
      </c>
      <c r="H37">
        <v>162</v>
      </c>
      <c r="I37" s="1">
        <v>45172</v>
      </c>
      <c r="J37" t="s">
        <v>220</v>
      </c>
      <c r="K37" t="s">
        <v>225</v>
      </c>
    </row>
    <row r="38" spans="1:11" x14ac:dyDescent="0.25">
      <c r="A38" t="s">
        <v>47</v>
      </c>
      <c r="B38">
        <v>35</v>
      </c>
      <c r="C38" t="s">
        <v>112</v>
      </c>
      <c r="D38" t="s">
        <v>114</v>
      </c>
      <c r="E38" t="s">
        <v>119</v>
      </c>
      <c r="F38" t="s">
        <v>158</v>
      </c>
      <c r="G38">
        <v>108</v>
      </c>
      <c r="H38">
        <v>172</v>
      </c>
      <c r="I38" s="1">
        <v>45179</v>
      </c>
      <c r="J38" t="s">
        <v>218</v>
      </c>
      <c r="K38" t="s">
        <v>222</v>
      </c>
    </row>
    <row r="39" spans="1:11" x14ac:dyDescent="0.25">
      <c r="A39" t="s">
        <v>48</v>
      </c>
      <c r="B39">
        <v>21</v>
      </c>
      <c r="C39" t="s">
        <v>112</v>
      </c>
      <c r="D39" t="s">
        <v>116</v>
      </c>
      <c r="E39" t="s">
        <v>119</v>
      </c>
      <c r="F39" t="s">
        <v>159</v>
      </c>
      <c r="G39">
        <v>114</v>
      </c>
      <c r="H39">
        <v>248</v>
      </c>
      <c r="I39" s="1">
        <v>45186</v>
      </c>
      <c r="J39" t="s">
        <v>218</v>
      </c>
      <c r="K39" t="s">
        <v>225</v>
      </c>
    </row>
    <row r="40" spans="1:11" x14ac:dyDescent="0.25">
      <c r="A40" t="s">
        <v>49</v>
      </c>
      <c r="B40">
        <v>77</v>
      </c>
      <c r="C40" t="s">
        <v>112</v>
      </c>
      <c r="D40" t="s">
        <v>117</v>
      </c>
      <c r="E40" t="s">
        <v>120</v>
      </c>
      <c r="F40" t="s">
        <v>160</v>
      </c>
      <c r="G40">
        <v>62</v>
      </c>
      <c r="H40">
        <v>254</v>
      </c>
      <c r="I40" s="1">
        <v>45193</v>
      </c>
      <c r="J40" t="s">
        <v>221</v>
      </c>
      <c r="K40" t="s">
        <v>222</v>
      </c>
    </row>
    <row r="41" spans="1:11" x14ac:dyDescent="0.25">
      <c r="A41" t="s">
        <v>50</v>
      </c>
      <c r="B41">
        <v>31</v>
      </c>
      <c r="C41" t="s">
        <v>112</v>
      </c>
      <c r="D41" t="s">
        <v>116</v>
      </c>
      <c r="E41" t="s">
        <v>119</v>
      </c>
      <c r="F41" t="s">
        <v>161</v>
      </c>
      <c r="G41">
        <v>107</v>
      </c>
      <c r="H41">
        <v>179</v>
      </c>
      <c r="I41" s="1">
        <v>45200</v>
      </c>
      <c r="J41" t="s">
        <v>220</v>
      </c>
      <c r="K41" t="s">
        <v>224</v>
      </c>
    </row>
    <row r="42" spans="1:11" x14ac:dyDescent="0.25">
      <c r="A42" t="s">
        <v>51</v>
      </c>
      <c r="B42">
        <v>26</v>
      </c>
      <c r="C42" t="s">
        <v>112</v>
      </c>
      <c r="D42" t="s">
        <v>114</v>
      </c>
      <c r="E42" t="s">
        <v>120</v>
      </c>
      <c r="F42" t="s">
        <v>162</v>
      </c>
      <c r="G42">
        <v>114</v>
      </c>
      <c r="H42">
        <v>166</v>
      </c>
      <c r="I42" s="1">
        <v>45207</v>
      </c>
      <c r="J42" t="s">
        <v>221</v>
      </c>
      <c r="K42" t="s">
        <v>225</v>
      </c>
    </row>
    <row r="43" spans="1:11" x14ac:dyDescent="0.25">
      <c r="A43" t="s">
        <v>52</v>
      </c>
      <c r="B43">
        <v>70</v>
      </c>
      <c r="C43" t="s">
        <v>112</v>
      </c>
      <c r="D43" t="s">
        <v>114</v>
      </c>
      <c r="E43" t="s">
        <v>121</v>
      </c>
      <c r="F43" t="s">
        <v>163</v>
      </c>
      <c r="G43">
        <v>59</v>
      </c>
      <c r="H43">
        <v>262</v>
      </c>
      <c r="I43" s="1">
        <v>45214</v>
      </c>
      <c r="J43" t="s">
        <v>220</v>
      </c>
      <c r="K43" t="s">
        <v>222</v>
      </c>
    </row>
    <row r="44" spans="1:11" x14ac:dyDescent="0.25">
      <c r="A44" t="s">
        <v>53</v>
      </c>
      <c r="B44">
        <v>19</v>
      </c>
      <c r="C44" t="s">
        <v>111</v>
      </c>
      <c r="D44" t="s">
        <v>116</v>
      </c>
      <c r="E44" t="s">
        <v>120</v>
      </c>
      <c r="F44" t="s">
        <v>164</v>
      </c>
      <c r="G44">
        <v>60</v>
      </c>
      <c r="H44">
        <v>211</v>
      </c>
      <c r="I44" s="1">
        <v>45221</v>
      </c>
      <c r="J44" t="s">
        <v>220</v>
      </c>
      <c r="K44" t="s">
        <v>224</v>
      </c>
    </row>
    <row r="45" spans="1:11" x14ac:dyDescent="0.25">
      <c r="A45" t="s">
        <v>54</v>
      </c>
      <c r="B45">
        <v>77</v>
      </c>
      <c r="C45" t="s">
        <v>112</v>
      </c>
      <c r="D45" t="s">
        <v>114</v>
      </c>
      <c r="E45" t="s">
        <v>121</v>
      </c>
      <c r="F45" t="s">
        <v>165</v>
      </c>
      <c r="G45">
        <v>101</v>
      </c>
      <c r="H45">
        <v>233</v>
      </c>
      <c r="I45" s="1">
        <v>45228</v>
      </c>
      <c r="J45" t="s">
        <v>219</v>
      </c>
      <c r="K45" t="s">
        <v>225</v>
      </c>
    </row>
    <row r="46" spans="1:11" x14ac:dyDescent="0.25">
      <c r="A46" t="s">
        <v>55</v>
      </c>
      <c r="B46">
        <v>88</v>
      </c>
      <c r="C46" t="s">
        <v>111</v>
      </c>
      <c r="D46" t="s">
        <v>116</v>
      </c>
      <c r="E46" t="s">
        <v>120</v>
      </c>
      <c r="F46" t="s">
        <v>166</v>
      </c>
      <c r="G46">
        <v>109</v>
      </c>
      <c r="H46">
        <v>261</v>
      </c>
      <c r="I46" s="1">
        <v>45235</v>
      </c>
      <c r="J46" t="s">
        <v>220</v>
      </c>
      <c r="K46" t="s">
        <v>225</v>
      </c>
    </row>
    <row r="47" spans="1:11" x14ac:dyDescent="0.25">
      <c r="A47" t="s">
        <v>56</v>
      </c>
      <c r="B47">
        <v>61</v>
      </c>
      <c r="C47" t="s">
        <v>112</v>
      </c>
      <c r="D47" t="s">
        <v>115</v>
      </c>
      <c r="E47" t="s">
        <v>119</v>
      </c>
      <c r="F47" t="s">
        <v>167</v>
      </c>
      <c r="G47">
        <v>94</v>
      </c>
      <c r="H47">
        <v>235</v>
      </c>
      <c r="I47" s="1">
        <v>45242</v>
      </c>
      <c r="J47" t="s">
        <v>221</v>
      </c>
      <c r="K47" t="s">
        <v>222</v>
      </c>
    </row>
    <row r="48" spans="1:11" x14ac:dyDescent="0.25">
      <c r="A48" t="s">
        <v>57</v>
      </c>
      <c r="B48">
        <v>25</v>
      </c>
      <c r="C48" t="s">
        <v>112</v>
      </c>
      <c r="D48" t="s">
        <v>116</v>
      </c>
      <c r="E48" t="s">
        <v>120</v>
      </c>
      <c r="F48" t="s">
        <v>168</v>
      </c>
      <c r="G48">
        <v>106</v>
      </c>
      <c r="H48">
        <v>290</v>
      </c>
      <c r="I48" s="1">
        <v>45249</v>
      </c>
      <c r="J48" t="s">
        <v>218</v>
      </c>
      <c r="K48" t="s">
        <v>222</v>
      </c>
    </row>
    <row r="49" spans="1:11" x14ac:dyDescent="0.25">
      <c r="A49" t="s">
        <v>58</v>
      </c>
      <c r="B49">
        <v>64</v>
      </c>
      <c r="C49" t="s">
        <v>112</v>
      </c>
      <c r="D49" t="s">
        <v>116</v>
      </c>
      <c r="E49" t="s">
        <v>119</v>
      </c>
      <c r="F49" t="s">
        <v>169</v>
      </c>
      <c r="G49">
        <v>70</v>
      </c>
      <c r="H49">
        <v>168</v>
      </c>
      <c r="I49" s="1">
        <v>45256</v>
      </c>
      <c r="J49" t="s">
        <v>220</v>
      </c>
      <c r="K49" t="s">
        <v>222</v>
      </c>
    </row>
    <row r="50" spans="1:11" x14ac:dyDescent="0.25">
      <c r="A50" t="s">
        <v>59</v>
      </c>
      <c r="B50">
        <v>52</v>
      </c>
      <c r="C50" t="s">
        <v>111</v>
      </c>
      <c r="D50" t="s">
        <v>114</v>
      </c>
      <c r="E50" t="s">
        <v>120</v>
      </c>
      <c r="F50" t="s">
        <v>170</v>
      </c>
      <c r="G50">
        <v>67</v>
      </c>
      <c r="H50">
        <v>249</v>
      </c>
      <c r="I50" s="1">
        <v>45263</v>
      </c>
      <c r="J50" t="s">
        <v>219</v>
      </c>
      <c r="K50" t="s">
        <v>224</v>
      </c>
    </row>
    <row r="51" spans="1:11" x14ac:dyDescent="0.25">
      <c r="A51" t="s">
        <v>60</v>
      </c>
      <c r="B51">
        <v>53</v>
      </c>
      <c r="C51" t="s">
        <v>111</v>
      </c>
      <c r="D51" t="s">
        <v>114</v>
      </c>
      <c r="E51" t="s">
        <v>120</v>
      </c>
      <c r="F51" t="s">
        <v>171</v>
      </c>
      <c r="G51">
        <v>84</v>
      </c>
      <c r="H51">
        <v>289</v>
      </c>
      <c r="I51" s="1">
        <v>45270</v>
      </c>
      <c r="J51" t="s">
        <v>221</v>
      </c>
      <c r="K51" t="s">
        <v>222</v>
      </c>
    </row>
    <row r="52" spans="1:11" x14ac:dyDescent="0.25">
      <c r="A52" t="s">
        <v>61</v>
      </c>
      <c r="B52">
        <v>67</v>
      </c>
      <c r="C52" t="s">
        <v>111</v>
      </c>
      <c r="D52" t="s">
        <v>113</v>
      </c>
      <c r="E52" t="s">
        <v>118</v>
      </c>
      <c r="F52" t="s">
        <v>172</v>
      </c>
      <c r="G52">
        <v>73</v>
      </c>
      <c r="H52">
        <v>296</v>
      </c>
      <c r="I52" s="1">
        <v>45277</v>
      </c>
      <c r="J52" t="s">
        <v>220</v>
      </c>
      <c r="K52" t="s">
        <v>225</v>
      </c>
    </row>
    <row r="53" spans="1:11" x14ac:dyDescent="0.25">
      <c r="A53" t="s">
        <v>62</v>
      </c>
      <c r="B53">
        <v>21</v>
      </c>
      <c r="C53" t="s">
        <v>111</v>
      </c>
      <c r="D53" t="s">
        <v>113</v>
      </c>
      <c r="E53" t="s">
        <v>119</v>
      </c>
      <c r="F53" t="s">
        <v>173</v>
      </c>
      <c r="G53">
        <v>71</v>
      </c>
      <c r="H53">
        <v>225</v>
      </c>
      <c r="I53" s="1">
        <v>45284</v>
      </c>
      <c r="J53" t="s">
        <v>221</v>
      </c>
      <c r="K53" t="s">
        <v>225</v>
      </c>
    </row>
    <row r="54" spans="1:11" x14ac:dyDescent="0.25">
      <c r="A54" t="s">
        <v>63</v>
      </c>
      <c r="B54">
        <v>19</v>
      </c>
      <c r="C54" t="s">
        <v>112</v>
      </c>
      <c r="D54" t="s">
        <v>115</v>
      </c>
      <c r="E54" t="s">
        <v>118</v>
      </c>
      <c r="F54" t="s">
        <v>174</v>
      </c>
      <c r="G54">
        <v>117</v>
      </c>
      <c r="H54">
        <v>158</v>
      </c>
      <c r="I54" s="1">
        <v>45291</v>
      </c>
      <c r="J54" t="s">
        <v>219</v>
      </c>
      <c r="K54" t="s">
        <v>222</v>
      </c>
    </row>
    <row r="55" spans="1:11" x14ac:dyDescent="0.25">
      <c r="A55" t="s">
        <v>64</v>
      </c>
      <c r="B55">
        <v>23</v>
      </c>
      <c r="C55" t="s">
        <v>111</v>
      </c>
      <c r="D55" t="s">
        <v>113</v>
      </c>
      <c r="E55" t="s">
        <v>119</v>
      </c>
      <c r="F55" t="s">
        <v>175</v>
      </c>
      <c r="G55">
        <v>73</v>
      </c>
      <c r="H55">
        <v>177</v>
      </c>
      <c r="I55" s="1">
        <v>45298</v>
      </c>
      <c r="J55" t="s">
        <v>219</v>
      </c>
      <c r="K55" t="s">
        <v>222</v>
      </c>
    </row>
    <row r="56" spans="1:11" x14ac:dyDescent="0.25">
      <c r="A56" t="s">
        <v>65</v>
      </c>
      <c r="B56">
        <v>71</v>
      </c>
      <c r="C56" t="s">
        <v>112</v>
      </c>
      <c r="D56" t="s">
        <v>116</v>
      </c>
      <c r="E56" t="s">
        <v>118</v>
      </c>
      <c r="F56" t="s">
        <v>124</v>
      </c>
      <c r="G56">
        <v>112</v>
      </c>
      <c r="H56">
        <v>277</v>
      </c>
      <c r="I56" s="1">
        <v>45305</v>
      </c>
      <c r="J56" t="s">
        <v>221</v>
      </c>
      <c r="K56" t="s">
        <v>223</v>
      </c>
    </row>
    <row r="57" spans="1:11" x14ac:dyDescent="0.25">
      <c r="A57" t="s">
        <v>66</v>
      </c>
      <c r="B57">
        <v>21</v>
      </c>
      <c r="C57" t="s">
        <v>112</v>
      </c>
      <c r="D57" t="s">
        <v>114</v>
      </c>
      <c r="E57" t="s">
        <v>121</v>
      </c>
      <c r="F57" t="s">
        <v>176</v>
      </c>
      <c r="G57">
        <v>109</v>
      </c>
      <c r="H57">
        <v>201</v>
      </c>
      <c r="I57" s="1">
        <v>45312</v>
      </c>
      <c r="J57" t="s">
        <v>220</v>
      </c>
      <c r="K57" t="s">
        <v>225</v>
      </c>
    </row>
    <row r="58" spans="1:11" x14ac:dyDescent="0.25">
      <c r="A58" t="s">
        <v>67</v>
      </c>
      <c r="B58">
        <v>71</v>
      </c>
      <c r="C58" t="s">
        <v>111</v>
      </c>
      <c r="D58" t="s">
        <v>113</v>
      </c>
      <c r="E58" t="s">
        <v>120</v>
      </c>
      <c r="F58" t="s">
        <v>177</v>
      </c>
      <c r="G58">
        <v>116</v>
      </c>
      <c r="H58">
        <v>232</v>
      </c>
      <c r="I58" s="1">
        <v>45319</v>
      </c>
      <c r="J58" t="s">
        <v>218</v>
      </c>
      <c r="K58" t="s">
        <v>224</v>
      </c>
    </row>
    <row r="59" spans="1:11" x14ac:dyDescent="0.25">
      <c r="A59" t="s">
        <v>68</v>
      </c>
      <c r="B59">
        <v>80</v>
      </c>
      <c r="C59" t="s">
        <v>111</v>
      </c>
      <c r="D59" t="s">
        <v>113</v>
      </c>
      <c r="E59" t="s">
        <v>119</v>
      </c>
      <c r="F59" t="s">
        <v>178</v>
      </c>
      <c r="G59">
        <v>77</v>
      </c>
      <c r="H59">
        <v>260</v>
      </c>
      <c r="I59" s="1">
        <v>45326</v>
      </c>
      <c r="J59" t="s">
        <v>219</v>
      </c>
      <c r="K59" t="s">
        <v>223</v>
      </c>
    </row>
    <row r="60" spans="1:11" x14ac:dyDescent="0.25">
      <c r="A60" t="s">
        <v>69</v>
      </c>
      <c r="B60">
        <v>35</v>
      </c>
      <c r="C60" t="s">
        <v>111</v>
      </c>
      <c r="D60" t="s">
        <v>115</v>
      </c>
      <c r="E60" t="s">
        <v>119</v>
      </c>
      <c r="F60" t="s">
        <v>136</v>
      </c>
      <c r="G60">
        <v>63</v>
      </c>
      <c r="H60">
        <v>293</v>
      </c>
      <c r="I60" s="1">
        <v>45333</v>
      </c>
      <c r="J60" t="s">
        <v>220</v>
      </c>
      <c r="K60" t="s">
        <v>222</v>
      </c>
    </row>
    <row r="61" spans="1:11" x14ac:dyDescent="0.25">
      <c r="A61" t="s">
        <v>70</v>
      </c>
      <c r="B61">
        <v>61</v>
      </c>
      <c r="C61" t="s">
        <v>111</v>
      </c>
      <c r="D61" t="s">
        <v>115</v>
      </c>
      <c r="E61" t="s">
        <v>120</v>
      </c>
      <c r="F61" t="s">
        <v>179</v>
      </c>
      <c r="G61">
        <v>66</v>
      </c>
      <c r="H61">
        <v>266</v>
      </c>
      <c r="I61" s="1">
        <v>45340</v>
      </c>
      <c r="J61" t="s">
        <v>220</v>
      </c>
      <c r="K61" t="s">
        <v>222</v>
      </c>
    </row>
    <row r="62" spans="1:11" x14ac:dyDescent="0.25">
      <c r="A62" t="s">
        <v>71</v>
      </c>
      <c r="B62">
        <v>51</v>
      </c>
      <c r="C62" t="s">
        <v>111</v>
      </c>
      <c r="D62" t="s">
        <v>116</v>
      </c>
      <c r="E62" t="s">
        <v>119</v>
      </c>
      <c r="F62" t="s">
        <v>180</v>
      </c>
      <c r="G62">
        <v>55</v>
      </c>
      <c r="H62">
        <v>218</v>
      </c>
      <c r="I62" s="1">
        <v>45347</v>
      </c>
      <c r="J62" t="s">
        <v>218</v>
      </c>
      <c r="K62" t="s">
        <v>225</v>
      </c>
    </row>
    <row r="63" spans="1:11" x14ac:dyDescent="0.25">
      <c r="A63" t="s">
        <v>72</v>
      </c>
      <c r="B63">
        <v>79</v>
      </c>
      <c r="C63" t="s">
        <v>111</v>
      </c>
      <c r="D63" t="s">
        <v>114</v>
      </c>
      <c r="E63" t="s">
        <v>119</v>
      </c>
      <c r="F63" t="s">
        <v>181</v>
      </c>
      <c r="G63">
        <v>112</v>
      </c>
      <c r="H63">
        <v>248</v>
      </c>
      <c r="I63" s="1">
        <v>45354</v>
      </c>
      <c r="J63" t="s">
        <v>219</v>
      </c>
      <c r="K63" t="s">
        <v>222</v>
      </c>
    </row>
    <row r="64" spans="1:11" x14ac:dyDescent="0.25">
      <c r="A64" t="s">
        <v>73</v>
      </c>
      <c r="B64">
        <v>31</v>
      </c>
      <c r="C64" t="s">
        <v>111</v>
      </c>
      <c r="D64" t="s">
        <v>115</v>
      </c>
      <c r="E64" t="s">
        <v>118</v>
      </c>
      <c r="F64" t="s">
        <v>182</v>
      </c>
      <c r="G64">
        <v>55</v>
      </c>
      <c r="H64">
        <v>289</v>
      </c>
      <c r="I64" s="1">
        <v>45361</v>
      </c>
      <c r="J64" t="s">
        <v>219</v>
      </c>
      <c r="K64" t="s">
        <v>224</v>
      </c>
    </row>
    <row r="65" spans="1:11" x14ac:dyDescent="0.25">
      <c r="A65" t="s">
        <v>74</v>
      </c>
      <c r="B65">
        <v>65</v>
      </c>
      <c r="C65" t="s">
        <v>111</v>
      </c>
      <c r="D65" t="s">
        <v>113</v>
      </c>
      <c r="E65" t="s">
        <v>119</v>
      </c>
      <c r="F65" t="s">
        <v>183</v>
      </c>
      <c r="G65">
        <v>88</v>
      </c>
      <c r="H65">
        <v>174</v>
      </c>
      <c r="I65" s="1">
        <v>45368</v>
      </c>
      <c r="J65" t="s">
        <v>220</v>
      </c>
      <c r="K65" t="s">
        <v>225</v>
      </c>
    </row>
    <row r="66" spans="1:11" x14ac:dyDescent="0.25">
      <c r="A66" t="s">
        <v>75</v>
      </c>
      <c r="B66">
        <v>32</v>
      </c>
      <c r="C66" t="s">
        <v>112</v>
      </c>
      <c r="D66" t="s">
        <v>114</v>
      </c>
      <c r="E66" t="s">
        <v>121</v>
      </c>
      <c r="F66" t="s">
        <v>184</v>
      </c>
      <c r="G66">
        <v>102</v>
      </c>
      <c r="H66">
        <v>272</v>
      </c>
      <c r="I66" s="1">
        <v>45375</v>
      </c>
      <c r="J66" t="s">
        <v>220</v>
      </c>
      <c r="K66" t="s">
        <v>222</v>
      </c>
    </row>
    <row r="67" spans="1:11" x14ac:dyDescent="0.25">
      <c r="A67" t="s">
        <v>76</v>
      </c>
      <c r="B67">
        <v>89</v>
      </c>
      <c r="C67" t="s">
        <v>111</v>
      </c>
      <c r="D67" t="s">
        <v>114</v>
      </c>
      <c r="E67" t="s">
        <v>121</v>
      </c>
      <c r="F67" t="s">
        <v>185</v>
      </c>
      <c r="G67">
        <v>55</v>
      </c>
      <c r="H67">
        <v>202</v>
      </c>
      <c r="I67" s="1">
        <v>45382</v>
      </c>
      <c r="J67" t="s">
        <v>218</v>
      </c>
      <c r="K67" t="s">
        <v>225</v>
      </c>
    </row>
    <row r="68" spans="1:11" x14ac:dyDescent="0.25">
      <c r="A68" t="s">
        <v>77</v>
      </c>
      <c r="B68">
        <v>79</v>
      </c>
      <c r="C68" t="s">
        <v>111</v>
      </c>
      <c r="D68" t="s">
        <v>113</v>
      </c>
      <c r="E68" t="s">
        <v>120</v>
      </c>
      <c r="F68" t="s">
        <v>186</v>
      </c>
      <c r="G68">
        <v>70</v>
      </c>
      <c r="H68">
        <v>293</v>
      </c>
      <c r="I68" s="1">
        <v>45389</v>
      </c>
      <c r="J68" t="s">
        <v>218</v>
      </c>
      <c r="K68" t="s">
        <v>222</v>
      </c>
    </row>
    <row r="69" spans="1:11" x14ac:dyDescent="0.25">
      <c r="A69" t="s">
        <v>78</v>
      </c>
      <c r="B69">
        <v>57</v>
      </c>
      <c r="C69" t="s">
        <v>112</v>
      </c>
      <c r="D69" t="s">
        <v>115</v>
      </c>
      <c r="E69" t="s">
        <v>119</v>
      </c>
      <c r="F69" t="s">
        <v>187</v>
      </c>
      <c r="G69">
        <v>115</v>
      </c>
      <c r="H69">
        <v>206</v>
      </c>
      <c r="I69" s="1">
        <v>45396</v>
      </c>
      <c r="J69" t="s">
        <v>219</v>
      </c>
      <c r="K69" t="s">
        <v>222</v>
      </c>
    </row>
    <row r="70" spans="1:11" x14ac:dyDescent="0.25">
      <c r="A70" t="s">
        <v>79</v>
      </c>
      <c r="B70">
        <v>70</v>
      </c>
      <c r="C70" t="s">
        <v>111</v>
      </c>
      <c r="D70" t="s">
        <v>113</v>
      </c>
      <c r="E70" t="s">
        <v>120</v>
      </c>
      <c r="F70" t="s">
        <v>188</v>
      </c>
      <c r="G70">
        <v>118</v>
      </c>
      <c r="H70">
        <v>188</v>
      </c>
      <c r="I70" s="1">
        <v>45403</v>
      </c>
      <c r="J70" t="s">
        <v>221</v>
      </c>
      <c r="K70" t="s">
        <v>222</v>
      </c>
    </row>
    <row r="71" spans="1:11" x14ac:dyDescent="0.25">
      <c r="A71" t="s">
        <v>80</v>
      </c>
      <c r="B71">
        <v>41</v>
      </c>
      <c r="C71" t="s">
        <v>112</v>
      </c>
      <c r="D71" t="s">
        <v>114</v>
      </c>
      <c r="E71" t="s">
        <v>121</v>
      </c>
      <c r="F71" t="s">
        <v>189</v>
      </c>
      <c r="G71">
        <v>117</v>
      </c>
      <c r="H71">
        <v>258</v>
      </c>
      <c r="I71" s="1">
        <v>45410</v>
      </c>
      <c r="J71" t="s">
        <v>219</v>
      </c>
      <c r="K71" t="s">
        <v>224</v>
      </c>
    </row>
    <row r="72" spans="1:11" x14ac:dyDescent="0.25">
      <c r="A72" t="s">
        <v>81</v>
      </c>
      <c r="B72">
        <v>43</v>
      </c>
      <c r="C72" t="s">
        <v>112</v>
      </c>
      <c r="D72" t="s">
        <v>117</v>
      </c>
      <c r="E72" t="s">
        <v>119</v>
      </c>
      <c r="F72" t="s">
        <v>190</v>
      </c>
      <c r="G72">
        <v>76</v>
      </c>
      <c r="H72">
        <v>191</v>
      </c>
      <c r="I72" s="1">
        <v>45417</v>
      </c>
      <c r="J72" t="s">
        <v>220</v>
      </c>
      <c r="K72" t="s">
        <v>224</v>
      </c>
    </row>
    <row r="73" spans="1:11" x14ac:dyDescent="0.25">
      <c r="A73" t="s">
        <v>82</v>
      </c>
      <c r="B73">
        <v>77</v>
      </c>
      <c r="C73" t="s">
        <v>111</v>
      </c>
      <c r="D73" t="s">
        <v>117</v>
      </c>
      <c r="E73" t="s">
        <v>119</v>
      </c>
      <c r="F73" t="s">
        <v>191</v>
      </c>
      <c r="G73">
        <v>80</v>
      </c>
      <c r="H73">
        <v>291</v>
      </c>
      <c r="I73" s="1">
        <v>45424</v>
      </c>
      <c r="J73" t="s">
        <v>219</v>
      </c>
      <c r="K73" t="s">
        <v>225</v>
      </c>
    </row>
    <row r="74" spans="1:11" x14ac:dyDescent="0.25">
      <c r="A74" t="s">
        <v>83</v>
      </c>
      <c r="B74">
        <v>58</v>
      </c>
      <c r="C74" t="s">
        <v>112</v>
      </c>
      <c r="D74" t="s">
        <v>116</v>
      </c>
      <c r="E74" t="s">
        <v>120</v>
      </c>
      <c r="F74" t="s">
        <v>130</v>
      </c>
      <c r="G74">
        <v>70</v>
      </c>
      <c r="H74">
        <v>271</v>
      </c>
      <c r="I74" s="1">
        <v>45431</v>
      </c>
      <c r="J74" t="s">
        <v>221</v>
      </c>
      <c r="K74" t="s">
        <v>222</v>
      </c>
    </row>
    <row r="75" spans="1:11" x14ac:dyDescent="0.25">
      <c r="A75" t="s">
        <v>84</v>
      </c>
      <c r="B75">
        <v>46</v>
      </c>
      <c r="C75" t="s">
        <v>112</v>
      </c>
      <c r="D75" t="s">
        <v>113</v>
      </c>
      <c r="E75" t="s">
        <v>121</v>
      </c>
      <c r="F75" t="s">
        <v>192</v>
      </c>
      <c r="G75">
        <v>105</v>
      </c>
      <c r="H75">
        <v>282</v>
      </c>
      <c r="I75" s="1">
        <v>45438</v>
      </c>
      <c r="J75" t="s">
        <v>218</v>
      </c>
      <c r="K75" t="s">
        <v>222</v>
      </c>
    </row>
    <row r="76" spans="1:11" x14ac:dyDescent="0.25">
      <c r="A76" t="s">
        <v>85</v>
      </c>
      <c r="B76">
        <v>32</v>
      </c>
      <c r="C76" t="s">
        <v>112</v>
      </c>
      <c r="D76" t="s">
        <v>113</v>
      </c>
      <c r="E76" t="s">
        <v>119</v>
      </c>
      <c r="F76" t="s">
        <v>193</v>
      </c>
      <c r="G76">
        <v>111</v>
      </c>
      <c r="H76">
        <v>224</v>
      </c>
      <c r="I76" s="1">
        <v>45445</v>
      </c>
      <c r="J76" t="s">
        <v>221</v>
      </c>
      <c r="K76" t="s">
        <v>224</v>
      </c>
    </row>
    <row r="77" spans="1:11" x14ac:dyDescent="0.25">
      <c r="A77" t="s">
        <v>86</v>
      </c>
      <c r="B77">
        <v>62</v>
      </c>
      <c r="C77" t="s">
        <v>112</v>
      </c>
      <c r="D77" t="s">
        <v>116</v>
      </c>
      <c r="E77" t="s">
        <v>120</v>
      </c>
      <c r="F77" t="s">
        <v>194</v>
      </c>
      <c r="G77">
        <v>83</v>
      </c>
      <c r="H77">
        <v>295</v>
      </c>
      <c r="I77" s="1">
        <v>45452</v>
      </c>
      <c r="J77" t="s">
        <v>221</v>
      </c>
      <c r="K77" t="s">
        <v>222</v>
      </c>
    </row>
    <row r="78" spans="1:11" x14ac:dyDescent="0.25">
      <c r="A78" t="s">
        <v>87</v>
      </c>
      <c r="B78">
        <v>82</v>
      </c>
      <c r="C78" t="s">
        <v>111</v>
      </c>
      <c r="D78" t="s">
        <v>116</v>
      </c>
      <c r="E78" t="s">
        <v>121</v>
      </c>
      <c r="F78" t="s">
        <v>195</v>
      </c>
      <c r="G78">
        <v>101</v>
      </c>
      <c r="H78">
        <v>225</v>
      </c>
      <c r="I78" s="1">
        <v>45459</v>
      </c>
      <c r="J78" t="s">
        <v>221</v>
      </c>
      <c r="K78" t="s">
        <v>224</v>
      </c>
    </row>
    <row r="79" spans="1:11" x14ac:dyDescent="0.25">
      <c r="A79" t="s">
        <v>88</v>
      </c>
      <c r="B79">
        <v>88</v>
      </c>
      <c r="C79" t="s">
        <v>112</v>
      </c>
      <c r="D79" t="s">
        <v>116</v>
      </c>
      <c r="E79" t="s">
        <v>120</v>
      </c>
      <c r="F79" t="s">
        <v>196</v>
      </c>
      <c r="G79">
        <v>116</v>
      </c>
      <c r="H79">
        <v>158</v>
      </c>
      <c r="I79" s="1">
        <v>45466</v>
      </c>
      <c r="J79" t="s">
        <v>218</v>
      </c>
      <c r="K79" t="s">
        <v>222</v>
      </c>
    </row>
    <row r="80" spans="1:11" x14ac:dyDescent="0.25">
      <c r="A80" t="s">
        <v>89</v>
      </c>
      <c r="B80">
        <v>26</v>
      </c>
      <c r="C80" t="s">
        <v>111</v>
      </c>
      <c r="D80" t="s">
        <v>114</v>
      </c>
      <c r="E80" t="s">
        <v>118</v>
      </c>
      <c r="F80" t="s">
        <v>197</v>
      </c>
      <c r="G80">
        <v>70</v>
      </c>
      <c r="H80">
        <v>223</v>
      </c>
      <c r="I80" s="1">
        <v>45473</v>
      </c>
      <c r="J80" t="s">
        <v>221</v>
      </c>
      <c r="K80" t="s">
        <v>225</v>
      </c>
    </row>
    <row r="81" spans="1:11" x14ac:dyDescent="0.25">
      <c r="A81" t="s">
        <v>90</v>
      </c>
      <c r="B81">
        <v>18</v>
      </c>
      <c r="C81" t="s">
        <v>112</v>
      </c>
      <c r="D81" t="s">
        <v>113</v>
      </c>
      <c r="E81" t="s">
        <v>119</v>
      </c>
      <c r="F81" t="s">
        <v>198</v>
      </c>
      <c r="G81">
        <v>102</v>
      </c>
      <c r="H81">
        <v>294</v>
      </c>
      <c r="I81" s="1">
        <v>45480</v>
      </c>
      <c r="J81" t="s">
        <v>221</v>
      </c>
      <c r="K81" t="s">
        <v>222</v>
      </c>
    </row>
    <row r="82" spans="1:11" x14ac:dyDescent="0.25">
      <c r="A82" t="s">
        <v>91</v>
      </c>
      <c r="B82">
        <v>25</v>
      </c>
      <c r="C82" t="s">
        <v>112</v>
      </c>
      <c r="D82" t="s">
        <v>114</v>
      </c>
      <c r="E82" t="s">
        <v>118</v>
      </c>
      <c r="F82" t="s">
        <v>199</v>
      </c>
      <c r="G82">
        <v>93</v>
      </c>
      <c r="H82">
        <v>156</v>
      </c>
      <c r="I82" s="1">
        <v>45487</v>
      </c>
      <c r="J82" t="s">
        <v>221</v>
      </c>
      <c r="K82" t="s">
        <v>222</v>
      </c>
    </row>
    <row r="83" spans="1:11" x14ac:dyDescent="0.25">
      <c r="A83" t="s">
        <v>92</v>
      </c>
      <c r="B83">
        <v>80</v>
      </c>
      <c r="C83" t="s">
        <v>112</v>
      </c>
      <c r="D83" t="s">
        <v>116</v>
      </c>
      <c r="E83" t="s">
        <v>121</v>
      </c>
      <c r="F83" t="s">
        <v>200</v>
      </c>
      <c r="G83">
        <v>87</v>
      </c>
      <c r="H83">
        <v>290</v>
      </c>
      <c r="I83" s="1">
        <v>45494</v>
      </c>
      <c r="J83" t="s">
        <v>220</v>
      </c>
      <c r="K83" t="s">
        <v>223</v>
      </c>
    </row>
    <row r="84" spans="1:11" x14ac:dyDescent="0.25">
      <c r="A84" t="s">
        <v>93</v>
      </c>
      <c r="B84">
        <v>28</v>
      </c>
      <c r="C84" t="s">
        <v>112</v>
      </c>
      <c r="D84" t="s">
        <v>113</v>
      </c>
      <c r="E84" t="s">
        <v>118</v>
      </c>
      <c r="F84" t="s">
        <v>201</v>
      </c>
      <c r="G84">
        <v>77</v>
      </c>
      <c r="H84">
        <v>286</v>
      </c>
      <c r="I84" s="1">
        <v>45501</v>
      </c>
      <c r="J84" t="s">
        <v>221</v>
      </c>
      <c r="K84" t="s">
        <v>224</v>
      </c>
    </row>
    <row r="85" spans="1:11" x14ac:dyDescent="0.25">
      <c r="A85" t="s">
        <v>94</v>
      </c>
      <c r="B85">
        <v>25</v>
      </c>
      <c r="C85" t="s">
        <v>111</v>
      </c>
      <c r="D85" t="s">
        <v>114</v>
      </c>
      <c r="E85" t="s">
        <v>118</v>
      </c>
      <c r="F85" t="s">
        <v>202</v>
      </c>
      <c r="G85">
        <v>64</v>
      </c>
      <c r="H85">
        <v>176</v>
      </c>
      <c r="I85" s="1">
        <v>45508</v>
      </c>
      <c r="J85" t="s">
        <v>218</v>
      </c>
      <c r="K85" t="s">
        <v>222</v>
      </c>
    </row>
    <row r="86" spans="1:11" x14ac:dyDescent="0.25">
      <c r="A86" t="s">
        <v>95</v>
      </c>
      <c r="B86">
        <v>52</v>
      </c>
      <c r="C86" t="s">
        <v>111</v>
      </c>
      <c r="D86" t="s">
        <v>114</v>
      </c>
      <c r="E86" t="s">
        <v>121</v>
      </c>
      <c r="F86" t="s">
        <v>203</v>
      </c>
      <c r="G86">
        <v>88</v>
      </c>
      <c r="H86">
        <v>271</v>
      </c>
      <c r="I86" s="1">
        <v>45515</v>
      </c>
      <c r="J86" t="s">
        <v>221</v>
      </c>
      <c r="K86" t="s">
        <v>222</v>
      </c>
    </row>
    <row r="87" spans="1:11" x14ac:dyDescent="0.25">
      <c r="A87" t="s">
        <v>96</v>
      </c>
      <c r="B87">
        <v>52</v>
      </c>
      <c r="C87" t="s">
        <v>112</v>
      </c>
      <c r="D87" t="s">
        <v>116</v>
      </c>
      <c r="E87" t="s">
        <v>120</v>
      </c>
      <c r="F87" t="s">
        <v>204</v>
      </c>
      <c r="G87">
        <v>106</v>
      </c>
      <c r="H87">
        <v>154</v>
      </c>
      <c r="I87" s="1">
        <v>45522</v>
      </c>
      <c r="J87" t="s">
        <v>221</v>
      </c>
      <c r="K87" t="s">
        <v>223</v>
      </c>
    </row>
    <row r="88" spans="1:11" x14ac:dyDescent="0.25">
      <c r="A88" t="s">
        <v>97</v>
      </c>
      <c r="B88">
        <v>50</v>
      </c>
      <c r="C88" t="s">
        <v>112</v>
      </c>
      <c r="D88" t="s">
        <v>113</v>
      </c>
      <c r="E88" t="s">
        <v>118</v>
      </c>
      <c r="F88" t="s">
        <v>205</v>
      </c>
      <c r="G88">
        <v>64</v>
      </c>
      <c r="H88">
        <v>178</v>
      </c>
      <c r="I88" s="1">
        <v>45529</v>
      </c>
      <c r="J88" t="s">
        <v>218</v>
      </c>
      <c r="K88" t="s">
        <v>223</v>
      </c>
    </row>
    <row r="89" spans="1:11" x14ac:dyDescent="0.25">
      <c r="A89" t="s">
        <v>98</v>
      </c>
      <c r="B89">
        <v>22</v>
      </c>
      <c r="C89" t="s">
        <v>111</v>
      </c>
      <c r="D89" t="s">
        <v>116</v>
      </c>
      <c r="E89" t="s">
        <v>120</v>
      </c>
      <c r="F89" t="s">
        <v>206</v>
      </c>
      <c r="G89">
        <v>73</v>
      </c>
      <c r="H89">
        <v>232</v>
      </c>
      <c r="I89" s="1">
        <v>45536</v>
      </c>
      <c r="J89" t="s">
        <v>221</v>
      </c>
      <c r="K89" t="s">
        <v>224</v>
      </c>
    </row>
    <row r="90" spans="1:11" x14ac:dyDescent="0.25">
      <c r="A90" t="s">
        <v>99</v>
      </c>
      <c r="B90">
        <v>58</v>
      </c>
      <c r="C90" t="s">
        <v>112</v>
      </c>
      <c r="D90" t="s">
        <v>113</v>
      </c>
      <c r="E90" t="s">
        <v>118</v>
      </c>
      <c r="F90" t="s">
        <v>207</v>
      </c>
      <c r="G90">
        <v>112</v>
      </c>
      <c r="H90">
        <v>285</v>
      </c>
      <c r="I90" s="1">
        <v>45543</v>
      </c>
      <c r="J90" t="s">
        <v>218</v>
      </c>
      <c r="K90" t="s">
        <v>223</v>
      </c>
    </row>
    <row r="91" spans="1:11" x14ac:dyDescent="0.25">
      <c r="A91" t="s">
        <v>100</v>
      </c>
      <c r="B91">
        <v>45</v>
      </c>
      <c r="C91" t="s">
        <v>112</v>
      </c>
      <c r="D91" t="s">
        <v>117</v>
      </c>
      <c r="E91" t="s">
        <v>120</v>
      </c>
      <c r="F91" t="s">
        <v>208</v>
      </c>
      <c r="G91">
        <v>55</v>
      </c>
      <c r="H91">
        <v>258</v>
      </c>
      <c r="I91" s="1">
        <v>45550</v>
      </c>
      <c r="J91" t="s">
        <v>221</v>
      </c>
      <c r="K91" t="s">
        <v>225</v>
      </c>
    </row>
    <row r="92" spans="1:11" x14ac:dyDescent="0.25">
      <c r="A92" t="s">
        <v>101</v>
      </c>
      <c r="B92">
        <v>24</v>
      </c>
      <c r="C92" t="s">
        <v>112</v>
      </c>
      <c r="D92" t="s">
        <v>115</v>
      </c>
      <c r="E92" t="s">
        <v>121</v>
      </c>
      <c r="F92" t="s">
        <v>209</v>
      </c>
      <c r="G92">
        <v>58</v>
      </c>
      <c r="H92">
        <v>214</v>
      </c>
      <c r="I92" s="1">
        <v>45557</v>
      </c>
      <c r="J92" t="s">
        <v>218</v>
      </c>
      <c r="K92" t="s">
        <v>223</v>
      </c>
    </row>
    <row r="93" spans="1:11" x14ac:dyDescent="0.25">
      <c r="A93" t="s">
        <v>102</v>
      </c>
      <c r="B93">
        <v>89</v>
      </c>
      <c r="C93" t="s">
        <v>111</v>
      </c>
      <c r="D93" t="s">
        <v>115</v>
      </c>
      <c r="E93" t="s">
        <v>118</v>
      </c>
      <c r="F93" t="s">
        <v>210</v>
      </c>
      <c r="G93">
        <v>70</v>
      </c>
      <c r="H93">
        <v>235</v>
      </c>
      <c r="I93" s="1">
        <v>45564</v>
      </c>
      <c r="J93" t="s">
        <v>221</v>
      </c>
      <c r="K93" t="s">
        <v>225</v>
      </c>
    </row>
    <row r="94" spans="1:11" x14ac:dyDescent="0.25">
      <c r="A94" t="s">
        <v>103</v>
      </c>
      <c r="B94">
        <v>29</v>
      </c>
      <c r="C94" t="s">
        <v>111</v>
      </c>
      <c r="D94" t="s">
        <v>115</v>
      </c>
      <c r="E94" t="s">
        <v>121</v>
      </c>
      <c r="F94" t="s">
        <v>211</v>
      </c>
      <c r="G94">
        <v>78</v>
      </c>
      <c r="H94">
        <v>294</v>
      </c>
      <c r="I94" s="1">
        <v>45571</v>
      </c>
      <c r="J94" t="s">
        <v>221</v>
      </c>
      <c r="K94" t="s">
        <v>224</v>
      </c>
    </row>
    <row r="95" spans="1:11" x14ac:dyDescent="0.25">
      <c r="A95" t="s">
        <v>104</v>
      </c>
      <c r="B95">
        <v>51</v>
      </c>
      <c r="C95" t="s">
        <v>111</v>
      </c>
      <c r="D95" t="s">
        <v>116</v>
      </c>
      <c r="E95" t="s">
        <v>118</v>
      </c>
      <c r="F95" t="s">
        <v>212</v>
      </c>
      <c r="G95">
        <v>56</v>
      </c>
      <c r="H95">
        <v>220</v>
      </c>
      <c r="I95" s="1">
        <v>45578</v>
      </c>
      <c r="J95" t="s">
        <v>220</v>
      </c>
      <c r="K95" t="s">
        <v>224</v>
      </c>
    </row>
    <row r="96" spans="1:11" x14ac:dyDescent="0.25">
      <c r="A96" t="s">
        <v>105</v>
      </c>
      <c r="B96">
        <v>50</v>
      </c>
      <c r="C96" t="s">
        <v>112</v>
      </c>
      <c r="D96" t="s">
        <v>117</v>
      </c>
      <c r="E96" t="s">
        <v>121</v>
      </c>
      <c r="F96" t="s">
        <v>213</v>
      </c>
      <c r="G96">
        <v>86</v>
      </c>
      <c r="H96">
        <v>194</v>
      </c>
      <c r="I96" s="1">
        <v>45585</v>
      </c>
      <c r="J96" t="s">
        <v>220</v>
      </c>
      <c r="K96" t="s">
        <v>224</v>
      </c>
    </row>
    <row r="97" spans="1:11" x14ac:dyDescent="0.25">
      <c r="A97" t="s">
        <v>106</v>
      </c>
      <c r="B97">
        <v>65</v>
      </c>
      <c r="C97" t="s">
        <v>112</v>
      </c>
      <c r="D97" t="s">
        <v>113</v>
      </c>
      <c r="E97" t="s">
        <v>121</v>
      </c>
      <c r="F97" t="s">
        <v>214</v>
      </c>
      <c r="G97">
        <v>78</v>
      </c>
      <c r="H97">
        <v>281</v>
      </c>
      <c r="I97" s="1">
        <v>45592</v>
      </c>
      <c r="J97" t="s">
        <v>221</v>
      </c>
      <c r="K97" t="s">
        <v>224</v>
      </c>
    </row>
    <row r="98" spans="1:11" x14ac:dyDescent="0.25">
      <c r="A98" t="s">
        <v>107</v>
      </c>
      <c r="B98">
        <v>40</v>
      </c>
      <c r="C98" t="s">
        <v>111</v>
      </c>
      <c r="D98" t="s">
        <v>114</v>
      </c>
      <c r="E98" t="s">
        <v>118</v>
      </c>
      <c r="F98" t="s">
        <v>215</v>
      </c>
      <c r="G98">
        <v>66</v>
      </c>
      <c r="H98">
        <v>185</v>
      </c>
      <c r="I98" s="1">
        <v>45599</v>
      </c>
      <c r="J98" t="s">
        <v>221</v>
      </c>
      <c r="K98" t="s">
        <v>224</v>
      </c>
    </row>
    <row r="99" spans="1:11" x14ac:dyDescent="0.25">
      <c r="A99" t="s">
        <v>108</v>
      </c>
      <c r="B99">
        <v>79</v>
      </c>
      <c r="C99" t="s">
        <v>111</v>
      </c>
      <c r="D99" t="s">
        <v>113</v>
      </c>
      <c r="E99" t="s">
        <v>118</v>
      </c>
      <c r="F99" t="s">
        <v>216</v>
      </c>
      <c r="G99">
        <v>104</v>
      </c>
      <c r="H99">
        <v>219</v>
      </c>
      <c r="I99" s="1">
        <v>45606</v>
      </c>
      <c r="J99" t="s">
        <v>219</v>
      </c>
      <c r="K99" t="s">
        <v>225</v>
      </c>
    </row>
    <row r="100" spans="1:11" x14ac:dyDescent="0.25">
      <c r="A100" t="s">
        <v>109</v>
      </c>
      <c r="B100">
        <v>54</v>
      </c>
      <c r="C100" t="s">
        <v>111</v>
      </c>
      <c r="D100" t="s">
        <v>114</v>
      </c>
      <c r="E100" t="s">
        <v>118</v>
      </c>
      <c r="F100" t="s">
        <v>217</v>
      </c>
      <c r="G100">
        <v>89</v>
      </c>
      <c r="H100">
        <v>168</v>
      </c>
      <c r="I100" s="1">
        <v>45613</v>
      </c>
      <c r="J100" t="s">
        <v>218</v>
      </c>
      <c r="K100" t="s">
        <v>225</v>
      </c>
    </row>
    <row r="101" spans="1:11" x14ac:dyDescent="0.25">
      <c r="A101" t="s">
        <v>110</v>
      </c>
      <c r="B101">
        <v>61</v>
      </c>
      <c r="C101" t="s">
        <v>111</v>
      </c>
      <c r="D101" t="s">
        <v>113</v>
      </c>
      <c r="E101" t="s">
        <v>119</v>
      </c>
      <c r="F101" t="s">
        <v>164</v>
      </c>
      <c r="G101">
        <v>87</v>
      </c>
      <c r="H101">
        <v>257</v>
      </c>
      <c r="I101" s="1">
        <v>45620</v>
      </c>
      <c r="J101" t="s">
        <v>219</v>
      </c>
      <c r="K101" t="s">
        <v>224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54E60-CC72-4E52-8F0F-EB138B34483C}">
  <sheetPr codeName="Sheet2"/>
  <dimension ref="A1:R103"/>
  <sheetViews>
    <sheetView topLeftCell="D1" workbookViewId="0">
      <selection activeCell="O26" sqref="O26"/>
    </sheetView>
  </sheetViews>
  <sheetFormatPr defaultRowHeight="15" x14ac:dyDescent="0.25"/>
  <cols>
    <col min="1" max="1" width="12.5703125" bestFit="1" customWidth="1"/>
    <col min="2" max="3" width="12.5703125" customWidth="1"/>
    <col min="4" max="4" width="6.7109375" bestFit="1" customWidth="1"/>
    <col min="5" max="5" width="11.7109375" customWidth="1"/>
    <col min="6" max="6" width="13.140625" bestFit="1" customWidth="1"/>
    <col min="7" max="7" width="30.28515625" customWidth="1"/>
    <col min="8" max="8" width="25.140625" bestFit="1" customWidth="1"/>
    <col min="9" max="9" width="26" bestFit="1" customWidth="1"/>
    <col min="10" max="10" width="13.140625" bestFit="1" customWidth="1"/>
    <col min="11" max="11" width="19.5703125" bestFit="1" customWidth="1"/>
    <col min="12" max="12" width="12.42578125" bestFit="1" customWidth="1"/>
    <col min="13" max="13" width="15.5703125" bestFit="1" customWidth="1"/>
    <col min="14" max="14" width="14" bestFit="1" customWidth="1"/>
    <col min="15" max="15" width="18.28515625" customWidth="1"/>
    <col min="16" max="18" width="26.5703125" customWidth="1"/>
  </cols>
  <sheetData>
    <row r="1" spans="1:18" x14ac:dyDescent="0.25">
      <c r="A1" t="s">
        <v>0</v>
      </c>
      <c r="B1" t="s">
        <v>1</v>
      </c>
      <c r="C1" t="s">
        <v>230</v>
      </c>
      <c r="D1" t="s">
        <v>2</v>
      </c>
      <c r="E1" t="s">
        <v>3</v>
      </c>
      <c r="F1" t="s">
        <v>4</v>
      </c>
      <c r="G1" t="s">
        <v>226</v>
      </c>
      <c r="H1" t="s">
        <v>227</v>
      </c>
      <c r="I1" t="s">
        <v>6</v>
      </c>
      <c r="J1" t="s">
        <v>7</v>
      </c>
      <c r="K1" t="s">
        <v>8</v>
      </c>
      <c r="L1" t="s">
        <v>9</v>
      </c>
      <c r="M1" t="s">
        <v>10</v>
      </c>
      <c r="N1" t="s">
        <v>253</v>
      </c>
      <c r="O1" t="s">
        <v>254</v>
      </c>
      <c r="P1" t="s">
        <v>259</v>
      </c>
      <c r="Q1" t="s">
        <v>258</v>
      </c>
      <c r="R1" t="s">
        <v>260</v>
      </c>
    </row>
    <row r="2" spans="1:18" x14ac:dyDescent="0.25">
      <c r="A2" t="s">
        <v>11</v>
      </c>
      <c r="B2" s="6">
        <v>69</v>
      </c>
      <c r="C2" s="6" t="str">
        <f>FLOOR(Table1_2[[#This Row],[Age]],10) &amp; "-" &amp; (FLOOR(Table1_2[[#This Row],[Age]],10)+9)</f>
        <v>60-69</v>
      </c>
      <c r="D2" t="s">
        <v>111</v>
      </c>
      <c r="E2" t="s">
        <v>113</v>
      </c>
      <c r="F2" t="s">
        <v>118</v>
      </c>
      <c r="G2">
        <v>104</v>
      </c>
      <c r="H2">
        <v>61</v>
      </c>
      <c r="I2">
        <v>87</v>
      </c>
      <c r="J2">
        <v>250</v>
      </c>
      <c r="K2" s="3">
        <v>44927</v>
      </c>
      <c r="L2" t="s">
        <v>218</v>
      </c>
      <c r="M2" t="s">
        <v>222</v>
      </c>
      <c r="N2">
        <v>200</v>
      </c>
      <c r="O2" t="s">
        <v>255</v>
      </c>
      <c r="P2" t="s">
        <v>255</v>
      </c>
      <c r="Q2">
        <f>COUNTIF(O2:O101,Table1_2[[#This Row],[CONDITIONAL AGREEGATION]])</f>
        <v>40</v>
      </c>
      <c r="R2">
        <f>SUMIF(O2:O101, "Mobile Transfer", N2:N101)</f>
        <v>19216</v>
      </c>
    </row>
    <row r="3" spans="1:18" x14ac:dyDescent="0.25">
      <c r="A3" t="s">
        <v>12</v>
      </c>
      <c r="B3" s="6">
        <v>32</v>
      </c>
      <c r="C3" s="6" t="str">
        <f>FLOOR(Table1_2[[#This Row],[Age]],10) &amp; "-" &amp; (FLOOR(Table1_2[[#This Row],[Age]],10)+9)</f>
        <v>30-39</v>
      </c>
      <c r="D3" t="s">
        <v>111</v>
      </c>
      <c r="E3" t="s">
        <v>114</v>
      </c>
      <c r="F3" t="s">
        <v>119</v>
      </c>
      <c r="G3">
        <v>125</v>
      </c>
      <c r="H3">
        <v>75</v>
      </c>
      <c r="I3">
        <v>63</v>
      </c>
      <c r="J3">
        <v>161</v>
      </c>
      <c r="K3" s="3">
        <v>44934</v>
      </c>
      <c r="L3" t="s">
        <v>219</v>
      </c>
      <c r="M3" t="s">
        <v>222</v>
      </c>
      <c r="N3">
        <v>300</v>
      </c>
      <c r="O3" t="s">
        <v>256</v>
      </c>
      <c r="P3" t="s">
        <v>256</v>
      </c>
      <c r="Q3">
        <f>COUNTIF(O2:O101, "Debit Card")</f>
        <v>23</v>
      </c>
    </row>
    <row r="4" spans="1:18" x14ac:dyDescent="0.25">
      <c r="A4" t="s">
        <v>13</v>
      </c>
      <c r="B4" s="6">
        <v>89</v>
      </c>
      <c r="C4" s="6" t="str">
        <f>FLOOR(Table1_2[[#This Row],[Age]],10) &amp; "-" &amp; (FLOOR(Table1_2[[#This Row],[Age]],10)+9)</f>
        <v>80-89</v>
      </c>
      <c r="D4" t="s">
        <v>112</v>
      </c>
      <c r="E4" t="s">
        <v>113</v>
      </c>
      <c r="F4" t="s">
        <v>120</v>
      </c>
      <c r="G4">
        <v>118</v>
      </c>
      <c r="H4">
        <v>68</v>
      </c>
      <c r="I4">
        <v>97</v>
      </c>
      <c r="J4">
        <v>216</v>
      </c>
      <c r="K4" s="3">
        <v>44941</v>
      </c>
      <c r="L4" t="s">
        <v>219</v>
      </c>
      <c r="M4" t="s">
        <v>222</v>
      </c>
      <c r="N4">
        <v>800</v>
      </c>
      <c r="O4" t="s">
        <v>255</v>
      </c>
    </row>
    <row r="5" spans="1:18" x14ac:dyDescent="0.25">
      <c r="A5" t="s">
        <v>14</v>
      </c>
      <c r="B5" s="6">
        <v>78</v>
      </c>
      <c r="C5" s="6" t="str">
        <f>FLOOR(Table1_2[[#This Row],[Age]],10) &amp; "-" &amp; (FLOOR(Table1_2[[#This Row],[Age]],10)+9)</f>
        <v>70-79</v>
      </c>
      <c r="D5" t="s">
        <v>112</v>
      </c>
      <c r="E5" t="s">
        <v>113</v>
      </c>
      <c r="F5" t="s">
        <v>120</v>
      </c>
      <c r="G5">
        <v>103</v>
      </c>
      <c r="H5">
        <v>94</v>
      </c>
      <c r="I5">
        <v>102</v>
      </c>
      <c r="J5">
        <v>214</v>
      </c>
      <c r="K5" s="3">
        <v>44948</v>
      </c>
      <c r="L5" t="s">
        <v>218</v>
      </c>
      <c r="M5" t="s">
        <v>222</v>
      </c>
      <c r="N5">
        <v>700</v>
      </c>
      <c r="O5" t="s">
        <v>257</v>
      </c>
    </row>
    <row r="6" spans="1:18" x14ac:dyDescent="0.25">
      <c r="A6" t="s">
        <v>15</v>
      </c>
      <c r="B6" s="6">
        <v>38</v>
      </c>
      <c r="C6" s="6" t="str">
        <f>FLOOR(Table1_2[[#This Row],[Age]],10) &amp; "-" &amp; (FLOOR(Table1_2[[#This Row],[Age]],10)+9)</f>
        <v>30-39</v>
      </c>
      <c r="D6" t="s">
        <v>112</v>
      </c>
      <c r="E6" t="s">
        <v>115</v>
      </c>
      <c r="F6" t="s">
        <v>120</v>
      </c>
      <c r="G6">
        <v>101</v>
      </c>
      <c r="H6">
        <v>97</v>
      </c>
      <c r="I6">
        <v>93</v>
      </c>
      <c r="J6">
        <v>223</v>
      </c>
      <c r="K6" s="3">
        <v>44955</v>
      </c>
      <c r="L6" t="s">
        <v>218</v>
      </c>
      <c r="M6" t="s">
        <v>223</v>
      </c>
      <c r="N6">
        <v>400</v>
      </c>
      <c r="O6" t="s">
        <v>255</v>
      </c>
    </row>
    <row r="7" spans="1:18" x14ac:dyDescent="0.25">
      <c r="A7" t="s">
        <v>16</v>
      </c>
      <c r="B7" s="6">
        <v>41</v>
      </c>
      <c r="C7" s="6" t="str">
        <f>FLOOR(Table1_2[[#This Row],[Age]],10) &amp; "-" &amp; (FLOOR(Table1_2[[#This Row],[Age]],10)+9)</f>
        <v>40-49</v>
      </c>
      <c r="D7" t="s">
        <v>112</v>
      </c>
      <c r="E7" t="s">
        <v>114</v>
      </c>
      <c r="F7" t="s">
        <v>120</v>
      </c>
      <c r="G7">
        <v>144</v>
      </c>
      <c r="H7">
        <v>62</v>
      </c>
      <c r="I7">
        <v>96</v>
      </c>
      <c r="J7">
        <v>192</v>
      </c>
      <c r="K7" s="3">
        <v>44962</v>
      </c>
      <c r="L7" t="s">
        <v>219</v>
      </c>
      <c r="M7" t="s">
        <v>222</v>
      </c>
      <c r="N7">
        <v>234</v>
      </c>
      <c r="O7" t="s">
        <v>257</v>
      </c>
    </row>
    <row r="8" spans="1:18" x14ac:dyDescent="0.25">
      <c r="A8" t="s">
        <v>17</v>
      </c>
      <c r="B8" s="6">
        <v>20</v>
      </c>
      <c r="C8" s="6" t="str">
        <f>FLOOR(Table1_2[[#This Row],[Age]],10) &amp; "-" &amp; (FLOOR(Table1_2[[#This Row],[Age]],10)+9)</f>
        <v>20-29</v>
      </c>
      <c r="D8" t="s">
        <v>112</v>
      </c>
      <c r="E8" t="s">
        <v>114</v>
      </c>
      <c r="F8" t="s">
        <v>120</v>
      </c>
      <c r="G8">
        <v>93</v>
      </c>
      <c r="H8">
        <v>65</v>
      </c>
      <c r="I8">
        <v>80</v>
      </c>
      <c r="J8">
        <v>193</v>
      </c>
      <c r="K8" s="3">
        <v>44969</v>
      </c>
      <c r="L8" t="s">
        <v>219</v>
      </c>
      <c r="M8" t="s">
        <v>223</v>
      </c>
      <c r="N8">
        <v>600</v>
      </c>
      <c r="O8" t="s">
        <v>255</v>
      </c>
    </row>
    <row r="9" spans="1:18" x14ac:dyDescent="0.25">
      <c r="A9" t="s">
        <v>18</v>
      </c>
      <c r="B9" s="6">
        <v>39</v>
      </c>
      <c r="C9" s="6" t="str">
        <f>FLOOR(Table1_2[[#This Row],[Age]],10) &amp; "-" &amp; (FLOOR(Table1_2[[#This Row],[Age]],10)+9)</f>
        <v>30-39</v>
      </c>
      <c r="D9" t="s">
        <v>112</v>
      </c>
      <c r="E9" t="s">
        <v>115</v>
      </c>
      <c r="F9" t="s">
        <v>121</v>
      </c>
      <c r="G9">
        <v>117</v>
      </c>
      <c r="H9">
        <v>74</v>
      </c>
      <c r="I9">
        <v>104</v>
      </c>
      <c r="J9">
        <v>178</v>
      </c>
      <c r="K9" s="3">
        <v>44976</v>
      </c>
      <c r="L9" t="s">
        <v>218</v>
      </c>
      <c r="M9" t="s">
        <v>223</v>
      </c>
      <c r="N9">
        <v>657</v>
      </c>
      <c r="O9" t="s">
        <v>257</v>
      </c>
    </row>
    <row r="10" spans="1:18" x14ac:dyDescent="0.25">
      <c r="A10" t="s">
        <v>19</v>
      </c>
      <c r="B10" s="6">
        <v>70</v>
      </c>
      <c r="C10" s="6" t="str">
        <f>FLOOR(Table1_2[[#This Row],[Age]],10) &amp; "-" &amp; (FLOOR(Table1_2[[#This Row],[Age]],10)+9)</f>
        <v>70-79</v>
      </c>
      <c r="D10" t="s">
        <v>111</v>
      </c>
      <c r="E10" t="s">
        <v>116</v>
      </c>
      <c r="F10" t="s">
        <v>121</v>
      </c>
      <c r="G10">
        <v>154</v>
      </c>
      <c r="H10">
        <v>98</v>
      </c>
      <c r="I10">
        <v>79</v>
      </c>
      <c r="J10">
        <v>290</v>
      </c>
      <c r="K10" s="3">
        <v>44983</v>
      </c>
      <c r="L10" t="s">
        <v>219</v>
      </c>
      <c r="M10" t="s">
        <v>222</v>
      </c>
      <c r="N10">
        <v>234</v>
      </c>
      <c r="O10" t="s">
        <v>255</v>
      </c>
    </row>
    <row r="11" spans="1:18" x14ac:dyDescent="0.25">
      <c r="A11" t="s">
        <v>20</v>
      </c>
      <c r="B11" s="6">
        <v>19</v>
      </c>
      <c r="C11" s="6" t="str">
        <f>FLOOR(Table1_2[[#This Row],[Age]],10) &amp; "-" &amp; (FLOOR(Table1_2[[#This Row],[Age]],10)+9)</f>
        <v>10-19</v>
      </c>
      <c r="D11" t="s">
        <v>112</v>
      </c>
      <c r="E11" t="s">
        <v>113</v>
      </c>
      <c r="F11" t="s">
        <v>119</v>
      </c>
      <c r="G11">
        <v>93</v>
      </c>
      <c r="H11">
        <v>95</v>
      </c>
      <c r="I11">
        <v>78</v>
      </c>
      <c r="J11">
        <v>161</v>
      </c>
      <c r="K11" s="3">
        <v>44990</v>
      </c>
      <c r="L11" t="s">
        <v>220</v>
      </c>
      <c r="M11" t="s">
        <v>222</v>
      </c>
      <c r="N11">
        <v>567</v>
      </c>
      <c r="O11" t="s">
        <v>255</v>
      </c>
    </row>
    <row r="12" spans="1:18" x14ac:dyDescent="0.25">
      <c r="A12" t="s">
        <v>21</v>
      </c>
      <c r="B12" s="6">
        <v>47</v>
      </c>
      <c r="C12" s="6" t="str">
        <f>FLOOR(Table1_2[[#This Row],[Age]],10) &amp; "-" &amp; (FLOOR(Table1_2[[#This Row],[Age]],10)+9)</f>
        <v>40-49</v>
      </c>
      <c r="D12" t="s">
        <v>112</v>
      </c>
      <c r="E12" t="s">
        <v>117</v>
      </c>
      <c r="F12" t="s">
        <v>120</v>
      </c>
      <c r="G12">
        <v>115</v>
      </c>
      <c r="H12">
        <v>94</v>
      </c>
      <c r="I12">
        <v>67</v>
      </c>
      <c r="J12">
        <v>244</v>
      </c>
      <c r="K12" s="3">
        <v>44997</v>
      </c>
      <c r="L12" t="s">
        <v>220</v>
      </c>
      <c r="M12" t="s">
        <v>224</v>
      </c>
      <c r="N12">
        <v>234</v>
      </c>
      <c r="O12" t="s">
        <v>255</v>
      </c>
    </row>
    <row r="13" spans="1:18" x14ac:dyDescent="0.25">
      <c r="A13" t="s">
        <v>22</v>
      </c>
      <c r="B13" s="6">
        <v>55</v>
      </c>
      <c r="C13" s="6" t="str">
        <f>FLOOR(Table1_2[[#This Row],[Age]],10) &amp; "-" &amp; (FLOOR(Table1_2[[#This Row],[Age]],10)+9)</f>
        <v>50-59</v>
      </c>
      <c r="D13" t="s">
        <v>112</v>
      </c>
      <c r="E13" t="s">
        <v>113</v>
      </c>
      <c r="F13" t="s">
        <v>119</v>
      </c>
      <c r="G13">
        <v>143</v>
      </c>
      <c r="H13">
        <v>74</v>
      </c>
      <c r="I13">
        <v>114</v>
      </c>
      <c r="J13">
        <v>195</v>
      </c>
      <c r="K13" s="3">
        <v>45004</v>
      </c>
      <c r="L13" t="s">
        <v>218</v>
      </c>
      <c r="M13" t="s">
        <v>225</v>
      </c>
      <c r="N13">
        <v>245</v>
      </c>
      <c r="O13" t="s">
        <v>255</v>
      </c>
    </row>
    <row r="14" spans="1:18" x14ac:dyDescent="0.25">
      <c r="A14" t="s">
        <v>23</v>
      </c>
      <c r="B14" s="6">
        <v>19</v>
      </c>
      <c r="C14" s="6" t="str">
        <f>FLOOR(Table1_2[[#This Row],[Age]],10) &amp; "-" &amp; (FLOOR(Table1_2[[#This Row],[Age]],10)+9)</f>
        <v>10-19</v>
      </c>
      <c r="D14" t="s">
        <v>111</v>
      </c>
      <c r="E14" t="s">
        <v>113</v>
      </c>
      <c r="F14" t="s">
        <v>120</v>
      </c>
      <c r="G14">
        <v>147</v>
      </c>
      <c r="H14">
        <v>97</v>
      </c>
      <c r="I14">
        <v>61</v>
      </c>
      <c r="J14">
        <v>279</v>
      </c>
      <c r="K14" s="3">
        <v>45011</v>
      </c>
      <c r="L14" t="s">
        <v>221</v>
      </c>
      <c r="M14" t="s">
        <v>222</v>
      </c>
      <c r="N14">
        <v>345</v>
      </c>
      <c r="O14" t="s">
        <v>255</v>
      </c>
    </row>
    <row r="15" spans="1:18" x14ac:dyDescent="0.25">
      <c r="A15" t="s">
        <v>24</v>
      </c>
      <c r="B15" s="6">
        <v>81</v>
      </c>
      <c r="C15" s="6" t="str">
        <f>FLOOR(Table1_2[[#This Row],[Age]],10) &amp; "-" &amp; (FLOOR(Table1_2[[#This Row],[Age]],10)+9)</f>
        <v>80-89</v>
      </c>
      <c r="D15" t="s">
        <v>112</v>
      </c>
      <c r="E15" t="s">
        <v>116</v>
      </c>
      <c r="F15" t="s">
        <v>120</v>
      </c>
      <c r="G15">
        <v>125</v>
      </c>
      <c r="H15">
        <v>60</v>
      </c>
      <c r="I15">
        <v>111</v>
      </c>
      <c r="J15">
        <v>184</v>
      </c>
      <c r="K15" s="3">
        <v>45018</v>
      </c>
      <c r="L15" t="s">
        <v>218</v>
      </c>
      <c r="M15" t="s">
        <v>224</v>
      </c>
      <c r="N15">
        <v>236</v>
      </c>
      <c r="O15" t="s">
        <v>255</v>
      </c>
    </row>
    <row r="16" spans="1:18" x14ac:dyDescent="0.25">
      <c r="A16" t="s">
        <v>25</v>
      </c>
      <c r="B16" s="6">
        <v>77</v>
      </c>
      <c r="C16" s="6" t="str">
        <f>FLOOR(Table1_2[[#This Row],[Age]],10) &amp; "-" &amp; (FLOOR(Table1_2[[#This Row],[Age]],10)+9)</f>
        <v>70-79</v>
      </c>
      <c r="D16" t="s">
        <v>112</v>
      </c>
      <c r="E16" t="s">
        <v>113</v>
      </c>
      <c r="F16" t="s">
        <v>121</v>
      </c>
      <c r="G16">
        <v>110</v>
      </c>
      <c r="H16">
        <v>87</v>
      </c>
      <c r="I16">
        <v>90</v>
      </c>
      <c r="J16">
        <v>230</v>
      </c>
      <c r="K16" s="3">
        <v>45025</v>
      </c>
      <c r="L16" t="s">
        <v>218</v>
      </c>
      <c r="M16" t="s">
        <v>224</v>
      </c>
      <c r="N16">
        <v>458</v>
      </c>
      <c r="O16" t="s">
        <v>255</v>
      </c>
    </row>
    <row r="17" spans="1:15" x14ac:dyDescent="0.25">
      <c r="A17" t="s">
        <v>26</v>
      </c>
      <c r="B17" s="6">
        <v>38</v>
      </c>
      <c r="C17" s="6" t="str">
        <f>FLOOR(Table1_2[[#This Row],[Age]],10) &amp; "-" &amp; (FLOOR(Table1_2[[#This Row],[Age]],10)+9)</f>
        <v>30-39</v>
      </c>
      <c r="D17" t="s">
        <v>111</v>
      </c>
      <c r="E17" t="s">
        <v>115</v>
      </c>
      <c r="F17" t="s">
        <v>121</v>
      </c>
      <c r="G17">
        <v>133</v>
      </c>
      <c r="H17">
        <v>77</v>
      </c>
      <c r="I17">
        <v>99</v>
      </c>
      <c r="J17">
        <v>239</v>
      </c>
      <c r="K17" s="3">
        <v>45032</v>
      </c>
      <c r="L17" t="s">
        <v>221</v>
      </c>
      <c r="M17" t="s">
        <v>225</v>
      </c>
      <c r="N17">
        <v>908</v>
      </c>
      <c r="O17" t="s">
        <v>255</v>
      </c>
    </row>
    <row r="18" spans="1:15" x14ac:dyDescent="0.25">
      <c r="A18" t="s">
        <v>27</v>
      </c>
      <c r="B18" s="6">
        <v>50</v>
      </c>
      <c r="C18" s="6" t="str">
        <f>FLOOR(Table1_2[[#This Row],[Age]],10) &amp; "-" &amp; (FLOOR(Table1_2[[#This Row],[Age]],10)+9)</f>
        <v>50-59</v>
      </c>
      <c r="D18" t="s">
        <v>112</v>
      </c>
      <c r="E18" t="s">
        <v>115</v>
      </c>
      <c r="F18" t="s">
        <v>118</v>
      </c>
      <c r="G18">
        <v>109</v>
      </c>
      <c r="H18">
        <v>73</v>
      </c>
      <c r="I18">
        <v>74</v>
      </c>
      <c r="J18">
        <v>157</v>
      </c>
      <c r="K18" s="3">
        <v>45039</v>
      </c>
      <c r="L18" t="s">
        <v>221</v>
      </c>
      <c r="M18" t="s">
        <v>223</v>
      </c>
      <c r="N18">
        <v>1000</v>
      </c>
      <c r="O18" t="s">
        <v>257</v>
      </c>
    </row>
    <row r="19" spans="1:15" x14ac:dyDescent="0.25">
      <c r="A19" t="s">
        <v>28</v>
      </c>
      <c r="B19" s="6">
        <v>75</v>
      </c>
      <c r="C19" s="6" t="str">
        <f>FLOOR(Table1_2[[#This Row],[Age]],10) &amp; "-" &amp; (FLOOR(Table1_2[[#This Row],[Age]],10)+9)</f>
        <v>70-79</v>
      </c>
      <c r="D19" t="s">
        <v>112</v>
      </c>
      <c r="E19" t="s">
        <v>114</v>
      </c>
      <c r="F19" t="s">
        <v>121</v>
      </c>
      <c r="G19">
        <v>133</v>
      </c>
      <c r="H19">
        <v>66</v>
      </c>
      <c r="I19">
        <v>119</v>
      </c>
      <c r="J19">
        <v>242</v>
      </c>
      <c r="K19" s="3">
        <v>45046</v>
      </c>
      <c r="L19" t="s">
        <v>221</v>
      </c>
      <c r="M19" t="s">
        <v>222</v>
      </c>
      <c r="N19">
        <v>765</v>
      </c>
      <c r="O19" t="s">
        <v>257</v>
      </c>
    </row>
    <row r="20" spans="1:15" x14ac:dyDescent="0.25">
      <c r="A20" t="s">
        <v>29</v>
      </c>
      <c r="B20" s="6">
        <v>39</v>
      </c>
      <c r="C20" s="6" t="str">
        <f>FLOOR(Table1_2[[#This Row],[Age]],10) &amp; "-" &amp; (FLOOR(Table1_2[[#This Row],[Age]],10)+9)</f>
        <v>30-39</v>
      </c>
      <c r="D20" t="s">
        <v>112</v>
      </c>
      <c r="E20" t="s">
        <v>117</v>
      </c>
      <c r="F20" t="s">
        <v>118</v>
      </c>
      <c r="G20">
        <v>101</v>
      </c>
      <c r="H20">
        <v>84</v>
      </c>
      <c r="I20">
        <v>62</v>
      </c>
      <c r="J20">
        <v>239</v>
      </c>
      <c r="K20" s="3">
        <v>45053</v>
      </c>
      <c r="L20" t="s">
        <v>220</v>
      </c>
      <c r="M20" t="s">
        <v>225</v>
      </c>
      <c r="N20">
        <v>543</v>
      </c>
      <c r="O20" t="s">
        <v>257</v>
      </c>
    </row>
    <row r="21" spans="1:15" x14ac:dyDescent="0.25">
      <c r="A21" t="s">
        <v>30</v>
      </c>
      <c r="B21" s="6">
        <v>66</v>
      </c>
      <c r="C21" s="6" t="str">
        <f>FLOOR(Table1_2[[#This Row],[Age]],10) &amp; "-" &amp; (FLOOR(Table1_2[[#This Row],[Age]],10)+9)</f>
        <v>60-69</v>
      </c>
      <c r="D21" t="s">
        <v>112</v>
      </c>
      <c r="E21" t="s">
        <v>113</v>
      </c>
      <c r="F21" t="s">
        <v>118</v>
      </c>
      <c r="G21">
        <v>102</v>
      </c>
      <c r="H21">
        <v>82</v>
      </c>
      <c r="I21">
        <v>70</v>
      </c>
      <c r="J21">
        <v>264</v>
      </c>
      <c r="K21" s="3">
        <v>45060</v>
      </c>
      <c r="L21" t="s">
        <v>219</v>
      </c>
      <c r="M21" t="s">
        <v>222</v>
      </c>
      <c r="N21">
        <v>234</v>
      </c>
      <c r="O21" t="s">
        <v>257</v>
      </c>
    </row>
    <row r="22" spans="1:15" x14ac:dyDescent="0.25">
      <c r="A22" t="s">
        <v>31</v>
      </c>
      <c r="B22" s="6">
        <v>76</v>
      </c>
      <c r="C22" s="6" t="str">
        <f>FLOOR(Table1_2[[#This Row],[Age]],10) &amp; "-" &amp; (FLOOR(Table1_2[[#This Row],[Age]],10)+9)</f>
        <v>70-79</v>
      </c>
      <c r="D22" t="s">
        <v>112</v>
      </c>
      <c r="E22" t="s">
        <v>113</v>
      </c>
      <c r="F22" t="s">
        <v>118</v>
      </c>
      <c r="G22">
        <v>134</v>
      </c>
      <c r="H22">
        <v>98</v>
      </c>
      <c r="I22">
        <v>68</v>
      </c>
      <c r="J22">
        <v>254</v>
      </c>
      <c r="K22" s="3">
        <v>45067</v>
      </c>
      <c r="L22" t="s">
        <v>220</v>
      </c>
      <c r="M22" t="s">
        <v>224</v>
      </c>
      <c r="N22">
        <v>567</v>
      </c>
      <c r="O22" t="s">
        <v>257</v>
      </c>
    </row>
    <row r="23" spans="1:15" x14ac:dyDescent="0.25">
      <c r="A23" t="s">
        <v>32</v>
      </c>
      <c r="B23" s="6">
        <v>59</v>
      </c>
      <c r="C23" s="6" t="str">
        <f>FLOOR(Table1_2[[#This Row],[Age]],10) &amp; "-" &amp; (FLOOR(Table1_2[[#This Row],[Age]],10)+9)</f>
        <v>50-59</v>
      </c>
      <c r="D23" t="s">
        <v>111</v>
      </c>
      <c r="E23" t="s">
        <v>116</v>
      </c>
      <c r="F23" t="s">
        <v>118</v>
      </c>
      <c r="G23">
        <v>123</v>
      </c>
      <c r="H23">
        <v>62</v>
      </c>
      <c r="I23">
        <v>69</v>
      </c>
      <c r="J23">
        <v>284</v>
      </c>
      <c r="K23" s="3">
        <v>45074</v>
      </c>
      <c r="L23" t="s">
        <v>219</v>
      </c>
      <c r="M23" t="s">
        <v>224</v>
      </c>
      <c r="N23">
        <v>890</v>
      </c>
      <c r="O23" t="s">
        <v>257</v>
      </c>
    </row>
    <row r="24" spans="1:15" x14ac:dyDescent="0.25">
      <c r="A24" t="s">
        <v>33</v>
      </c>
      <c r="B24" s="6">
        <v>77</v>
      </c>
      <c r="C24" s="6" t="str">
        <f>FLOOR(Table1_2[[#This Row],[Age]],10) &amp; "-" &amp; (FLOOR(Table1_2[[#This Row],[Age]],10)+9)</f>
        <v>70-79</v>
      </c>
      <c r="D24" t="s">
        <v>111</v>
      </c>
      <c r="E24" t="s">
        <v>115</v>
      </c>
      <c r="F24" t="s">
        <v>118</v>
      </c>
      <c r="G24">
        <v>148</v>
      </c>
      <c r="H24">
        <v>94</v>
      </c>
      <c r="I24">
        <v>86</v>
      </c>
      <c r="J24">
        <v>207</v>
      </c>
      <c r="K24" s="3">
        <v>45081</v>
      </c>
      <c r="L24" t="s">
        <v>220</v>
      </c>
      <c r="M24" t="s">
        <v>223</v>
      </c>
      <c r="N24">
        <v>765</v>
      </c>
      <c r="O24" t="s">
        <v>256</v>
      </c>
    </row>
    <row r="25" spans="1:15" x14ac:dyDescent="0.25">
      <c r="A25" t="s">
        <v>34</v>
      </c>
      <c r="B25" s="6">
        <v>32</v>
      </c>
      <c r="C25" s="6" t="str">
        <f>FLOOR(Table1_2[[#This Row],[Age]],10) &amp; "-" &amp; (FLOOR(Table1_2[[#This Row],[Age]],10)+9)</f>
        <v>30-39</v>
      </c>
      <c r="D25" t="s">
        <v>111</v>
      </c>
      <c r="E25" t="s">
        <v>117</v>
      </c>
      <c r="F25" t="s">
        <v>119</v>
      </c>
      <c r="G25">
        <v>105</v>
      </c>
      <c r="H25">
        <v>84</v>
      </c>
      <c r="I25">
        <v>117</v>
      </c>
      <c r="J25">
        <v>263</v>
      </c>
      <c r="K25" s="3">
        <v>45088</v>
      </c>
      <c r="L25" t="s">
        <v>219</v>
      </c>
      <c r="M25" t="s">
        <v>224</v>
      </c>
      <c r="N25">
        <v>354</v>
      </c>
      <c r="O25" t="s">
        <v>256</v>
      </c>
    </row>
    <row r="26" spans="1:15" x14ac:dyDescent="0.25">
      <c r="A26" t="s">
        <v>35</v>
      </c>
      <c r="B26" s="6">
        <v>79</v>
      </c>
      <c r="C26" s="6" t="str">
        <f>FLOOR(Table1_2[[#This Row],[Age]],10) &amp; "-" &amp; (FLOOR(Table1_2[[#This Row],[Age]],10)+9)</f>
        <v>70-79</v>
      </c>
      <c r="D26" t="s">
        <v>112</v>
      </c>
      <c r="E26" t="s">
        <v>114</v>
      </c>
      <c r="F26" t="s">
        <v>121</v>
      </c>
      <c r="G26">
        <v>100</v>
      </c>
      <c r="H26">
        <v>95</v>
      </c>
      <c r="I26">
        <v>105</v>
      </c>
      <c r="J26">
        <v>224</v>
      </c>
      <c r="K26" s="3">
        <v>45095</v>
      </c>
      <c r="L26" t="s">
        <v>220</v>
      </c>
      <c r="M26" t="s">
        <v>224</v>
      </c>
      <c r="N26">
        <v>234</v>
      </c>
      <c r="O26" t="s">
        <v>256</v>
      </c>
    </row>
    <row r="27" spans="1:15" x14ac:dyDescent="0.25">
      <c r="A27" t="s">
        <v>36</v>
      </c>
      <c r="B27" s="6">
        <v>79</v>
      </c>
      <c r="C27" s="6" t="str">
        <f>FLOOR(Table1_2[[#This Row],[Age]],10) &amp; "-" &amp; (FLOOR(Table1_2[[#This Row],[Age]],10)+9)</f>
        <v>70-79</v>
      </c>
      <c r="D27" t="s">
        <v>112</v>
      </c>
      <c r="E27" t="s">
        <v>115</v>
      </c>
      <c r="F27" t="s">
        <v>118</v>
      </c>
      <c r="G27">
        <v>127</v>
      </c>
      <c r="H27">
        <v>100</v>
      </c>
      <c r="I27">
        <v>79</v>
      </c>
      <c r="J27">
        <v>269</v>
      </c>
      <c r="K27" s="3">
        <v>45102</v>
      </c>
      <c r="L27" t="s">
        <v>221</v>
      </c>
      <c r="M27" t="s">
        <v>225</v>
      </c>
      <c r="N27">
        <v>456</v>
      </c>
      <c r="O27" t="s">
        <v>256</v>
      </c>
    </row>
    <row r="28" spans="1:15" x14ac:dyDescent="0.25">
      <c r="A28" t="s">
        <v>37</v>
      </c>
      <c r="B28" s="6">
        <v>64</v>
      </c>
      <c r="C28" s="6" t="str">
        <f>FLOOR(Table1_2[[#This Row],[Age]],10) &amp; "-" &amp; (FLOOR(Table1_2[[#This Row],[Age]],10)+9)</f>
        <v>60-69</v>
      </c>
      <c r="D28" t="s">
        <v>112</v>
      </c>
      <c r="E28" t="s">
        <v>114</v>
      </c>
      <c r="F28" t="s">
        <v>120</v>
      </c>
      <c r="G28">
        <v>136</v>
      </c>
      <c r="H28">
        <v>96</v>
      </c>
      <c r="I28">
        <v>112</v>
      </c>
      <c r="J28">
        <v>170</v>
      </c>
      <c r="K28" s="3">
        <v>45109</v>
      </c>
      <c r="L28" t="s">
        <v>218</v>
      </c>
      <c r="M28" t="s">
        <v>222</v>
      </c>
      <c r="N28">
        <v>789</v>
      </c>
      <c r="O28" t="s">
        <v>256</v>
      </c>
    </row>
    <row r="29" spans="1:15" x14ac:dyDescent="0.25">
      <c r="A29" t="s">
        <v>38</v>
      </c>
      <c r="B29" s="6">
        <v>79</v>
      </c>
      <c r="C29" s="6" t="str">
        <f>FLOOR(Table1_2[[#This Row],[Age]],10) &amp; "-" &amp; (FLOOR(Table1_2[[#This Row],[Age]],10)+9)</f>
        <v>70-79</v>
      </c>
      <c r="D29" t="s">
        <v>111</v>
      </c>
      <c r="E29" t="s">
        <v>116</v>
      </c>
      <c r="F29" t="s">
        <v>121</v>
      </c>
      <c r="G29">
        <v>114</v>
      </c>
      <c r="H29">
        <v>64</v>
      </c>
      <c r="I29">
        <v>117</v>
      </c>
      <c r="J29">
        <v>287</v>
      </c>
      <c r="K29" s="3">
        <v>45116</v>
      </c>
      <c r="L29" t="s">
        <v>220</v>
      </c>
      <c r="M29" t="s">
        <v>222</v>
      </c>
      <c r="N29">
        <v>987</v>
      </c>
      <c r="O29" t="s">
        <v>256</v>
      </c>
    </row>
    <row r="30" spans="1:15" x14ac:dyDescent="0.25">
      <c r="A30" t="s">
        <v>39</v>
      </c>
      <c r="B30" s="6">
        <v>68</v>
      </c>
      <c r="C30" s="6" t="str">
        <f>FLOOR(Table1_2[[#This Row],[Age]],10) &amp; "-" &amp; (FLOOR(Table1_2[[#This Row],[Age]],10)+9)</f>
        <v>60-69</v>
      </c>
      <c r="D30" t="s">
        <v>112</v>
      </c>
      <c r="E30" t="s">
        <v>116</v>
      </c>
      <c r="F30" t="s">
        <v>121</v>
      </c>
      <c r="G30">
        <v>95</v>
      </c>
      <c r="H30">
        <v>74</v>
      </c>
      <c r="I30">
        <v>116</v>
      </c>
      <c r="J30">
        <v>250</v>
      </c>
      <c r="K30" s="3">
        <v>45123</v>
      </c>
      <c r="L30" t="s">
        <v>219</v>
      </c>
      <c r="M30" t="s">
        <v>225</v>
      </c>
      <c r="N30">
        <v>254</v>
      </c>
      <c r="O30" t="s">
        <v>256</v>
      </c>
    </row>
    <row r="31" spans="1:15" x14ac:dyDescent="0.25">
      <c r="A31" t="s">
        <v>40</v>
      </c>
      <c r="B31" s="6">
        <v>72</v>
      </c>
      <c r="C31" s="6" t="str">
        <f>FLOOR(Table1_2[[#This Row],[Age]],10) &amp; "-" &amp; (FLOOR(Table1_2[[#This Row],[Age]],10)+9)</f>
        <v>70-79</v>
      </c>
      <c r="D31" t="s">
        <v>112</v>
      </c>
      <c r="E31" t="s">
        <v>113</v>
      </c>
      <c r="F31" t="s">
        <v>118</v>
      </c>
      <c r="G31">
        <v>127</v>
      </c>
      <c r="H31">
        <v>65</v>
      </c>
      <c r="I31">
        <v>76</v>
      </c>
      <c r="J31">
        <v>248</v>
      </c>
      <c r="K31" s="3">
        <v>45130</v>
      </c>
      <c r="L31" t="s">
        <v>221</v>
      </c>
      <c r="M31" t="s">
        <v>223</v>
      </c>
      <c r="N31">
        <v>265</v>
      </c>
      <c r="O31" t="s">
        <v>256</v>
      </c>
    </row>
    <row r="32" spans="1:15" x14ac:dyDescent="0.25">
      <c r="A32" t="s">
        <v>41</v>
      </c>
      <c r="B32" s="6">
        <v>81</v>
      </c>
      <c r="C32" s="6" t="str">
        <f>FLOOR(Table1_2[[#This Row],[Age]],10) &amp; "-" &amp; (FLOOR(Table1_2[[#This Row],[Age]],10)+9)</f>
        <v>80-89</v>
      </c>
      <c r="D32" t="s">
        <v>111</v>
      </c>
      <c r="E32" t="s">
        <v>117</v>
      </c>
      <c r="F32" t="s">
        <v>119</v>
      </c>
      <c r="G32">
        <v>119</v>
      </c>
      <c r="H32">
        <v>66</v>
      </c>
      <c r="I32">
        <v>112</v>
      </c>
      <c r="J32">
        <v>185</v>
      </c>
      <c r="K32" s="3">
        <v>45137</v>
      </c>
      <c r="L32" t="s">
        <v>220</v>
      </c>
      <c r="M32" t="s">
        <v>222</v>
      </c>
      <c r="N32">
        <v>276</v>
      </c>
      <c r="O32" t="s">
        <v>255</v>
      </c>
    </row>
    <row r="33" spans="1:15" x14ac:dyDescent="0.25">
      <c r="A33" t="s">
        <v>42</v>
      </c>
      <c r="B33" s="6">
        <v>20</v>
      </c>
      <c r="C33" s="6" t="str">
        <f>FLOOR(Table1_2[[#This Row],[Age]],10) &amp; "-" &amp; (FLOOR(Table1_2[[#This Row],[Age]],10)+9)</f>
        <v>20-29</v>
      </c>
      <c r="D33" t="s">
        <v>112</v>
      </c>
      <c r="E33" t="s">
        <v>114</v>
      </c>
      <c r="F33" t="s">
        <v>118</v>
      </c>
      <c r="G33">
        <v>138</v>
      </c>
      <c r="H33">
        <v>77</v>
      </c>
      <c r="I33">
        <v>112</v>
      </c>
      <c r="J33">
        <v>245</v>
      </c>
      <c r="K33" s="3">
        <v>45144</v>
      </c>
      <c r="L33" t="s">
        <v>220</v>
      </c>
      <c r="M33" t="s">
        <v>224</v>
      </c>
      <c r="N33">
        <v>289</v>
      </c>
      <c r="O33" t="s">
        <v>255</v>
      </c>
    </row>
    <row r="34" spans="1:15" x14ac:dyDescent="0.25">
      <c r="A34" t="s">
        <v>43</v>
      </c>
      <c r="B34" s="6">
        <v>68</v>
      </c>
      <c r="C34" s="6" t="str">
        <f>FLOOR(Table1_2[[#This Row],[Age]],10) &amp; "-" &amp; (FLOOR(Table1_2[[#This Row],[Age]],10)+9)</f>
        <v>60-69</v>
      </c>
      <c r="D34" t="s">
        <v>111</v>
      </c>
      <c r="E34" t="s">
        <v>115</v>
      </c>
      <c r="F34" t="s">
        <v>119</v>
      </c>
      <c r="G34">
        <v>148</v>
      </c>
      <c r="H34">
        <v>100</v>
      </c>
      <c r="I34">
        <v>103</v>
      </c>
      <c r="J34">
        <v>186</v>
      </c>
      <c r="K34" s="3">
        <v>45151</v>
      </c>
      <c r="L34" t="s">
        <v>221</v>
      </c>
      <c r="M34" t="s">
        <v>222</v>
      </c>
      <c r="N34">
        <v>290</v>
      </c>
      <c r="O34" t="s">
        <v>255</v>
      </c>
    </row>
    <row r="35" spans="1:15" x14ac:dyDescent="0.25">
      <c r="A35" t="s">
        <v>44</v>
      </c>
      <c r="B35" s="6">
        <v>24</v>
      </c>
      <c r="C35" s="6" t="str">
        <f>FLOOR(Table1_2[[#This Row],[Age]],10) &amp; "-" &amp; (FLOOR(Table1_2[[#This Row],[Age]],10)+9)</f>
        <v>20-29</v>
      </c>
      <c r="D35" t="s">
        <v>111</v>
      </c>
      <c r="E35" t="s">
        <v>116</v>
      </c>
      <c r="F35" t="s">
        <v>120</v>
      </c>
      <c r="G35">
        <v>136</v>
      </c>
      <c r="H35">
        <v>70</v>
      </c>
      <c r="I35">
        <v>106</v>
      </c>
      <c r="J35">
        <v>161</v>
      </c>
      <c r="K35" s="3">
        <v>45158</v>
      </c>
      <c r="L35" t="s">
        <v>220</v>
      </c>
      <c r="M35" t="s">
        <v>224</v>
      </c>
      <c r="N35">
        <v>345</v>
      </c>
      <c r="O35" t="s">
        <v>255</v>
      </c>
    </row>
    <row r="36" spans="1:15" x14ac:dyDescent="0.25">
      <c r="A36" t="s">
        <v>45</v>
      </c>
      <c r="B36" s="6">
        <v>38</v>
      </c>
      <c r="C36" s="6" t="str">
        <f>FLOOR(Table1_2[[#This Row],[Age]],10) &amp; "-" &amp; (FLOOR(Table1_2[[#This Row],[Age]],10)+9)</f>
        <v>30-39</v>
      </c>
      <c r="D36" t="s">
        <v>111</v>
      </c>
      <c r="E36" t="s">
        <v>113</v>
      </c>
      <c r="F36" t="s">
        <v>121</v>
      </c>
      <c r="G36">
        <v>137</v>
      </c>
      <c r="H36">
        <v>82</v>
      </c>
      <c r="I36">
        <v>96</v>
      </c>
      <c r="J36">
        <v>262</v>
      </c>
      <c r="K36" s="3">
        <v>45165</v>
      </c>
      <c r="L36" t="s">
        <v>218</v>
      </c>
      <c r="M36" t="s">
        <v>223</v>
      </c>
      <c r="N36">
        <v>367</v>
      </c>
      <c r="O36" t="s">
        <v>255</v>
      </c>
    </row>
    <row r="37" spans="1:15" x14ac:dyDescent="0.25">
      <c r="A37" t="s">
        <v>46</v>
      </c>
      <c r="B37" s="6">
        <v>56</v>
      </c>
      <c r="C37" s="6" t="str">
        <f>FLOOR(Table1_2[[#This Row],[Age]],10) &amp; "-" &amp; (FLOOR(Table1_2[[#This Row],[Age]],10)+9)</f>
        <v>50-59</v>
      </c>
      <c r="D37" t="s">
        <v>112</v>
      </c>
      <c r="E37" t="s">
        <v>113</v>
      </c>
      <c r="F37" t="s">
        <v>120</v>
      </c>
      <c r="G37">
        <v>116</v>
      </c>
      <c r="H37">
        <v>77</v>
      </c>
      <c r="I37">
        <v>69</v>
      </c>
      <c r="J37">
        <v>162</v>
      </c>
      <c r="K37" s="3">
        <v>45172</v>
      </c>
      <c r="L37" t="s">
        <v>220</v>
      </c>
      <c r="M37" t="s">
        <v>225</v>
      </c>
      <c r="N37">
        <v>354</v>
      </c>
      <c r="O37" t="s">
        <v>255</v>
      </c>
    </row>
    <row r="38" spans="1:15" x14ac:dyDescent="0.25">
      <c r="A38" t="s">
        <v>47</v>
      </c>
      <c r="B38" s="6">
        <v>35</v>
      </c>
      <c r="C38" s="6" t="str">
        <f>FLOOR(Table1_2[[#This Row],[Age]],10) &amp; "-" &amp; (FLOOR(Table1_2[[#This Row],[Age]],10)+9)</f>
        <v>30-39</v>
      </c>
      <c r="D38" t="s">
        <v>112</v>
      </c>
      <c r="E38" t="s">
        <v>114</v>
      </c>
      <c r="F38" t="s">
        <v>119</v>
      </c>
      <c r="G38">
        <v>99</v>
      </c>
      <c r="H38">
        <v>98</v>
      </c>
      <c r="I38">
        <v>108</v>
      </c>
      <c r="J38">
        <v>172</v>
      </c>
      <c r="K38" s="3">
        <v>45179</v>
      </c>
      <c r="L38" t="s">
        <v>218</v>
      </c>
      <c r="M38" t="s">
        <v>222</v>
      </c>
      <c r="N38">
        <v>376</v>
      </c>
      <c r="O38" t="s">
        <v>255</v>
      </c>
    </row>
    <row r="39" spans="1:15" x14ac:dyDescent="0.25">
      <c r="A39" t="s">
        <v>48</v>
      </c>
      <c r="B39" s="6">
        <v>21</v>
      </c>
      <c r="C39" s="6" t="str">
        <f>FLOOR(Table1_2[[#This Row],[Age]],10) &amp; "-" &amp; (FLOOR(Table1_2[[#This Row],[Age]],10)+9)</f>
        <v>20-29</v>
      </c>
      <c r="D39" t="s">
        <v>112</v>
      </c>
      <c r="E39" t="s">
        <v>116</v>
      </c>
      <c r="F39" t="s">
        <v>119</v>
      </c>
      <c r="G39">
        <v>111</v>
      </c>
      <c r="H39">
        <v>94</v>
      </c>
      <c r="I39">
        <v>114</v>
      </c>
      <c r="J39">
        <v>248</v>
      </c>
      <c r="K39" s="3">
        <v>45186</v>
      </c>
      <c r="L39" t="s">
        <v>218</v>
      </c>
      <c r="M39" t="s">
        <v>225</v>
      </c>
      <c r="N39">
        <v>389</v>
      </c>
      <c r="O39" t="s">
        <v>255</v>
      </c>
    </row>
    <row r="40" spans="1:15" x14ac:dyDescent="0.25">
      <c r="A40" t="s">
        <v>49</v>
      </c>
      <c r="B40" s="6">
        <v>77</v>
      </c>
      <c r="C40" s="6" t="str">
        <f>FLOOR(Table1_2[[#This Row],[Age]],10) &amp; "-" &amp; (FLOOR(Table1_2[[#This Row],[Age]],10)+9)</f>
        <v>70-79</v>
      </c>
      <c r="D40" t="s">
        <v>112</v>
      </c>
      <c r="E40" t="s">
        <v>117</v>
      </c>
      <c r="F40" t="s">
        <v>120</v>
      </c>
      <c r="G40">
        <v>121</v>
      </c>
      <c r="H40">
        <v>70</v>
      </c>
      <c r="I40">
        <v>62</v>
      </c>
      <c r="J40">
        <v>254</v>
      </c>
      <c r="K40" s="3">
        <v>45193</v>
      </c>
      <c r="L40" t="s">
        <v>221</v>
      </c>
      <c r="M40" t="s">
        <v>222</v>
      </c>
      <c r="N40">
        <v>390</v>
      </c>
      <c r="O40" t="s">
        <v>256</v>
      </c>
    </row>
    <row r="41" spans="1:15" x14ac:dyDescent="0.25">
      <c r="A41" t="s">
        <v>50</v>
      </c>
      <c r="B41" s="6">
        <v>31</v>
      </c>
      <c r="C41" s="6" t="str">
        <f>FLOOR(Table1_2[[#This Row],[Age]],10) &amp; "-" &amp; (FLOOR(Table1_2[[#This Row],[Age]],10)+9)</f>
        <v>30-39</v>
      </c>
      <c r="D41" t="s">
        <v>112</v>
      </c>
      <c r="E41" t="s">
        <v>116</v>
      </c>
      <c r="F41" t="s">
        <v>119</v>
      </c>
      <c r="G41">
        <v>149</v>
      </c>
      <c r="H41">
        <v>84</v>
      </c>
      <c r="I41">
        <v>107</v>
      </c>
      <c r="J41">
        <v>179</v>
      </c>
      <c r="K41" s="3">
        <v>45200</v>
      </c>
      <c r="L41" t="s">
        <v>220</v>
      </c>
      <c r="M41" t="s">
        <v>224</v>
      </c>
      <c r="N41">
        <v>456</v>
      </c>
      <c r="O41" t="s">
        <v>256</v>
      </c>
    </row>
    <row r="42" spans="1:15" x14ac:dyDescent="0.25">
      <c r="A42" t="s">
        <v>51</v>
      </c>
      <c r="B42" s="6">
        <v>26</v>
      </c>
      <c r="C42" s="6" t="str">
        <f>FLOOR(Table1_2[[#This Row],[Age]],10) &amp; "-" &amp; (FLOOR(Table1_2[[#This Row],[Age]],10)+9)</f>
        <v>20-29</v>
      </c>
      <c r="D42" t="s">
        <v>112</v>
      </c>
      <c r="E42" t="s">
        <v>114</v>
      </c>
      <c r="F42" t="s">
        <v>120</v>
      </c>
      <c r="G42">
        <v>124</v>
      </c>
      <c r="H42">
        <v>100</v>
      </c>
      <c r="I42">
        <v>114</v>
      </c>
      <c r="J42">
        <v>166</v>
      </c>
      <c r="K42" s="3">
        <v>45207</v>
      </c>
      <c r="L42" t="s">
        <v>221</v>
      </c>
      <c r="M42" t="s">
        <v>225</v>
      </c>
      <c r="N42">
        <v>478</v>
      </c>
      <c r="O42" t="s">
        <v>256</v>
      </c>
    </row>
    <row r="43" spans="1:15" x14ac:dyDescent="0.25">
      <c r="A43" t="s">
        <v>52</v>
      </c>
      <c r="B43" s="6">
        <v>70</v>
      </c>
      <c r="C43" s="6" t="str">
        <f>FLOOR(Table1_2[[#This Row],[Age]],10) &amp; "-" &amp; (FLOOR(Table1_2[[#This Row],[Age]],10)+9)</f>
        <v>70-79</v>
      </c>
      <c r="D43" t="s">
        <v>112</v>
      </c>
      <c r="E43" t="s">
        <v>114</v>
      </c>
      <c r="F43" t="s">
        <v>121</v>
      </c>
      <c r="G43">
        <v>118</v>
      </c>
      <c r="H43">
        <v>80</v>
      </c>
      <c r="I43">
        <v>59</v>
      </c>
      <c r="J43">
        <v>262</v>
      </c>
      <c r="K43" s="3">
        <v>45214</v>
      </c>
      <c r="L43" t="s">
        <v>220</v>
      </c>
      <c r="M43" t="s">
        <v>222</v>
      </c>
      <c r="N43">
        <v>489</v>
      </c>
      <c r="O43" t="s">
        <v>256</v>
      </c>
    </row>
    <row r="44" spans="1:15" x14ac:dyDescent="0.25">
      <c r="A44" t="s">
        <v>53</v>
      </c>
      <c r="B44" s="6">
        <v>19</v>
      </c>
      <c r="C44" s="6" t="str">
        <f>FLOOR(Table1_2[[#This Row],[Age]],10) &amp; "-" &amp; (FLOOR(Table1_2[[#This Row],[Age]],10)+9)</f>
        <v>10-19</v>
      </c>
      <c r="D44" t="s">
        <v>111</v>
      </c>
      <c r="E44" t="s">
        <v>116</v>
      </c>
      <c r="F44" t="s">
        <v>120</v>
      </c>
      <c r="G44">
        <v>97</v>
      </c>
      <c r="H44">
        <v>74</v>
      </c>
      <c r="I44">
        <v>60</v>
      </c>
      <c r="J44">
        <v>211</v>
      </c>
      <c r="K44" s="3">
        <v>45221</v>
      </c>
      <c r="L44" t="s">
        <v>220</v>
      </c>
      <c r="M44" t="s">
        <v>224</v>
      </c>
      <c r="N44">
        <v>432</v>
      </c>
      <c r="O44" t="s">
        <v>256</v>
      </c>
    </row>
    <row r="45" spans="1:15" x14ac:dyDescent="0.25">
      <c r="A45" t="s">
        <v>54</v>
      </c>
      <c r="B45" s="6">
        <v>77</v>
      </c>
      <c r="C45" s="6" t="str">
        <f>FLOOR(Table1_2[[#This Row],[Age]],10) &amp; "-" &amp; (FLOOR(Table1_2[[#This Row],[Age]],10)+9)</f>
        <v>70-79</v>
      </c>
      <c r="D45" t="s">
        <v>112</v>
      </c>
      <c r="E45" t="s">
        <v>114</v>
      </c>
      <c r="F45" t="s">
        <v>121</v>
      </c>
      <c r="G45">
        <v>94</v>
      </c>
      <c r="H45">
        <v>80</v>
      </c>
      <c r="I45">
        <v>101</v>
      </c>
      <c r="J45">
        <v>233</v>
      </c>
      <c r="K45" s="3">
        <v>45228</v>
      </c>
      <c r="L45" t="s">
        <v>219</v>
      </c>
      <c r="M45" t="s">
        <v>225</v>
      </c>
      <c r="N45">
        <v>478</v>
      </c>
      <c r="O45" t="s">
        <v>256</v>
      </c>
    </row>
    <row r="46" spans="1:15" x14ac:dyDescent="0.25">
      <c r="A46" t="s">
        <v>55</v>
      </c>
      <c r="B46" s="6">
        <v>88</v>
      </c>
      <c r="C46" s="6" t="str">
        <f>FLOOR(Table1_2[[#This Row],[Age]],10) &amp; "-" &amp; (FLOOR(Table1_2[[#This Row],[Age]],10)+9)</f>
        <v>80-89</v>
      </c>
      <c r="D46" t="s">
        <v>111</v>
      </c>
      <c r="E46" t="s">
        <v>116</v>
      </c>
      <c r="F46" t="s">
        <v>120</v>
      </c>
      <c r="G46">
        <v>141</v>
      </c>
      <c r="H46">
        <v>77</v>
      </c>
      <c r="I46">
        <v>109</v>
      </c>
      <c r="J46">
        <v>261</v>
      </c>
      <c r="K46" s="3">
        <v>45235</v>
      </c>
      <c r="L46" t="s">
        <v>220</v>
      </c>
      <c r="M46" t="s">
        <v>225</v>
      </c>
      <c r="N46">
        <v>567</v>
      </c>
      <c r="O46" t="s">
        <v>257</v>
      </c>
    </row>
    <row r="47" spans="1:15" x14ac:dyDescent="0.25">
      <c r="A47" t="s">
        <v>56</v>
      </c>
      <c r="B47" s="6">
        <v>61</v>
      </c>
      <c r="C47" s="6" t="str">
        <f>FLOOR(Table1_2[[#This Row],[Age]],10) &amp; "-" &amp; (FLOOR(Table1_2[[#This Row],[Age]],10)+9)</f>
        <v>60-69</v>
      </c>
      <c r="D47" t="s">
        <v>112</v>
      </c>
      <c r="E47" t="s">
        <v>115</v>
      </c>
      <c r="F47" t="s">
        <v>119</v>
      </c>
      <c r="G47">
        <v>98</v>
      </c>
      <c r="H47">
        <v>73</v>
      </c>
      <c r="I47">
        <v>94</v>
      </c>
      <c r="J47">
        <v>235</v>
      </c>
      <c r="K47" s="3">
        <v>45242</v>
      </c>
      <c r="L47" t="s">
        <v>221</v>
      </c>
      <c r="M47" t="s">
        <v>222</v>
      </c>
      <c r="N47">
        <v>589</v>
      </c>
      <c r="O47" t="s">
        <v>257</v>
      </c>
    </row>
    <row r="48" spans="1:15" x14ac:dyDescent="0.25">
      <c r="A48" t="s">
        <v>57</v>
      </c>
      <c r="B48" s="6">
        <v>25</v>
      </c>
      <c r="C48" s="6" t="str">
        <f>FLOOR(Table1_2[[#This Row],[Age]],10) &amp; "-" &amp; (FLOOR(Table1_2[[#This Row],[Age]],10)+9)</f>
        <v>20-29</v>
      </c>
      <c r="D48" t="s">
        <v>112</v>
      </c>
      <c r="E48" t="s">
        <v>116</v>
      </c>
      <c r="F48" t="s">
        <v>120</v>
      </c>
      <c r="G48">
        <v>130</v>
      </c>
      <c r="H48">
        <v>73</v>
      </c>
      <c r="I48">
        <v>106</v>
      </c>
      <c r="J48">
        <v>290</v>
      </c>
      <c r="K48" s="3">
        <v>45249</v>
      </c>
      <c r="L48" t="s">
        <v>218</v>
      </c>
      <c r="M48" t="s">
        <v>222</v>
      </c>
      <c r="N48">
        <v>576</v>
      </c>
      <c r="O48" t="s">
        <v>257</v>
      </c>
    </row>
    <row r="49" spans="1:15" x14ac:dyDescent="0.25">
      <c r="A49" t="s">
        <v>58</v>
      </c>
      <c r="B49" s="6">
        <v>64</v>
      </c>
      <c r="C49" s="6" t="str">
        <f>FLOOR(Table1_2[[#This Row],[Age]],10) &amp; "-" &amp; (FLOOR(Table1_2[[#This Row],[Age]],10)+9)</f>
        <v>60-69</v>
      </c>
      <c r="D49" t="s">
        <v>112</v>
      </c>
      <c r="E49" t="s">
        <v>116</v>
      </c>
      <c r="F49" t="s">
        <v>119</v>
      </c>
      <c r="G49">
        <v>153</v>
      </c>
      <c r="H49">
        <v>85</v>
      </c>
      <c r="I49">
        <v>70</v>
      </c>
      <c r="J49">
        <v>168</v>
      </c>
      <c r="K49" s="3">
        <v>45256</v>
      </c>
      <c r="L49" t="s">
        <v>220</v>
      </c>
      <c r="M49" t="s">
        <v>222</v>
      </c>
      <c r="N49">
        <v>543</v>
      </c>
      <c r="O49" t="s">
        <v>257</v>
      </c>
    </row>
    <row r="50" spans="1:15" x14ac:dyDescent="0.25">
      <c r="A50" t="s">
        <v>59</v>
      </c>
      <c r="B50" s="6">
        <v>52</v>
      </c>
      <c r="C50" s="6" t="str">
        <f>FLOOR(Table1_2[[#This Row],[Age]],10) &amp; "-" &amp; (FLOOR(Table1_2[[#This Row],[Age]],10)+9)</f>
        <v>50-59</v>
      </c>
      <c r="D50" t="s">
        <v>111</v>
      </c>
      <c r="E50" t="s">
        <v>114</v>
      </c>
      <c r="F50" t="s">
        <v>120</v>
      </c>
      <c r="G50">
        <v>148</v>
      </c>
      <c r="H50">
        <v>69</v>
      </c>
      <c r="I50">
        <v>67</v>
      </c>
      <c r="J50">
        <v>249</v>
      </c>
      <c r="K50" s="3">
        <v>45263</v>
      </c>
      <c r="L50" t="s">
        <v>219</v>
      </c>
      <c r="M50" t="s">
        <v>224</v>
      </c>
      <c r="N50">
        <v>521</v>
      </c>
      <c r="O50" t="s">
        <v>257</v>
      </c>
    </row>
    <row r="51" spans="1:15" x14ac:dyDescent="0.25">
      <c r="A51" t="s">
        <v>60</v>
      </c>
      <c r="B51" s="6">
        <v>53</v>
      </c>
      <c r="C51" s="6" t="str">
        <f>FLOOR(Table1_2[[#This Row],[Age]],10) &amp; "-" &amp; (FLOOR(Table1_2[[#This Row],[Age]],10)+9)</f>
        <v>50-59</v>
      </c>
      <c r="D51" t="s">
        <v>111</v>
      </c>
      <c r="E51" t="s">
        <v>114</v>
      </c>
      <c r="F51" t="s">
        <v>120</v>
      </c>
      <c r="G51">
        <v>123</v>
      </c>
      <c r="H51">
        <v>68</v>
      </c>
      <c r="I51">
        <v>84</v>
      </c>
      <c r="J51">
        <v>289</v>
      </c>
      <c r="K51" s="3">
        <v>45270</v>
      </c>
      <c r="L51" t="s">
        <v>221</v>
      </c>
      <c r="M51" t="s">
        <v>222</v>
      </c>
      <c r="N51">
        <v>678</v>
      </c>
      <c r="O51" t="s">
        <v>257</v>
      </c>
    </row>
    <row r="52" spans="1:15" x14ac:dyDescent="0.25">
      <c r="A52" t="s">
        <v>61</v>
      </c>
      <c r="B52" s="6">
        <v>67</v>
      </c>
      <c r="C52" s="6" t="str">
        <f>FLOOR(Table1_2[[#This Row],[Age]],10) &amp; "-" &amp; (FLOOR(Table1_2[[#This Row],[Age]],10)+9)</f>
        <v>60-69</v>
      </c>
      <c r="D52" t="s">
        <v>111</v>
      </c>
      <c r="E52" t="s">
        <v>113</v>
      </c>
      <c r="F52" t="s">
        <v>118</v>
      </c>
      <c r="G52">
        <v>121</v>
      </c>
      <c r="H52">
        <v>95</v>
      </c>
      <c r="I52">
        <v>73</v>
      </c>
      <c r="J52">
        <v>296</v>
      </c>
      <c r="K52" s="3">
        <v>45277</v>
      </c>
      <c r="L52" t="s">
        <v>220</v>
      </c>
      <c r="M52" t="s">
        <v>225</v>
      </c>
      <c r="N52">
        <v>589</v>
      </c>
      <c r="O52" t="s">
        <v>257</v>
      </c>
    </row>
    <row r="53" spans="1:15" x14ac:dyDescent="0.25">
      <c r="A53" t="s">
        <v>62</v>
      </c>
      <c r="B53" s="6">
        <v>21</v>
      </c>
      <c r="C53" s="6" t="str">
        <f>FLOOR(Table1_2[[#This Row],[Age]],10) &amp; "-" &amp; (FLOOR(Table1_2[[#This Row],[Age]],10)+9)</f>
        <v>20-29</v>
      </c>
      <c r="D53" t="s">
        <v>111</v>
      </c>
      <c r="E53" t="s">
        <v>113</v>
      </c>
      <c r="F53" t="s">
        <v>119</v>
      </c>
      <c r="G53">
        <v>158</v>
      </c>
      <c r="H53">
        <v>76</v>
      </c>
      <c r="I53">
        <v>71</v>
      </c>
      <c r="J53">
        <v>225</v>
      </c>
      <c r="K53" s="3">
        <v>45284</v>
      </c>
      <c r="L53" t="s">
        <v>221</v>
      </c>
      <c r="M53" t="s">
        <v>225</v>
      </c>
      <c r="N53">
        <v>576</v>
      </c>
      <c r="O53" t="s">
        <v>255</v>
      </c>
    </row>
    <row r="54" spans="1:15" x14ac:dyDescent="0.25">
      <c r="A54" t="s">
        <v>63</v>
      </c>
      <c r="B54" s="6">
        <v>19</v>
      </c>
      <c r="C54" s="6" t="str">
        <f>FLOOR(Table1_2[[#This Row],[Age]],10) &amp; "-" &amp; (FLOOR(Table1_2[[#This Row],[Age]],10)+9)</f>
        <v>10-19</v>
      </c>
      <c r="D54" t="s">
        <v>112</v>
      </c>
      <c r="E54" t="s">
        <v>115</v>
      </c>
      <c r="F54" t="s">
        <v>118</v>
      </c>
      <c r="G54">
        <v>144</v>
      </c>
      <c r="H54">
        <v>97</v>
      </c>
      <c r="I54">
        <v>117</v>
      </c>
      <c r="J54">
        <v>158</v>
      </c>
      <c r="K54" s="3">
        <v>45291</v>
      </c>
      <c r="L54" t="s">
        <v>219</v>
      </c>
      <c r="M54" t="s">
        <v>222</v>
      </c>
      <c r="N54">
        <v>590</v>
      </c>
      <c r="O54" t="s">
        <v>255</v>
      </c>
    </row>
    <row r="55" spans="1:15" x14ac:dyDescent="0.25">
      <c r="A55" t="s">
        <v>64</v>
      </c>
      <c r="B55" s="6">
        <v>23</v>
      </c>
      <c r="C55" s="6" t="str">
        <f>FLOOR(Table1_2[[#This Row],[Age]],10) &amp; "-" &amp; (FLOOR(Table1_2[[#This Row],[Age]],10)+9)</f>
        <v>20-29</v>
      </c>
      <c r="D55" t="s">
        <v>111</v>
      </c>
      <c r="E55" t="s">
        <v>113</v>
      </c>
      <c r="F55" t="s">
        <v>119</v>
      </c>
      <c r="G55">
        <v>141</v>
      </c>
      <c r="H55">
        <v>83</v>
      </c>
      <c r="I55">
        <v>73</v>
      </c>
      <c r="J55">
        <v>177</v>
      </c>
      <c r="K55" s="3">
        <v>45298</v>
      </c>
      <c r="L55" t="s">
        <v>219</v>
      </c>
      <c r="M55" t="s">
        <v>222</v>
      </c>
      <c r="N55">
        <v>512</v>
      </c>
      <c r="O55" t="s">
        <v>255</v>
      </c>
    </row>
    <row r="56" spans="1:15" x14ac:dyDescent="0.25">
      <c r="A56" t="s">
        <v>65</v>
      </c>
      <c r="B56" s="6">
        <v>71</v>
      </c>
      <c r="C56" s="6" t="str">
        <f>FLOOR(Table1_2[[#This Row],[Age]],10) &amp; "-" &amp; (FLOOR(Table1_2[[#This Row],[Age]],10)+9)</f>
        <v>70-79</v>
      </c>
      <c r="D56" t="s">
        <v>112</v>
      </c>
      <c r="E56" t="s">
        <v>116</v>
      </c>
      <c r="F56" t="s">
        <v>118</v>
      </c>
      <c r="G56">
        <v>118</v>
      </c>
      <c r="H56">
        <v>68</v>
      </c>
      <c r="I56">
        <v>112</v>
      </c>
      <c r="J56">
        <v>277</v>
      </c>
      <c r="K56" s="3">
        <v>45305</v>
      </c>
      <c r="L56" t="s">
        <v>221</v>
      </c>
      <c r="M56" t="s">
        <v>223</v>
      </c>
      <c r="N56">
        <v>523</v>
      </c>
      <c r="O56" t="s">
        <v>255</v>
      </c>
    </row>
    <row r="57" spans="1:15" x14ac:dyDescent="0.25">
      <c r="A57" t="s">
        <v>66</v>
      </c>
      <c r="B57" s="6">
        <v>21</v>
      </c>
      <c r="C57" s="6" t="str">
        <f>FLOOR(Table1_2[[#This Row],[Age]],10) &amp; "-" &amp; (FLOOR(Table1_2[[#This Row],[Age]],10)+9)</f>
        <v>20-29</v>
      </c>
      <c r="D57" t="s">
        <v>112</v>
      </c>
      <c r="E57" t="s">
        <v>114</v>
      </c>
      <c r="F57" t="s">
        <v>121</v>
      </c>
      <c r="G57">
        <v>155</v>
      </c>
      <c r="H57">
        <v>91</v>
      </c>
      <c r="I57">
        <v>109</v>
      </c>
      <c r="J57">
        <v>201</v>
      </c>
      <c r="K57" s="3">
        <v>45312</v>
      </c>
      <c r="L57" t="s">
        <v>220</v>
      </c>
      <c r="M57" t="s">
        <v>225</v>
      </c>
      <c r="N57">
        <v>534</v>
      </c>
      <c r="O57" t="s">
        <v>255</v>
      </c>
    </row>
    <row r="58" spans="1:15" x14ac:dyDescent="0.25">
      <c r="A58" t="s">
        <v>67</v>
      </c>
      <c r="B58" s="6">
        <v>71</v>
      </c>
      <c r="C58" s="6" t="str">
        <f>FLOOR(Table1_2[[#This Row],[Age]],10) &amp; "-" &amp; (FLOOR(Table1_2[[#This Row],[Age]],10)+9)</f>
        <v>70-79</v>
      </c>
      <c r="D58" t="s">
        <v>111</v>
      </c>
      <c r="E58" t="s">
        <v>113</v>
      </c>
      <c r="F58" t="s">
        <v>120</v>
      </c>
      <c r="G58">
        <v>101</v>
      </c>
      <c r="H58">
        <v>63</v>
      </c>
      <c r="I58">
        <v>116</v>
      </c>
      <c r="J58">
        <v>232</v>
      </c>
      <c r="K58" s="3">
        <v>45319</v>
      </c>
      <c r="L58" t="s">
        <v>218</v>
      </c>
      <c r="M58" t="s">
        <v>224</v>
      </c>
      <c r="N58">
        <v>555</v>
      </c>
      <c r="O58" t="s">
        <v>255</v>
      </c>
    </row>
    <row r="59" spans="1:15" x14ac:dyDescent="0.25">
      <c r="A59" t="s">
        <v>68</v>
      </c>
      <c r="B59" s="6">
        <v>80</v>
      </c>
      <c r="C59" s="6" t="str">
        <f>FLOOR(Table1_2[[#This Row],[Age]],10) &amp; "-" &amp; (FLOOR(Table1_2[[#This Row],[Age]],10)+9)</f>
        <v>80-89</v>
      </c>
      <c r="D59" t="s">
        <v>111</v>
      </c>
      <c r="E59" t="s">
        <v>113</v>
      </c>
      <c r="F59" t="s">
        <v>119</v>
      </c>
      <c r="G59">
        <v>104</v>
      </c>
      <c r="H59">
        <v>69</v>
      </c>
      <c r="I59">
        <v>77</v>
      </c>
      <c r="J59">
        <v>260</v>
      </c>
      <c r="K59" s="3">
        <v>45326</v>
      </c>
      <c r="L59" t="s">
        <v>219</v>
      </c>
      <c r="M59" t="s">
        <v>223</v>
      </c>
      <c r="N59">
        <v>555</v>
      </c>
      <c r="O59" t="s">
        <v>255</v>
      </c>
    </row>
    <row r="60" spans="1:15" x14ac:dyDescent="0.25">
      <c r="A60" t="s">
        <v>69</v>
      </c>
      <c r="B60" s="6">
        <v>35</v>
      </c>
      <c r="C60" s="6" t="str">
        <f>FLOOR(Table1_2[[#This Row],[Age]],10) &amp; "-" &amp; (FLOOR(Table1_2[[#This Row],[Age]],10)+9)</f>
        <v>30-39</v>
      </c>
      <c r="D60" t="s">
        <v>111</v>
      </c>
      <c r="E60" t="s">
        <v>115</v>
      </c>
      <c r="F60" t="s">
        <v>119</v>
      </c>
      <c r="G60">
        <v>110</v>
      </c>
      <c r="H60">
        <v>87</v>
      </c>
      <c r="I60">
        <v>63</v>
      </c>
      <c r="J60">
        <v>293</v>
      </c>
      <c r="K60" s="3">
        <v>45333</v>
      </c>
      <c r="L60" t="s">
        <v>220</v>
      </c>
      <c r="M60" t="s">
        <v>222</v>
      </c>
      <c r="N60">
        <v>555</v>
      </c>
      <c r="O60" t="s">
        <v>257</v>
      </c>
    </row>
    <row r="61" spans="1:15" x14ac:dyDescent="0.25">
      <c r="A61" t="s">
        <v>70</v>
      </c>
      <c r="B61" s="6">
        <v>61</v>
      </c>
      <c r="C61" s="6" t="str">
        <f>FLOOR(Table1_2[[#This Row],[Age]],10) &amp; "-" &amp; (FLOOR(Table1_2[[#This Row],[Age]],10)+9)</f>
        <v>60-69</v>
      </c>
      <c r="D61" t="s">
        <v>111</v>
      </c>
      <c r="E61" t="s">
        <v>115</v>
      </c>
      <c r="F61" t="s">
        <v>120</v>
      </c>
      <c r="G61">
        <v>98</v>
      </c>
      <c r="H61">
        <v>84</v>
      </c>
      <c r="I61">
        <v>66</v>
      </c>
      <c r="J61">
        <v>266</v>
      </c>
      <c r="K61" s="3">
        <v>45340</v>
      </c>
      <c r="L61" t="s">
        <v>220</v>
      </c>
      <c r="M61" t="s">
        <v>222</v>
      </c>
      <c r="N61">
        <v>555</v>
      </c>
      <c r="O61" t="s">
        <v>257</v>
      </c>
    </row>
    <row r="62" spans="1:15" x14ac:dyDescent="0.25">
      <c r="A62" t="s">
        <v>71</v>
      </c>
      <c r="B62" s="6">
        <v>51</v>
      </c>
      <c r="C62" s="6" t="str">
        <f>FLOOR(Table1_2[[#This Row],[Age]],10) &amp; "-" &amp; (FLOOR(Table1_2[[#This Row],[Age]],10)+9)</f>
        <v>50-59</v>
      </c>
      <c r="D62" t="s">
        <v>111</v>
      </c>
      <c r="E62" t="s">
        <v>116</v>
      </c>
      <c r="F62" t="s">
        <v>119</v>
      </c>
      <c r="G62">
        <v>138</v>
      </c>
      <c r="H62">
        <v>98</v>
      </c>
      <c r="I62">
        <v>55</v>
      </c>
      <c r="J62">
        <v>218</v>
      </c>
      <c r="K62" s="3">
        <v>45347</v>
      </c>
      <c r="L62" t="s">
        <v>218</v>
      </c>
      <c r="M62" t="s">
        <v>225</v>
      </c>
      <c r="N62">
        <v>555</v>
      </c>
      <c r="O62" t="s">
        <v>257</v>
      </c>
    </row>
    <row r="63" spans="1:15" x14ac:dyDescent="0.25">
      <c r="A63" t="s">
        <v>72</v>
      </c>
      <c r="B63" s="6">
        <v>79</v>
      </c>
      <c r="C63" s="6" t="str">
        <f>FLOOR(Table1_2[[#This Row],[Age]],10) &amp; "-" &amp; (FLOOR(Table1_2[[#This Row],[Age]],10)+9)</f>
        <v>70-79</v>
      </c>
      <c r="D63" t="s">
        <v>111</v>
      </c>
      <c r="E63" t="s">
        <v>114</v>
      </c>
      <c r="F63" t="s">
        <v>119</v>
      </c>
      <c r="G63">
        <v>149</v>
      </c>
      <c r="H63">
        <v>93</v>
      </c>
      <c r="I63">
        <v>112</v>
      </c>
      <c r="J63">
        <v>248</v>
      </c>
      <c r="K63" s="3">
        <v>45354</v>
      </c>
      <c r="L63" t="s">
        <v>219</v>
      </c>
      <c r="M63" t="s">
        <v>222</v>
      </c>
      <c r="N63">
        <v>555</v>
      </c>
      <c r="O63" t="s">
        <v>257</v>
      </c>
    </row>
    <row r="64" spans="1:15" x14ac:dyDescent="0.25">
      <c r="A64" t="s">
        <v>73</v>
      </c>
      <c r="B64" s="6">
        <v>31</v>
      </c>
      <c r="C64" s="6" t="str">
        <f>FLOOR(Table1_2[[#This Row],[Age]],10) &amp; "-" &amp; (FLOOR(Table1_2[[#This Row],[Age]],10)+9)</f>
        <v>30-39</v>
      </c>
      <c r="D64" t="s">
        <v>111</v>
      </c>
      <c r="E64" t="s">
        <v>115</v>
      </c>
      <c r="F64" t="s">
        <v>118</v>
      </c>
      <c r="G64">
        <v>122</v>
      </c>
      <c r="H64">
        <v>95</v>
      </c>
      <c r="I64">
        <v>55</v>
      </c>
      <c r="J64">
        <v>289</v>
      </c>
      <c r="K64" s="3">
        <v>45361</v>
      </c>
      <c r="L64" t="s">
        <v>219</v>
      </c>
      <c r="M64" t="s">
        <v>224</v>
      </c>
      <c r="N64">
        <v>555</v>
      </c>
      <c r="O64" t="s">
        <v>257</v>
      </c>
    </row>
    <row r="65" spans="1:15" x14ac:dyDescent="0.25">
      <c r="A65" t="s">
        <v>74</v>
      </c>
      <c r="B65" s="6">
        <v>65</v>
      </c>
      <c r="C65" s="6" t="str">
        <f>FLOOR(Table1_2[[#This Row],[Age]],10) &amp; "-" &amp; (FLOOR(Table1_2[[#This Row],[Age]],10)+9)</f>
        <v>60-69</v>
      </c>
      <c r="D65" t="s">
        <v>111</v>
      </c>
      <c r="E65" t="s">
        <v>113</v>
      </c>
      <c r="F65" t="s">
        <v>119</v>
      </c>
      <c r="G65">
        <v>91</v>
      </c>
      <c r="H65">
        <v>67</v>
      </c>
      <c r="I65">
        <v>88</v>
      </c>
      <c r="J65">
        <v>174</v>
      </c>
      <c r="K65" s="3">
        <v>45368</v>
      </c>
      <c r="L65" t="s">
        <v>220</v>
      </c>
      <c r="M65" t="s">
        <v>225</v>
      </c>
      <c r="N65">
        <v>555</v>
      </c>
      <c r="O65" t="s">
        <v>257</v>
      </c>
    </row>
    <row r="66" spans="1:15" x14ac:dyDescent="0.25">
      <c r="A66" t="s">
        <v>75</v>
      </c>
      <c r="B66" s="6">
        <v>32</v>
      </c>
      <c r="C66" s="6" t="str">
        <f>FLOOR(Table1_2[[#This Row],[Age]],10) &amp; "-" &amp; (FLOOR(Table1_2[[#This Row],[Age]],10)+9)</f>
        <v>30-39</v>
      </c>
      <c r="D66" t="s">
        <v>112</v>
      </c>
      <c r="E66" t="s">
        <v>114</v>
      </c>
      <c r="F66" t="s">
        <v>121</v>
      </c>
      <c r="G66">
        <v>158</v>
      </c>
      <c r="H66">
        <v>77</v>
      </c>
      <c r="I66">
        <v>102</v>
      </c>
      <c r="J66">
        <v>272</v>
      </c>
      <c r="K66" s="3">
        <v>45375</v>
      </c>
      <c r="L66" t="s">
        <v>220</v>
      </c>
      <c r="M66" t="s">
        <v>222</v>
      </c>
      <c r="N66">
        <v>555</v>
      </c>
      <c r="O66" t="s">
        <v>257</v>
      </c>
    </row>
    <row r="67" spans="1:15" x14ac:dyDescent="0.25">
      <c r="A67" t="s">
        <v>76</v>
      </c>
      <c r="B67" s="6">
        <v>89</v>
      </c>
      <c r="C67" s="6" t="str">
        <f>FLOOR(Table1_2[[#This Row],[Age]],10) &amp; "-" &amp; (FLOOR(Table1_2[[#This Row],[Age]],10)+9)</f>
        <v>80-89</v>
      </c>
      <c r="D67" t="s">
        <v>111</v>
      </c>
      <c r="E67" t="s">
        <v>114</v>
      </c>
      <c r="F67" t="s">
        <v>121</v>
      </c>
      <c r="G67">
        <v>133</v>
      </c>
      <c r="H67">
        <v>67</v>
      </c>
      <c r="I67">
        <v>55</v>
      </c>
      <c r="J67">
        <v>202</v>
      </c>
      <c r="K67" s="3">
        <v>45382</v>
      </c>
      <c r="L67" t="s">
        <v>218</v>
      </c>
      <c r="M67" t="s">
        <v>225</v>
      </c>
      <c r="N67">
        <v>555</v>
      </c>
      <c r="O67" t="s">
        <v>255</v>
      </c>
    </row>
    <row r="68" spans="1:15" x14ac:dyDescent="0.25">
      <c r="A68" t="s">
        <v>77</v>
      </c>
      <c r="B68" s="6">
        <v>79</v>
      </c>
      <c r="C68" s="6" t="str">
        <f>FLOOR(Table1_2[[#This Row],[Age]],10) &amp; "-" &amp; (FLOOR(Table1_2[[#This Row],[Age]],10)+9)</f>
        <v>70-79</v>
      </c>
      <c r="D68" t="s">
        <v>111</v>
      </c>
      <c r="E68" t="s">
        <v>113</v>
      </c>
      <c r="F68" t="s">
        <v>120</v>
      </c>
      <c r="G68">
        <v>127</v>
      </c>
      <c r="H68">
        <v>87</v>
      </c>
      <c r="I68">
        <v>70</v>
      </c>
      <c r="J68">
        <v>293</v>
      </c>
      <c r="K68" s="3">
        <v>45389</v>
      </c>
      <c r="L68" t="s">
        <v>218</v>
      </c>
      <c r="M68" t="s">
        <v>222</v>
      </c>
      <c r="N68">
        <v>555</v>
      </c>
      <c r="O68" t="s">
        <v>255</v>
      </c>
    </row>
    <row r="69" spans="1:15" x14ac:dyDescent="0.25">
      <c r="A69" t="s">
        <v>78</v>
      </c>
      <c r="B69" s="6">
        <v>57</v>
      </c>
      <c r="C69" s="6" t="str">
        <f>FLOOR(Table1_2[[#This Row],[Age]],10) &amp; "-" &amp; (FLOOR(Table1_2[[#This Row],[Age]],10)+9)</f>
        <v>50-59</v>
      </c>
      <c r="D69" t="s">
        <v>112</v>
      </c>
      <c r="E69" t="s">
        <v>115</v>
      </c>
      <c r="F69" t="s">
        <v>119</v>
      </c>
      <c r="G69">
        <v>110</v>
      </c>
      <c r="H69">
        <v>89</v>
      </c>
      <c r="I69">
        <v>115</v>
      </c>
      <c r="J69">
        <v>206</v>
      </c>
      <c r="K69" s="3">
        <v>45396</v>
      </c>
      <c r="L69" t="s">
        <v>219</v>
      </c>
      <c r="M69" t="s">
        <v>222</v>
      </c>
      <c r="N69">
        <v>555</v>
      </c>
      <c r="O69" t="s">
        <v>255</v>
      </c>
    </row>
    <row r="70" spans="1:15" x14ac:dyDescent="0.25">
      <c r="A70" t="s">
        <v>79</v>
      </c>
      <c r="B70" s="6">
        <v>70</v>
      </c>
      <c r="C70" s="6" t="str">
        <f>FLOOR(Table1_2[[#This Row],[Age]],10) &amp; "-" &amp; (FLOOR(Table1_2[[#This Row],[Age]],10)+9)</f>
        <v>70-79</v>
      </c>
      <c r="D70" t="s">
        <v>111</v>
      </c>
      <c r="E70" t="s">
        <v>113</v>
      </c>
      <c r="F70" t="s">
        <v>120</v>
      </c>
      <c r="G70">
        <v>90</v>
      </c>
      <c r="H70">
        <v>76</v>
      </c>
      <c r="I70">
        <v>118</v>
      </c>
      <c r="J70">
        <v>188</v>
      </c>
      <c r="K70" s="3">
        <v>45403</v>
      </c>
      <c r="L70" t="s">
        <v>221</v>
      </c>
      <c r="M70" t="s">
        <v>222</v>
      </c>
      <c r="N70">
        <v>555</v>
      </c>
      <c r="O70" t="s">
        <v>255</v>
      </c>
    </row>
    <row r="71" spans="1:15" x14ac:dyDescent="0.25">
      <c r="A71" t="s">
        <v>80</v>
      </c>
      <c r="B71" s="6">
        <v>41</v>
      </c>
      <c r="C71" s="6" t="str">
        <f>FLOOR(Table1_2[[#This Row],[Age]],10) &amp; "-" &amp; (FLOOR(Table1_2[[#This Row],[Age]],10)+9)</f>
        <v>40-49</v>
      </c>
      <c r="D71" t="s">
        <v>112</v>
      </c>
      <c r="E71" t="s">
        <v>114</v>
      </c>
      <c r="F71" t="s">
        <v>121</v>
      </c>
      <c r="G71">
        <v>154</v>
      </c>
      <c r="H71">
        <v>71</v>
      </c>
      <c r="I71">
        <v>117</v>
      </c>
      <c r="J71">
        <v>258</v>
      </c>
      <c r="K71" s="3">
        <v>45410</v>
      </c>
      <c r="L71" t="s">
        <v>219</v>
      </c>
      <c r="M71" t="s">
        <v>224</v>
      </c>
      <c r="N71">
        <v>555</v>
      </c>
      <c r="O71" t="s">
        <v>255</v>
      </c>
    </row>
    <row r="72" spans="1:15" x14ac:dyDescent="0.25">
      <c r="A72" t="s">
        <v>81</v>
      </c>
      <c r="B72" s="6">
        <v>43</v>
      </c>
      <c r="C72" s="6" t="str">
        <f>FLOOR(Table1_2[[#This Row],[Age]],10) &amp; "-" &amp; (FLOOR(Table1_2[[#This Row],[Age]],10)+9)</f>
        <v>40-49</v>
      </c>
      <c r="D72" t="s">
        <v>112</v>
      </c>
      <c r="E72" t="s">
        <v>117</v>
      </c>
      <c r="F72" t="s">
        <v>119</v>
      </c>
      <c r="G72">
        <v>154</v>
      </c>
      <c r="H72">
        <v>66</v>
      </c>
      <c r="I72">
        <v>76</v>
      </c>
      <c r="J72">
        <v>191</v>
      </c>
      <c r="K72" s="3">
        <v>45417</v>
      </c>
      <c r="L72" t="s">
        <v>220</v>
      </c>
      <c r="M72" t="s">
        <v>224</v>
      </c>
      <c r="N72">
        <v>555</v>
      </c>
      <c r="O72" t="s">
        <v>255</v>
      </c>
    </row>
    <row r="73" spans="1:15" x14ac:dyDescent="0.25">
      <c r="A73" t="s">
        <v>82</v>
      </c>
      <c r="B73" s="6">
        <v>77</v>
      </c>
      <c r="C73" s="6" t="str">
        <f>FLOOR(Table1_2[[#This Row],[Age]],10) &amp; "-" &amp; (FLOOR(Table1_2[[#This Row],[Age]],10)+9)</f>
        <v>70-79</v>
      </c>
      <c r="D73" t="s">
        <v>111</v>
      </c>
      <c r="E73" t="s">
        <v>117</v>
      </c>
      <c r="F73" t="s">
        <v>119</v>
      </c>
      <c r="G73">
        <v>128</v>
      </c>
      <c r="H73">
        <v>100</v>
      </c>
      <c r="I73">
        <v>80</v>
      </c>
      <c r="J73">
        <v>291</v>
      </c>
      <c r="K73" s="3">
        <v>45424</v>
      </c>
      <c r="L73" t="s">
        <v>219</v>
      </c>
      <c r="M73" t="s">
        <v>225</v>
      </c>
      <c r="N73">
        <v>555</v>
      </c>
      <c r="O73" t="s">
        <v>255</v>
      </c>
    </row>
    <row r="74" spans="1:15" x14ac:dyDescent="0.25">
      <c r="A74" t="s">
        <v>83</v>
      </c>
      <c r="B74" s="6">
        <v>58</v>
      </c>
      <c r="C74" s="6" t="str">
        <f>FLOOR(Table1_2[[#This Row],[Age]],10) &amp; "-" &amp; (FLOOR(Table1_2[[#This Row],[Age]],10)+9)</f>
        <v>50-59</v>
      </c>
      <c r="D74" t="s">
        <v>112</v>
      </c>
      <c r="E74" t="s">
        <v>116</v>
      </c>
      <c r="F74" t="s">
        <v>120</v>
      </c>
      <c r="G74">
        <v>154</v>
      </c>
      <c r="H74">
        <v>98</v>
      </c>
      <c r="I74">
        <v>70</v>
      </c>
      <c r="J74">
        <v>271</v>
      </c>
      <c r="K74" s="3">
        <v>45431</v>
      </c>
      <c r="L74" t="s">
        <v>221</v>
      </c>
      <c r="M74" t="s">
        <v>222</v>
      </c>
      <c r="N74">
        <v>555</v>
      </c>
      <c r="O74" t="s">
        <v>255</v>
      </c>
    </row>
    <row r="75" spans="1:15" x14ac:dyDescent="0.25">
      <c r="A75" t="s">
        <v>84</v>
      </c>
      <c r="B75" s="6">
        <v>46</v>
      </c>
      <c r="C75" s="6" t="str">
        <f>FLOOR(Table1_2[[#This Row],[Age]],10) &amp; "-" &amp; (FLOOR(Table1_2[[#This Row],[Age]],10)+9)</f>
        <v>40-49</v>
      </c>
      <c r="D75" t="s">
        <v>112</v>
      </c>
      <c r="E75" t="s">
        <v>113</v>
      </c>
      <c r="F75" t="s">
        <v>121</v>
      </c>
      <c r="G75">
        <v>115</v>
      </c>
      <c r="H75">
        <v>69</v>
      </c>
      <c r="I75">
        <v>105</v>
      </c>
      <c r="J75">
        <v>282</v>
      </c>
      <c r="K75" s="3">
        <v>45438</v>
      </c>
      <c r="L75" t="s">
        <v>218</v>
      </c>
      <c r="M75" t="s">
        <v>222</v>
      </c>
      <c r="N75">
        <v>555</v>
      </c>
      <c r="O75" t="s">
        <v>255</v>
      </c>
    </row>
    <row r="76" spans="1:15" x14ac:dyDescent="0.25">
      <c r="A76" t="s">
        <v>85</v>
      </c>
      <c r="B76" s="6">
        <v>32</v>
      </c>
      <c r="C76" s="6" t="str">
        <f>FLOOR(Table1_2[[#This Row],[Age]],10) &amp; "-" &amp; (FLOOR(Table1_2[[#This Row],[Age]],10)+9)</f>
        <v>30-39</v>
      </c>
      <c r="D76" t="s">
        <v>112</v>
      </c>
      <c r="E76" t="s">
        <v>113</v>
      </c>
      <c r="F76" t="s">
        <v>119</v>
      </c>
      <c r="G76">
        <v>137</v>
      </c>
      <c r="H76">
        <v>70</v>
      </c>
      <c r="I76">
        <v>111</v>
      </c>
      <c r="J76">
        <v>224</v>
      </c>
      <c r="K76" s="3">
        <v>45445</v>
      </c>
      <c r="L76" t="s">
        <v>221</v>
      </c>
      <c r="M76" t="s">
        <v>224</v>
      </c>
      <c r="N76">
        <v>555</v>
      </c>
      <c r="O76" t="s">
        <v>255</v>
      </c>
    </row>
    <row r="77" spans="1:15" x14ac:dyDescent="0.25">
      <c r="A77" t="s">
        <v>86</v>
      </c>
      <c r="B77" s="6">
        <v>62</v>
      </c>
      <c r="C77" s="6" t="str">
        <f>FLOOR(Table1_2[[#This Row],[Age]],10) &amp; "-" &amp; (FLOOR(Table1_2[[#This Row],[Age]],10)+9)</f>
        <v>60-69</v>
      </c>
      <c r="D77" t="s">
        <v>112</v>
      </c>
      <c r="E77" t="s">
        <v>116</v>
      </c>
      <c r="F77" t="s">
        <v>120</v>
      </c>
      <c r="G77">
        <v>159</v>
      </c>
      <c r="H77">
        <v>93</v>
      </c>
      <c r="I77">
        <v>83</v>
      </c>
      <c r="J77">
        <v>295</v>
      </c>
      <c r="K77" s="3">
        <v>45452</v>
      </c>
      <c r="L77" t="s">
        <v>221</v>
      </c>
      <c r="M77" t="s">
        <v>222</v>
      </c>
      <c r="N77">
        <v>555</v>
      </c>
      <c r="O77" t="s">
        <v>255</v>
      </c>
    </row>
    <row r="78" spans="1:15" x14ac:dyDescent="0.25">
      <c r="A78" t="s">
        <v>87</v>
      </c>
      <c r="B78" s="6">
        <v>82</v>
      </c>
      <c r="C78" s="6" t="str">
        <f>FLOOR(Table1_2[[#This Row],[Age]],10) &amp; "-" &amp; (FLOOR(Table1_2[[#This Row],[Age]],10)+9)</f>
        <v>80-89</v>
      </c>
      <c r="D78" t="s">
        <v>111</v>
      </c>
      <c r="E78" t="s">
        <v>116</v>
      </c>
      <c r="F78" t="s">
        <v>121</v>
      </c>
      <c r="G78">
        <v>90</v>
      </c>
      <c r="H78">
        <v>98</v>
      </c>
      <c r="I78">
        <v>101</v>
      </c>
      <c r="J78">
        <v>225</v>
      </c>
      <c r="K78" s="3">
        <v>45459</v>
      </c>
      <c r="L78" t="s">
        <v>221</v>
      </c>
      <c r="M78" t="s">
        <v>224</v>
      </c>
      <c r="N78">
        <v>555</v>
      </c>
      <c r="O78" t="s">
        <v>255</v>
      </c>
    </row>
    <row r="79" spans="1:15" x14ac:dyDescent="0.25">
      <c r="A79" t="s">
        <v>88</v>
      </c>
      <c r="B79" s="6">
        <v>88</v>
      </c>
      <c r="C79" s="6" t="str">
        <f>FLOOR(Table1_2[[#This Row],[Age]],10) &amp; "-" &amp; (FLOOR(Table1_2[[#This Row],[Age]],10)+9)</f>
        <v>80-89</v>
      </c>
      <c r="D79" t="s">
        <v>112</v>
      </c>
      <c r="E79" t="s">
        <v>116</v>
      </c>
      <c r="F79" t="s">
        <v>120</v>
      </c>
      <c r="G79">
        <v>131</v>
      </c>
      <c r="H79">
        <v>91</v>
      </c>
      <c r="I79">
        <v>116</v>
      </c>
      <c r="J79">
        <v>158</v>
      </c>
      <c r="K79" s="3">
        <v>45466</v>
      </c>
      <c r="L79" t="s">
        <v>218</v>
      </c>
      <c r="M79" t="s">
        <v>222</v>
      </c>
      <c r="N79">
        <v>555</v>
      </c>
      <c r="O79" t="s">
        <v>256</v>
      </c>
    </row>
    <row r="80" spans="1:15" x14ac:dyDescent="0.25">
      <c r="A80" t="s">
        <v>89</v>
      </c>
      <c r="B80" s="6">
        <v>26</v>
      </c>
      <c r="C80" s="6" t="str">
        <f>FLOOR(Table1_2[[#This Row],[Age]],10) &amp; "-" &amp; (FLOOR(Table1_2[[#This Row],[Age]],10)+9)</f>
        <v>20-29</v>
      </c>
      <c r="D80" t="s">
        <v>111</v>
      </c>
      <c r="E80" t="s">
        <v>114</v>
      </c>
      <c r="F80" t="s">
        <v>118</v>
      </c>
      <c r="G80">
        <v>92</v>
      </c>
      <c r="H80">
        <v>67</v>
      </c>
      <c r="I80">
        <v>70</v>
      </c>
      <c r="J80">
        <v>223</v>
      </c>
      <c r="K80" s="3">
        <v>45473</v>
      </c>
      <c r="L80" t="s">
        <v>221</v>
      </c>
      <c r="M80" t="s">
        <v>225</v>
      </c>
      <c r="N80">
        <v>555</v>
      </c>
      <c r="O80" t="s">
        <v>256</v>
      </c>
    </row>
    <row r="81" spans="1:15" x14ac:dyDescent="0.25">
      <c r="A81" t="s">
        <v>90</v>
      </c>
      <c r="B81" s="6">
        <v>18</v>
      </c>
      <c r="C81" s="6" t="str">
        <f>FLOOR(Table1_2[[#This Row],[Age]],10) &amp; "-" &amp; (FLOOR(Table1_2[[#This Row],[Age]],10)+9)</f>
        <v>10-19</v>
      </c>
      <c r="D81" t="s">
        <v>112</v>
      </c>
      <c r="E81" t="s">
        <v>113</v>
      </c>
      <c r="F81" t="s">
        <v>119</v>
      </c>
      <c r="G81">
        <v>136</v>
      </c>
      <c r="H81">
        <v>79</v>
      </c>
      <c r="I81">
        <v>102</v>
      </c>
      <c r="J81">
        <v>294</v>
      </c>
      <c r="K81" s="3">
        <v>45480</v>
      </c>
      <c r="L81" t="s">
        <v>221</v>
      </c>
      <c r="M81" t="s">
        <v>222</v>
      </c>
      <c r="N81">
        <v>555</v>
      </c>
      <c r="O81" t="s">
        <v>256</v>
      </c>
    </row>
    <row r="82" spans="1:15" x14ac:dyDescent="0.25">
      <c r="A82" t="s">
        <v>91</v>
      </c>
      <c r="B82" s="6">
        <v>25</v>
      </c>
      <c r="C82" s="6" t="str">
        <f>FLOOR(Table1_2[[#This Row],[Age]],10) &amp; "-" &amp; (FLOOR(Table1_2[[#This Row],[Age]],10)+9)</f>
        <v>20-29</v>
      </c>
      <c r="D82" t="s">
        <v>112</v>
      </c>
      <c r="E82" t="s">
        <v>114</v>
      </c>
      <c r="F82" t="s">
        <v>118</v>
      </c>
      <c r="G82">
        <v>120</v>
      </c>
      <c r="H82">
        <v>63</v>
      </c>
      <c r="I82">
        <v>93</v>
      </c>
      <c r="J82">
        <v>156</v>
      </c>
      <c r="K82" s="3">
        <v>45487</v>
      </c>
      <c r="L82" t="s">
        <v>221</v>
      </c>
      <c r="M82" t="s">
        <v>222</v>
      </c>
      <c r="N82">
        <v>555</v>
      </c>
      <c r="O82" t="s">
        <v>256</v>
      </c>
    </row>
    <row r="83" spans="1:15" x14ac:dyDescent="0.25">
      <c r="A83" t="s">
        <v>92</v>
      </c>
      <c r="B83" s="6">
        <v>80</v>
      </c>
      <c r="C83" s="6" t="str">
        <f>FLOOR(Table1_2[[#This Row],[Age]],10) &amp; "-" &amp; (FLOOR(Table1_2[[#This Row],[Age]],10)+9)</f>
        <v>80-89</v>
      </c>
      <c r="D83" t="s">
        <v>112</v>
      </c>
      <c r="E83" t="s">
        <v>116</v>
      </c>
      <c r="F83" t="s">
        <v>121</v>
      </c>
      <c r="G83">
        <v>120</v>
      </c>
      <c r="H83">
        <v>96</v>
      </c>
      <c r="I83">
        <v>87</v>
      </c>
      <c r="J83">
        <v>290</v>
      </c>
      <c r="K83" s="3">
        <v>45494</v>
      </c>
      <c r="L83" t="s">
        <v>220</v>
      </c>
      <c r="M83" t="s">
        <v>223</v>
      </c>
      <c r="N83">
        <v>555</v>
      </c>
      <c r="O83" t="s">
        <v>256</v>
      </c>
    </row>
    <row r="84" spans="1:15" x14ac:dyDescent="0.25">
      <c r="A84" t="s">
        <v>93</v>
      </c>
      <c r="B84" s="6">
        <v>28</v>
      </c>
      <c r="C84" s="6" t="str">
        <f>FLOOR(Table1_2[[#This Row],[Age]],10) &amp; "-" &amp; (FLOOR(Table1_2[[#This Row],[Age]],10)+9)</f>
        <v>20-29</v>
      </c>
      <c r="D84" t="s">
        <v>112</v>
      </c>
      <c r="E84" t="s">
        <v>113</v>
      </c>
      <c r="F84" t="s">
        <v>118</v>
      </c>
      <c r="G84">
        <v>100</v>
      </c>
      <c r="H84">
        <v>65</v>
      </c>
      <c r="I84">
        <v>77</v>
      </c>
      <c r="J84">
        <v>286</v>
      </c>
      <c r="K84" s="3">
        <v>45501</v>
      </c>
      <c r="L84" t="s">
        <v>221</v>
      </c>
      <c r="M84" t="s">
        <v>224</v>
      </c>
      <c r="N84">
        <v>555</v>
      </c>
      <c r="O84" t="s">
        <v>256</v>
      </c>
    </row>
    <row r="85" spans="1:15" x14ac:dyDescent="0.25">
      <c r="A85" t="s">
        <v>94</v>
      </c>
      <c r="B85" s="6">
        <v>25</v>
      </c>
      <c r="C85" s="6" t="str">
        <f>FLOOR(Table1_2[[#This Row],[Age]],10) &amp; "-" &amp; (FLOOR(Table1_2[[#This Row],[Age]],10)+9)</f>
        <v>20-29</v>
      </c>
      <c r="D85" t="s">
        <v>111</v>
      </c>
      <c r="E85" t="s">
        <v>114</v>
      </c>
      <c r="F85" t="s">
        <v>118</v>
      </c>
      <c r="G85">
        <v>152</v>
      </c>
      <c r="H85">
        <v>64</v>
      </c>
      <c r="I85">
        <v>64</v>
      </c>
      <c r="J85">
        <v>176</v>
      </c>
      <c r="K85" s="3">
        <v>45508</v>
      </c>
      <c r="L85" t="s">
        <v>218</v>
      </c>
      <c r="M85" t="s">
        <v>222</v>
      </c>
      <c r="N85">
        <v>555</v>
      </c>
      <c r="O85" t="s">
        <v>256</v>
      </c>
    </row>
    <row r="86" spans="1:15" x14ac:dyDescent="0.25">
      <c r="A86" t="s">
        <v>95</v>
      </c>
      <c r="B86" s="6">
        <v>52</v>
      </c>
      <c r="C86" s="6" t="str">
        <f>FLOOR(Table1_2[[#This Row],[Age]],10) &amp; "-" &amp; (FLOOR(Table1_2[[#This Row],[Age]],10)+9)</f>
        <v>50-59</v>
      </c>
      <c r="D86" t="s">
        <v>111</v>
      </c>
      <c r="E86" t="s">
        <v>114</v>
      </c>
      <c r="F86" t="s">
        <v>121</v>
      </c>
      <c r="G86">
        <v>158</v>
      </c>
      <c r="H86">
        <v>68</v>
      </c>
      <c r="I86">
        <v>88</v>
      </c>
      <c r="J86">
        <v>271</v>
      </c>
      <c r="K86" s="3">
        <v>45515</v>
      </c>
      <c r="L86" t="s">
        <v>221</v>
      </c>
      <c r="M86" t="s">
        <v>222</v>
      </c>
      <c r="N86">
        <v>555</v>
      </c>
      <c r="O86" t="s">
        <v>257</v>
      </c>
    </row>
    <row r="87" spans="1:15" x14ac:dyDescent="0.25">
      <c r="A87" t="s">
        <v>96</v>
      </c>
      <c r="B87" s="6">
        <v>52</v>
      </c>
      <c r="C87" s="6" t="str">
        <f>FLOOR(Table1_2[[#This Row],[Age]],10) &amp; "-" &amp; (FLOOR(Table1_2[[#This Row],[Age]],10)+9)</f>
        <v>50-59</v>
      </c>
      <c r="D87" t="s">
        <v>112</v>
      </c>
      <c r="E87" t="s">
        <v>116</v>
      </c>
      <c r="F87" t="s">
        <v>120</v>
      </c>
      <c r="G87">
        <v>106</v>
      </c>
      <c r="H87">
        <v>90</v>
      </c>
      <c r="I87">
        <v>106</v>
      </c>
      <c r="J87">
        <v>154</v>
      </c>
      <c r="K87" s="3">
        <v>45522</v>
      </c>
      <c r="L87" t="s">
        <v>221</v>
      </c>
      <c r="M87" t="s">
        <v>223</v>
      </c>
      <c r="N87">
        <v>555</v>
      </c>
      <c r="O87" t="s">
        <v>257</v>
      </c>
    </row>
    <row r="88" spans="1:15" x14ac:dyDescent="0.25">
      <c r="A88" t="s">
        <v>97</v>
      </c>
      <c r="B88" s="6">
        <v>50</v>
      </c>
      <c r="C88" s="6" t="str">
        <f>FLOOR(Table1_2[[#This Row],[Age]],10) &amp; "-" &amp; (FLOOR(Table1_2[[#This Row],[Age]],10)+9)</f>
        <v>50-59</v>
      </c>
      <c r="D88" t="s">
        <v>112</v>
      </c>
      <c r="E88" t="s">
        <v>113</v>
      </c>
      <c r="F88" t="s">
        <v>118</v>
      </c>
      <c r="G88">
        <v>160</v>
      </c>
      <c r="H88">
        <v>70</v>
      </c>
      <c r="I88">
        <v>64</v>
      </c>
      <c r="J88">
        <v>178</v>
      </c>
      <c r="K88" s="3">
        <v>45529</v>
      </c>
      <c r="L88" t="s">
        <v>218</v>
      </c>
      <c r="M88" t="s">
        <v>223</v>
      </c>
      <c r="N88">
        <v>812</v>
      </c>
      <c r="O88" t="s">
        <v>257</v>
      </c>
    </row>
    <row r="89" spans="1:15" x14ac:dyDescent="0.25">
      <c r="A89" t="s">
        <v>98</v>
      </c>
      <c r="B89" s="6">
        <v>22</v>
      </c>
      <c r="C89" s="6" t="str">
        <f>FLOOR(Table1_2[[#This Row],[Age]],10) &amp; "-" &amp; (FLOOR(Table1_2[[#This Row],[Age]],10)+9)</f>
        <v>20-29</v>
      </c>
      <c r="D89" t="s">
        <v>111</v>
      </c>
      <c r="E89" t="s">
        <v>116</v>
      </c>
      <c r="F89" t="s">
        <v>120</v>
      </c>
      <c r="G89">
        <v>123</v>
      </c>
      <c r="H89">
        <v>93</v>
      </c>
      <c r="I89">
        <v>73</v>
      </c>
      <c r="J89">
        <v>232</v>
      </c>
      <c r="K89" s="3">
        <v>45536</v>
      </c>
      <c r="L89" t="s">
        <v>221</v>
      </c>
      <c r="M89" t="s">
        <v>224</v>
      </c>
      <c r="N89">
        <v>832</v>
      </c>
      <c r="O89" t="s">
        <v>257</v>
      </c>
    </row>
    <row r="90" spans="1:15" x14ac:dyDescent="0.25">
      <c r="A90" t="s">
        <v>99</v>
      </c>
      <c r="B90" s="6">
        <v>58</v>
      </c>
      <c r="C90" s="6" t="str">
        <f>FLOOR(Table1_2[[#This Row],[Age]],10) &amp; "-" &amp; (FLOOR(Table1_2[[#This Row],[Age]],10)+9)</f>
        <v>50-59</v>
      </c>
      <c r="D90" t="s">
        <v>112</v>
      </c>
      <c r="E90" t="s">
        <v>113</v>
      </c>
      <c r="F90" t="s">
        <v>118</v>
      </c>
      <c r="G90">
        <v>144</v>
      </c>
      <c r="H90">
        <v>73</v>
      </c>
      <c r="I90">
        <v>112</v>
      </c>
      <c r="J90">
        <v>285</v>
      </c>
      <c r="K90" s="3">
        <v>45543</v>
      </c>
      <c r="L90" t="s">
        <v>218</v>
      </c>
      <c r="M90" t="s">
        <v>223</v>
      </c>
      <c r="N90">
        <v>854</v>
      </c>
      <c r="O90" t="s">
        <v>257</v>
      </c>
    </row>
    <row r="91" spans="1:15" x14ac:dyDescent="0.25">
      <c r="A91" t="s">
        <v>100</v>
      </c>
      <c r="B91" s="6">
        <v>45</v>
      </c>
      <c r="C91" s="6" t="str">
        <f>FLOOR(Table1_2[[#This Row],[Age]],10) &amp; "-" &amp; (FLOOR(Table1_2[[#This Row],[Age]],10)+9)</f>
        <v>40-49</v>
      </c>
      <c r="D91" t="s">
        <v>112</v>
      </c>
      <c r="E91" t="s">
        <v>117</v>
      </c>
      <c r="F91" t="s">
        <v>120</v>
      </c>
      <c r="G91">
        <v>159</v>
      </c>
      <c r="H91">
        <v>72</v>
      </c>
      <c r="I91">
        <v>55</v>
      </c>
      <c r="J91">
        <v>258</v>
      </c>
      <c r="K91" s="3">
        <v>45550</v>
      </c>
      <c r="L91" t="s">
        <v>221</v>
      </c>
      <c r="M91" t="s">
        <v>225</v>
      </c>
      <c r="N91">
        <v>876</v>
      </c>
      <c r="O91" t="s">
        <v>257</v>
      </c>
    </row>
    <row r="92" spans="1:15" x14ac:dyDescent="0.25">
      <c r="A92" t="s">
        <v>101</v>
      </c>
      <c r="B92" s="6">
        <v>24</v>
      </c>
      <c r="C92" s="6" t="str">
        <f>FLOOR(Table1_2[[#This Row],[Age]],10) &amp; "-" &amp; (FLOOR(Table1_2[[#This Row],[Age]],10)+9)</f>
        <v>20-29</v>
      </c>
      <c r="D92" t="s">
        <v>112</v>
      </c>
      <c r="E92" t="s">
        <v>115</v>
      </c>
      <c r="F92" t="s">
        <v>121</v>
      </c>
      <c r="G92">
        <v>129</v>
      </c>
      <c r="H92">
        <v>85</v>
      </c>
      <c r="I92">
        <v>58</v>
      </c>
      <c r="J92">
        <v>214</v>
      </c>
      <c r="K92" s="3">
        <v>45557</v>
      </c>
      <c r="L92" t="s">
        <v>218</v>
      </c>
      <c r="M92" t="s">
        <v>223</v>
      </c>
      <c r="N92">
        <v>723</v>
      </c>
      <c r="O92" t="s">
        <v>257</v>
      </c>
    </row>
    <row r="93" spans="1:15" x14ac:dyDescent="0.25">
      <c r="A93" t="s">
        <v>102</v>
      </c>
      <c r="B93" s="6">
        <v>89</v>
      </c>
      <c r="C93" s="6" t="str">
        <f>FLOOR(Table1_2[[#This Row],[Age]],10) &amp; "-" &amp; (FLOOR(Table1_2[[#This Row],[Age]],10)+9)</f>
        <v>80-89</v>
      </c>
      <c r="D93" t="s">
        <v>111</v>
      </c>
      <c r="E93" t="s">
        <v>115</v>
      </c>
      <c r="F93" t="s">
        <v>118</v>
      </c>
      <c r="G93">
        <v>137</v>
      </c>
      <c r="H93">
        <v>88</v>
      </c>
      <c r="I93">
        <v>70</v>
      </c>
      <c r="J93">
        <v>235</v>
      </c>
      <c r="K93" s="3">
        <v>45564</v>
      </c>
      <c r="L93" t="s">
        <v>221</v>
      </c>
      <c r="M93" t="s">
        <v>225</v>
      </c>
      <c r="N93">
        <v>734</v>
      </c>
      <c r="O93" t="s">
        <v>257</v>
      </c>
    </row>
    <row r="94" spans="1:15" x14ac:dyDescent="0.25">
      <c r="A94" t="s">
        <v>103</v>
      </c>
      <c r="B94" s="6">
        <v>29</v>
      </c>
      <c r="C94" s="6" t="str">
        <f>FLOOR(Table1_2[[#This Row],[Age]],10) &amp; "-" &amp; (FLOOR(Table1_2[[#This Row],[Age]],10)+9)</f>
        <v>20-29</v>
      </c>
      <c r="D94" t="s">
        <v>111</v>
      </c>
      <c r="E94" t="s">
        <v>115</v>
      </c>
      <c r="F94" t="s">
        <v>121</v>
      </c>
      <c r="G94">
        <v>156</v>
      </c>
      <c r="H94">
        <v>88</v>
      </c>
      <c r="I94">
        <v>78</v>
      </c>
      <c r="J94">
        <v>294</v>
      </c>
      <c r="K94" s="3">
        <v>45571</v>
      </c>
      <c r="L94" t="s">
        <v>221</v>
      </c>
      <c r="M94" t="s">
        <v>224</v>
      </c>
      <c r="N94">
        <v>712</v>
      </c>
      <c r="O94" t="s">
        <v>257</v>
      </c>
    </row>
    <row r="95" spans="1:15" x14ac:dyDescent="0.25">
      <c r="A95" t="s">
        <v>104</v>
      </c>
      <c r="B95" s="6">
        <v>51</v>
      </c>
      <c r="C95" s="6" t="str">
        <f>FLOOR(Table1_2[[#This Row],[Age]],10) &amp; "-" &amp; (FLOOR(Table1_2[[#This Row],[Age]],10)+9)</f>
        <v>50-59</v>
      </c>
      <c r="D95" t="s">
        <v>111</v>
      </c>
      <c r="E95" t="s">
        <v>116</v>
      </c>
      <c r="F95" t="s">
        <v>118</v>
      </c>
      <c r="G95">
        <v>105</v>
      </c>
      <c r="H95">
        <v>75</v>
      </c>
      <c r="I95">
        <v>56</v>
      </c>
      <c r="J95">
        <v>220</v>
      </c>
      <c r="K95" s="3">
        <v>45578</v>
      </c>
      <c r="L95" t="s">
        <v>220</v>
      </c>
      <c r="M95" t="s">
        <v>224</v>
      </c>
      <c r="N95">
        <v>732</v>
      </c>
      <c r="O95" t="s">
        <v>257</v>
      </c>
    </row>
    <row r="96" spans="1:15" x14ac:dyDescent="0.25">
      <c r="A96" t="s">
        <v>105</v>
      </c>
      <c r="B96" s="6">
        <v>50</v>
      </c>
      <c r="C96" s="6" t="str">
        <f>FLOOR(Table1_2[[#This Row],[Age]],10) &amp; "-" &amp; (FLOOR(Table1_2[[#This Row],[Age]],10)+9)</f>
        <v>50-59</v>
      </c>
      <c r="D96" t="s">
        <v>112</v>
      </c>
      <c r="E96" t="s">
        <v>117</v>
      </c>
      <c r="F96" t="s">
        <v>121</v>
      </c>
      <c r="G96">
        <v>118</v>
      </c>
      <c r="H96">
        <v>64</v>
      </c>
      <c r="I96">
        <v>86</v>
      </c>
      <c r="J96">
        <v>194</v>
      </c>
      <c r="K96" s="3">
        <v>45585</v>
      </c>
      <c r="L96" t="s">
        <v>220</v>
      </c>
      <c r="M96" t="s">
        <v>224</v>
      </c>
      <c r="N96">
        <v>743</v>
      </c>
      <c r="O96" t="s">
        <v>257</v>
      </c>
    </row>
    <row r="97" spans="1:15" x14ac:dyDescent="0.25">
      <c r="A97" t="s">
        <v>106</v>
      </c>
      <c r="B97" s="6">
        <v>65</v>
      </c>
      <c r="C97" s="6" t="str">
        <f>FLOOR(Table1_2[[#This Row],[Age]],10) &amp; "-" &amp; (FLOOR(Table1_2[[#This Row],[Age]],10)+9)</f>
        <v>60-69</v>
      </c>
      <c r="D97" t="s">
        <v>112</v>
      </c>
      <c r="E97" t="s">
        <v>113</v>
      </c>
      <c r="F97" t="s">
        <v>121</v>
      </c>
      <c r="G97">
        <v>133</v>
      </c>
      <c r="H97">
        <v>61</v>
      </c>
      <c r="I97">
        <v>78</v>
      </c>
      <c r="J97">
        <v>281</v>
      </c>
      <c r="K97" s="3">
        <v>45592</v>
      </c>
      <c r="L97" t="s">
        <v>221</v>
      </c>
      <c r="M97" t="s">
        <v>224</v>
      </c>
      <c r="N97">
        <v>754</v>
      </c>
      <c r="O97" t="s">
        <v>257</v>
      </c>
    </row>
    <row r="98" spans="1:15" x14ac:dyDescent="0.25">
      <c r="A98" t="s">
        <v>107</v>
      </c>
      <c r="B98" s="6">
        <v>40</v>
      </c>
      <c r="C98" s="6" t="str">
        <f>FLOOR(Table1_2[[#This Row],[Age]],10) &amp; "-" &amp; (FLOOR(Table1_2[[#This Row],[Age]],10)+9)</f>
        <v>40-49</v>
      </c>
      <c r="D98" t="s">
        <v>111</v>
      </c>
      <c r="E98" t="s">
        <v>114</v>
      </c>
      <c r="F98" t="s">
        <v>118</v>
      </c>
      <c r="G98">
        <v>160</v>
      </c>
      <c r="H98">
        <v>74</v>
      </c>
      <c r="I98">
        <v>66</v>
      </c>
      <c r="J98">
        <v>185</v>
      </c>
      <c r="K98" s="3">
        <v>45599</v>
      </c>
      <c r="L98" t="s">
        <v>221</v>
      </c>
      <c r="M98" t="s">
        <v>224</v>
      </c>
      <c r="N98">
        <v>765</v>
      </c>
      <c r="O98" t="s">
        <v>257</v>
      </c>
    </row>
    <row r="99" spans="1:15" x14ac:dyDescent="0.25">
      <c r="A99" t="s">
        <v>108</v>
      </c>
      <c r="B99" s="6">
        <v>79</v>
      </c>
      <c r="C99" s="6" t="str">
        <f>FLOOR(Table1_2[[#This Row],[Age]],10) &amp; "-" &amp; (FLOOR(Table1_2[[#This Row],[Age]],10)+9)</f>
        <v>70-79</v>
      </c>
      <c r="D99" t="s">
        <v>111</v>
      </c>
      <c r="E99" t="s">
        <v>113</v>
      </c>
      <c r="F99" t="s">
        <v>118</v>
      </c>
      <c r="G99">
        <v>118</v>
      </c>
      <c r="H99">
        <v>60</v>
      </c>
      <c r="I99">
        <v>104</v>
      </c>
      <c r="J99">
        <v>219</v>
      </c>
      <c r="K99" s="3">
        <v>45606</v>
      </c>
      <c r="L99" t="s">
        <v>219</v>
      </c>
      <c r="M99" t="s">
        <v>225</v>
      </c>
      <c r="N99">
        <v>798</v>
      </c>
      <c r="O99" t="s">
        <v>255</v>
      </c>
    </row>
    <row r="100" spans="1:15" x14ac:dyDescent="0.25">
      <c r="A100" t="s">
        <v>109</v>
      </c>
      <c r="B100" s="6">
        <v>54</v>
      </c>
      <c r="C100" s="6" t="str">
        <f>FLOOR(Table1_2[[#This Row],[Age]],10) &amp; "-" &amp; (FLOOR(Table1_2[[#This Row],[Age]],10)+9)</f>
        <v>50-59</v>
      </c>
      <c r="D100" t="s">
        <v>111</v>
      </c>
      <c r="E100" t="s">
        <v>114</v>
      </c>
      <c r="F100" t="s">
        <v>118</v>
      </c>
      <c r="G100">
        <v>99</v>
      </c>
      <c r="H100">
        <v>100</v>
      </c>
      <c r="I100">
        <v>89</v>
      </c>
      <c r="J100">
        <v>168</v>
      </c>
      <c r="K100" s="3">
        <v>45613</v>
      </c>
      <c r="L100" t="s">
        <v>218</v>
      </c>
      <c r="M100" t="s">
        <v>225</v>
      </c>
      <c r="N100">
        <v>790</v>
      </c>
      <c r="O100" t="s">
        <v>256</v>
      </c>
    </row>
    <row r="101" spans="1:15" x14ac:dyDescent="0.25">
      <c r="A101" t="s">
        <v>110</v>
      </c>
      <c r="B101" s="6">
        <v>61</v>
      </c>
      <c r="C101" s="6" t="str">
        <f>FLOOR(Table1_2[[#This Row],[Age]],10) &amp; "-" &amp; (FLOOR(Table1_2[[#This Row],[Age]],10)+9)</f>
        <v>60-69</v>
      </c>
      <c r="D101" t="s">
        <v>111</v>
      </c>
      <c r="E101" t="s">
        <v>113</v>
      </c>
      <c r="F101" t="s">
        <v>119</v>
      </c>
      <c r="G101">
        <v>97</v>
      </c>
      <c r="H101">
        <v>74</v>
      </c>
      <c r="I101">
        <v>87</v>
      </c>
      <c r="J101">
        <v>257</v>
      </c>
      <c r="K101" s="3">
        <v>45620</v>
      </c>
      <c r="L101" t="s">
        <v>219</v>
      </c>
      <c r="M101" t="s">
        <v>224</v>
      </c>
      <c r="N101">
        <v>789</v>
      </c>
      <c r="O101" t="s">
        <v>257</v>
      </c>
    </row>
    <row r="102" spans="1:15" x14ac:dyDescent="0.25">
      <c r="B102" s="6">
        <f>MIN(Table1_2[Age])</f>
        <v>18</v>
      </c>
      <c r="C102" s="6"/>
      <c r="K102" s="3"/>
    </row>
    <row r="103" spans="1:15" x14ac:dyDescent="0.25">
      <c r="B103">
        <f>MAX(Table1_2[Age])</f>
        <v>89</v>
      </c>
    </row>
  </sheetData>
  <phoneticPr fontId="2" type="noConversion"/>
  <dataValidations count="2">
    <dataValidation type="whole" allowBlank="1" showInputMessage="1" showErrorMessage="1" errorTitle="error please" error="please enter any number between 200 to 1000" promptTitle="Billing Amount" prompt="please enter the records of the customer billing" sqref="N2:N101" xr:uid="{A9D7E5A5-F434-41AA-B2DC-7CF2905DD60F}">
      <formula1>200</formula1>
      <formula2>1000</formula2>
    </dataValidation>
    <dataValidation type="list" allowBlank="1" showInputMessage="1" showErrorMessage="1" promptTitle="billing methods" prompt="please select just one" sqref="O2:O101" xr:uid="{4E5A3C1A-8AC6-45FD-BAF3-26AC5D5B876F}">
      <formula1>"Cash Payment, Mobile Transfer, Debit Card"</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C464C-AC2E-4B40-8B5E-FED3F7F54A24}">
  <sheetPr codeName="Sheet3"/>
  <dimension ref="A1:N37"/>
  <sheetViews>
    <sheetView topLeftCell="A7" zoomScale="86" zoomScaleNormal="86" workbookViewId="0">
      <selection activeCell="T9" sqref="T9"/>
    </sheetView>
  </sheetViews>
  <sheetFormatPr defaultRowHeight="15" x14ac:dyDescent="0.25"/>
  <cols>
    <col min="1" max="1" width="18.5703125" bestFit="1" customWidth="1"/>
    <col min="2" max="2" width="16.28515625" bestFit="1" customWidth="1"/>
    <col min="3" max="3" width="5.5703125" bestFit="1" customWidth="1"/>
    <col min="4" max="4" width="11.28515625" bestFit="1" customWidth="1"/>
    <col min="5" max="5" width="7.85546875" bestFit="1" customWidth="1"/>
    <col min="6" max="6" width="13.140625" bestFit="1" customWidth="1"/>
    <col min="7" max="7" width="11.28515625" bestFit="1" customWidth="1"/>
    <col min="8" max="8" width="5.7109375" bestFit="1" customWidth="1"/>
    <col min="9" max="9" width="13.140625" bestFit="1" customWidth="1"/>
    <col min="10" max="10" width="27.5703125" bestFit="1" customWidth="1"/>
    <col min="11" max="12" width="13.140625" bestFit="1" customWidth="1"/>
    <col min="13" max="13" width="18.5703125" bestFit="1" customWidth="1"/>
    <col min="14" max="14" width="13.28515625" bestFit="1" customWidth="1"/>
    <col min="15" max="17" width="9.7109375" bestFit="1" customWidth="1"/>
    <col min="18" max="18" width="8.7109375" bestFit="1" customWidth="1"/>
    <col min="19" max="21" width="9.7109375" bestFit="1" customWidth="1"/>
    <col min="22" max="22" width="8.7109375" bestFit="1" customWidth="1"/>
    <col min="23" max="25" width="9.7109375" bestFit="1" customWidth="1"/>
    <col min="26" max="27" width="8.7109375" bestFit="1" customWidth="1"/>
    <col min="28" max="30" width="9.7109375" bestFit="1" customWidth="1"/>
    <col min="31" max="31" width="8.7109375" bestFit="1" customWidth="1"/>
    <col min="32" max="34" width="9.7109375" bestFit="1" customWidth="1"/>
    <col min="35" max="35" width="8.7109375" bestFit="1" customWidth="1"/>
    <col min="36" max="38" width="9.7109375" bestFit="1" customWidth="1"/>
    <col min="39" max="40" width="8.7109375" bestFit="1" customWidth="1"/>
    <col min="41" max="43" width="9.7109375" bestFit="1" customWidth="1"/>
    <col min="44" max="44" width="8.7109375" bestFit="1" customWidth="1"/>
    <col min="45" max="47" width="9.7109375" bestFit="1" customWidth="1"/>
    <col min="48" max="48" width="8.7109375" bestFit="1" customWidth="1"/>
    <col min="49" max="53" width="9.7109375" bestFit="1" customWidth="1"/>
    <col min="54" max="56" width="10.7109375" bestFit="1" customWidth="1"/>
    <col min="57" max="57" width="9.7109375" bestFit="1" customWidth="1"/>
    <col min="58" max="60" width="10.7109375" bestFit="1" customWidth="1"/>
    <col min="61" max="61" width="9.7109375" bestFit="1" customWidth="1"/>
    <col min="62" max="65" width="10.7109375" bestFit="1" customWidth="1"/>
    <col min="66" max="66" width="8.7109375" bestFit="1" customWidth="1"/>
    <col min="67" max="69" width="9.7109375" bestFit="1" customWidth="1"/>
    <col min="70" max="70" width="8.7109375" bestFit="1" customWidth="1"/>
    <col min="71" max="73" width="9.7109375" bestFit="1" customWidth="1"/>
    <col min="74" max="74" width="8.7109375" bestFit="1" customWidth="1"/>
    <col min="75" max="78" width="9.7109375" bestFit="1" customWidth="1"/>
    <col min="79" max="79" width="8.7109375" bestFit="1" customWidth="1"/>
    <col min="80" max="82" width="9.7109375" bestFit="1" customWidth="1"/>
    <col min="83" max="83" width="8.7109375" bestFit="1" customWidth="1"/>
    <col min="84" max="86" width="9.7109375" bestFit="1" customWidth="1"/>
    <col min="87" max="88" width="8.7109375" bestFit="1" customWidth="1"/>
    <col min="89" max="91" width="9.7109375" bestFit="1" customWidth="1"/>
    <col min="92" max="92" width="8.7109375" bestFit="1" customWidth="1"/>
    <col min="93" max="95" width="9.7109375" bestFit="1" customWidth="1"/>
    <col min="96" max="96" width="8.7109375" bestFit="1" customWidth="1"/>
    <col min="97" max="99" width="9.7109375" bestFit="1" customWidth="1"/>
    <col min="100" max="101" width="8.7109375" bestFit="1" customWidth="1"/>
    <col min="102" max="105" width="9.7109375" bestFit="1" customWidth="1"/>
    <col min="106" max="108" width="10.7109375" bestFit="1" customWidth="1"/>
    <col min="109" max="109" width="9.7109375" bestFit="1" customWidth="1"/>
    <col min="110" max="112" width="10.7109375" bestFit="1" customWidth="1"/>
    <col min="113" max="113" width="11.28515625" bestFit="1" customWidth="1"/>
    <col min="114" max="114" width="18.5703125" bestFit="1" customWidth="1"/>
    <col min="115" max="115" width="13.28515625" bestFit="1" customWidth="1"/>
    <col min="116" max="116" width="18.5703125" bestFit="1" customWidth="1"/>
    <col min="117" max="117" width="13.28515625" bestFit="1" customWidth="1"/>
    <col min="118" max="118" width="18.5703125" bestFit="1" customWidth="1"/>
    <col min="119" max="119" width="13.28515625" bestFit="1" customWidth="1"/>
    <col min="120" max="120" width="18.5703125" bestFit="1" customWidth="1"/>
    <col min="121" max="121" width="13.28515625" bestFit="1" customWidth="1"/>
    <col min="122" max="122" width="18.5703125" bestFit="1" customWidth="1"/>
    <col min="123" max="123" width="13.28515625" bestFit="1" customWidth="1"/>
    <col min="124" max="124" width="18.5703125" bestFit="1" customWidth="1"/>
    <col min="125" max="125" width="13.28515625" bestFit="1" customWidth="1"/>
    <col min="126" max="126" width="18.5703125" bestFit="1" customWidth="1"/>
    <col min="127" max="127" width="13.28515625" bestFit="1" customWidth="1"/>
    <col min="128" max="128" width="18.5703125" bestFit="1" customWidth="1"/>
    <col min="129" max="129" width="13.28515625" bestFit="1" customWidth="1"/>
    <col min="130" max="130" width="18.5703125" bestFit="1" customWidth="1"/>
    <col min="131" max="131" width="13.28515625" bestFit="1" customWidth="1"/>
    <col min="132" max="132" width="18.5703125" bestFit="1" customWidth="1"/>
    <col min="133" max="133" width="13.28515625" bestFit="1" customWidth="1"/>
    <col min="134" max="134" width="18.5703125" bestFit="1" customWidth="1"/>
    <col min="135" max="135" width="13.28515625" bestFit="1" customWidth="1"/>
    <col min="136" max="136" width="18.5703125" bestFit="1" customWidth="1"/>
    <col min="137" max="137" width="13.28515625" bestFit="1" customWidth="1"/>
    <col min="138" max="138" width="18.5703125" bestFit="1" customWidth="1"/>
    <col min="139" max="139" width="13.28515625" bestFit="1" customWidth="1"/>
    <col min="140" max="140" width="18.5703125" bestFit="1" customWidth="1"/>
    <col min="141" max="141" width="13.28515625" bestFit="1" customWidth="1"/>
    <col min="142" max="142" width="18.5703125" bestFit="1" customWidth="1"/>
    <col min="143" max="143" width="13.28515625" bestFit="1" customWidth="1"/>
    <col min="144" max="144" width="18.5703125" bestFit="1" customWidth="1"/>
    <col min="145" max="145" width="13.28515625" bestFit="1" customWidth="1"/>
    <col min="146" max="146" width="18.5703125" bestFit="1" customWidth="1"/>
    <col min="147" max="147" width="13.28515625" bestFit="1" customWidth="1"/>
    <col min="148" max="148" width="18.5703125" bestFit="1" customWidth="1"/>
    <col min="149" max="149" width="13.28515625" bestFit="1" customWidth="1"/>
    <col min="150" max="150" width="18.5703125" bestFit="1" customWidth="1"/>
    <col min="151" max="151" width="13.28515625" bestFit="1" customWidth="1"/>
    <col min="152" max="152" width="18.5703125" bestFit="1" customWidth="1"/>
    <col min="153" max="153" width="13.28515625" bestFit="1" customWidth="1"/>
    <col min="154" max="154" width="18.5703125" bestFit="1" customWidth="1"/>
    <col min="155" max="155" width="13.28515625" bestFit="1" customWidth="1"/>
    <col min="156" max="156" width="18.5703125" bestFit="1" customWidth="1"/>
    <col min="157" max="157" width="13.28515625" bestFit="1" customWidth="1"/>
    <col min="158" max="158" width="18.5703125" bestFit="1" customWidth="1"/>
    <col min="159" max="159" width="13.28515625" bestFit="1" customWidth="1"/>
    <col min="160" max="160" width="18.5703125" bestFit="1" customWidth="1"/>
    <col min="161" max="161" width="13.28515625" bestFit="1" customWidth="1"/>
    <col min="162" max="162" width="18.5703125" bestFit="1" customWidth="1"/>
    <col min="163" max="163" width="13.28515625" bestFit="1" customWidth="1"/>
    <col min="164" max="164" width="18.5703125" bestFit="1" customWidth="1"/>
    <col min="165" max="165" width="13.28515625" bestFit="1" customWidth="1"/>
    <col min="166" max="166" width="18.5703125" bestFit="1" customWidth="1"/>
    <col min="167" max="167" width="13.28515625" bestFit="1" customWidth="1"/>
    <col min="168" max="168" width="18.5703125" bestFit="1" customWidth="1"/>
    <col min="169" max="169" width="13.28515625" bestFit="1" customWidth="1"/>
    <col min="170" max="170" width="18.5703125" bestFit="1" customWidth="1"/>
    <col min="171" max="171" width="13.28515625" bestFit="1" customWidth="1"/>
    <col min="172" max="172" width="18.5703125" bestFit="1" customWidth="1"/>
    <col min="173" max="173" width="13.28515625" bestFit="1" customWidth="1"/>
    <col min="174" max="174" width="18.5703125" bestFit="1" customWidth="1"/>
    <col min="175" max="175" width="13.28515625" bestFit="1" customWidth="1"/>
    <col min="176" max="176" width="18.5703125" bestFit="1" customWidth="1"/>
    <col min="177" max="177" width="13.28515625" bestFit="1" customWidth="1"/>
    <col min="178" max="178" width="18.5703125" bestFit="1" customWidth="1"/>
    <col min="179" max="179" width="13.28515625" bestFit="1" customWidth="1"/>
    <col min="180" max="180" width="18.5703125" bestFit="1" customWidth="1"/>
    <col min="181" max="181" width="13.28515625" bestFit="1" customWidth="1"/>
    <col min="182" max="182" width="18.5703125" bestFit="1" customWidth="1"/>
    <col min="183" max="183" width="13.28515625" bestFit="1" customWidth="1"/>
    <col min="184" max="184" width="18.5703125" bestFit="1" customWidth="1"/>
    <col min="185" max="185" width="13.28515625" bestFit="1" customWidth="1"/>
    <col min="186" max="186" width="18.5703125" bestFit="1" customWidth="1"/>
    <col min="187" max="187" width="13.28515625" bestFit="1" customWidth="1"/>
    <col min="188" max="188" width="18.5703125" bestFit="1" customWidth="1"/>
    <col min="189" max="189" width="13.28515625" bestFit="1" customWidth="1"/>
    <col min="190" max="190" width="18.5703125" bestFit="1" customWidth="1"/>
    <col min="191" max="191" width="13.28515625" bestFit="1" customWidth="1"/>
    <col min="192" max="192" width="18.5703125" bestFit="1" customWidth="1"/>
    <col min="193" max="193" width="13.28515625" bestFit="1" customWidth="1"/>
    <col min="194" max="194" width="18.5703125" bestFit="1" customWidth="1"/>
    <col min="195" max="195" width="13.28515625" bestFit="1" customWidth="1"/>
    <col min="196" max="196" width="18.5703125" bestFit="1" customWidth="1"/>
    <col min="197" max="197" width="13.28515625" bestFit="1" customWidth="1"/>
    <col min="198" max="198" width="18.5703125" bestFit="1" customWidth="1"/>
    <col min="199" max="199" width="13.28515625" bestFit="1" customWidth="1"/>
    <col min="200" max="200" width="18.5703125" bestFit="1" customWidth="1"/>
    <col min="201" max="201" width="13.28515625" bestFit="1" customWidth="1"/>
    <col min="202" max="202" width="18.5703125" bestFit="1" customWidth="1"/>
    <col min="203" max="203" width="13.28515625" bestFit="1" customWidth="1"/>
    <col min="204" max="204" width="18.5703125" bestFit="1" customWidth="1"/>
    <col min="205" max="205" width="13.28515625" bestFit="1" customWidth="1"/>
    <col min="206" max="206" width="18.5703125" bestFit="1" customWidth="1"/>
    <col min="207" max="207" width="13.28515625" bestFit="1" customWidth="1"/>
    <col min="208" max="208" width="18.5703125" bestFit="1" customWidth="1"/>
    <col min="209" max="209" width="13.28515625" bestFit="1" customWidth="1"/>
    <col min="210" max="210" width="18.5703125" bestFit="1" customWidth="1"/>
    <col min="211" max="211" width="13.28515625" bestFit="1" customWidth="1"/>
    <col min="212" max="212" width="18.5703125" bestFit="1" customWidth="1"/>
    <col min="213" max="213" width="18.28515625" bestFit="1" customWidth="1"/>
    <col min="214" max="214" width="23.5703125" bestFit="1" customWidth="1"/>
  </cols>
  <sheetData>
    <row r="1" spans="1:12" x14ac:dyDescent="0.25">
      <c r="A1" s="4" t="s">
        <v>228</v>
      </c>
      <c r="B1" t="s">
        <v>261</v>
      </c>
      <c r="F1" s="4" t="s">
        <v>228</v>
      </c>
      <c r="G1" t="s">
        <v>262</v>
      </c>
    </row>
    <row r="2" spans="1:12" x14ac:dyDescent="0.25">
      <c r="A2" s="5" t="s">
        <v>257</v>
      </c>
      <c r="B2">
        <v>37</v>
      </c>
      <c r="F2" s="5" t="s">
        <v>257</v>
      </c>
      <c r="G2">
        <v>23961</v>
      </c>
    </row>
    <row r="3" spans="1:12" x14ac:dyDescent="0.25">
      <c r="A3" s="5" t="s">
        <v>256</v>
      </c>
      <c r="B3">
        <v>23</v>
      </c>
      <c r="F3" s="5" t="s">
        <v>256</v>
      </c>
      <c r="G3">
        <v>11802</v>
      </c>
    </row>
    <row r="4" spans="1:12" x14ac:dyDescent="0.25">
      <c r="A4" s="5" t="s">
        <v>255</v>
      </c>
      <c r="B4">
        <v>40</v>
      </c>
      <c r="F4" s="5" t="s">
        <v>255</v>
      </c>
      <c r="G4">
        <v>19216</v>
      </c>
    </row>
    <row r="5" spans="1:12" x14ac:dyDescent="0.25">
      <c r="A5" s="5" t="s">
        <v>229</v>
      </c>
      <c r="B5">
        <v>100</v>
      </c>
      <c r="F5" s="5" t="s">
        <v>229</v>
      </c>
      <c r="G5">
        <v>54979</v>
      </c>
    </row>
    <row r="10" spans="1:12" x14ac:dyDescent="0.25">
      <c r="A10" s="4" t="s">
        <v>240</v>
      </c>
      <c r="B10" s="4" t="s">
        <v>239</v>
      </c>
      <c r="K10" s="4" t="s">
        <v>228</v>
      </c>
      <c r="L10" t="s">
        <v>240</v>
      </c>
    </row>
    <row r="11" spans="1:12" x14ac:dyDescent="0.25">
      <c r="A11" s="4" t="s">
        <v>228</v>
      </c>
      <c r="B11" t="s">
        <v>116</v>
      </c>
      <c r="C11" t="s">
        <v>114</v>
      </c>
      <c r="D11" t="s">
        <v>115</v>
      </c>
      <c r="E11" t="s">
        <v>117</v>
      </c>
      <c r="F11" t="s">
        <v>113</v>
      </c>
      <c r="G11" t="s">
        <v>229</v>
      </c>
      <c r="K11" s="5" t="s">
        <v>231</v>
      </c>
      <c r="L11">
        <v>5</v>
      </c>
    </row>
    <row r="12" spans="1:12" x14ac:dyDescent="0.25">
      <c r="A12" s="5" t="s">
        <v>231</v>
      </c>
      <c r="B12">
        <v>1</v>
      </c>
      <c r="D12">
        <v>1</v>
      </c>
      <c r="F12">
        <v>3</v>
      </c>
      <c r="G12">
        <v>5</v>
      </c>
      <c r="K12" s="5" t="s">
        <v>232</v>
      </c>
      <c r="L12">
        <v>16</v>
      </c>
    </row>
    <row r="13" spans="1:12" x14ac:dyDescent="0.25">
      <c r="A13" s="5" t="s">
        <v>232</v>
      </c>
      <c r="B13">
        <v>4</v>
      </c>
      <c r="C13">
        <v>7</v>
      </c>
      <c r="D13">
        <v>2</v>
      </c>
      <c r="F13">
        <v>3</v>
      </c>
      <c r="G13">
        <v>16</v>
      </c>
      <c r="K13" s="5" t="s">
        <v>233</v>
      </c>
      <c r="L13">
        <v>13</v>
      </c>
    </row>
    <row r="14" spans="1:12" x14ac:dyDescent="0.25">
      <c r="A14" s="5" t="s">
        <v>233</v>
      </c>
      <c r="B14">
        <v>1</v>
      </c>
      <c r="C14">
        <v>3</v>
      </c>
      <c r="D14">
        <v>5</v>
      </c>
      <c r="E14">
        <v>2</v>
      </c>
      <c r="F14">
        <v>2</v>
      </c>
      <c r="G14">
        <v>13</v>
      </c>
      <c r="K14" s="5" t="s">
        <v>234</v>
      </c>
      <c r="L14">
        <v>7</v>
      </c>
    </row>
    <row r="15" spans="1:12" x14ac:dyDescent="0.25">
      <c r="A15" s="5" t="s">
        <v>234</v>
      </c>
      <c r="C15">
        <v>3</v>
      </c>
      <c r="E15">
        <v>3</v>
      </c>
      <c r="F15">
        <v>1</v>
      </c>
      <c r="G15">
        <v>7</v>
      </c>
      <c r="K15" s="5" t="s">
        <v>235</v>
      </c>
      <c r="L15">
        <v>16</v>
      </c>
    </row>
    <row r="16" spans="1:12" x14ac:dyDescent="0.25">
      <c r="A16" s="5" t="s">
        <v>235</v>
      </c>
      <c r="B16">
        <v>5</v>
      </c>
      <c r="C16">
        <v>4</v>
      </c>
      <c r="D16">
        <v>2</v>
      </c>
      <c r="E16">
        <v>1</v>
      </c>
      <c r="F16">
        <v>4</v>
      </c>
      <c r="G16">
        <v>16</v>
      </c>
      <c r="K16" s="5" t="s">
        <v>236</v>
      </c>
      <c r="L16">
        <v>13</v>
      </c>
    </row>
    <row r="17" spans="1:14" x14ac:dyDescent="0.25">
      <c r="A17" s="5" t="s">
        <v>236</v>
      </c>
      <c r="B17">
        <v>3</v>
      </c>
      <c r="C17">
        <v>1</v>
      </c>
      <c r="D17">
        <v>3</v>
      </c>
      <c r="F17">
        <v>6</v>
      </c>
      <c r="G17">
        <v>13</v>
      </c>
      <c r="K17" s="5" t="s">
        <v>237</v>
      </c>
      <c r="L17">
        <v>20</v>
      </c>
    </row>
    <row r="18" spans="1:14" x14ac:dyDescent="0.25">
      <c r="A18" s="5" t="s">
        <v>237</v>
      </c>
      <c r="B18">
        <v>3</v>
      </c>
      <c r="C18">
        <v>5</v>
      </c>
      <c r="D18">
        <v>2</v>
      </c>
      <c r="E18">
        <v>2</v>
      </c>
      <c r="F18">
        <v>8</v>
      </c>
      <c r="G18">
        <v>20</v>
      </c>
      <c r="K18" s="5" t="s">
        <v>238</v>
      </c>
      <c r="L18">
        <v>10</v>
      </c>
    </row>
    <row r="19" spans="1:14" x14ac:dyDescent="0.25">
      <c r="A19" s="5" t="s">
        <v>238</v>
      </c>
      <c r="B19">
        <v>5</v>
      </c>
      <c r="C19">
        <v>1</v>
      </c>
      <c r="D19">
        <v>1</v>
      </c>
      <c r="E19">
        <v>1</v>
      </c>
      <c r="F19">
        <v>2</v>
      </c>
      <c r="G19">
        <v>10</v>
      </c>
      <c r="K19" s="5" t="s">
        <v>229</v>
      </c>
      <c r="L19">
        <v>100</v>
      </c>
    </row>
    <row r="20" spans="1:14" x14ac:dyDescent="0.25">
      <c r="A20" s="5" t="s">
        <v>229</v>
      </c>
      <c r="B20">
        <v>22</v>
      </c>
      <c r="C20">
        <v>24</v>
      </c>
      <c r="D20">
        <v>16</v>
      </c>
      <c r="E20">
        <v>9</v>
      </c>
      <c r="F20">
        <v>29</v>
      </c>
      <c r="G20">
        <v>100</v>
      </c>
    </row>
    <row r="24" spans="1:14" x14ac:dyDescent="0.25">
      <c r="A24" s="4" t="s">
        <v>240</v>
      </c>
      <c r="B24" s="4" t="s">
        <v>239</v>
      </c>
      <c r="I24" s="4" t="s">
        <v>228</v>
      </c>
      <c r="J24" t="s">
        <v>263</v>
      </c>
      <c r="L24" s="4" t="s">
        <v>228</v>
      </c>
      <c r="M24" t="s">
        <v>240</v>
      </c>
      <c r="N24" t="s">
        <v>262</v>
      </c>
    </row>
    <row r="25" spans="1:14" x14ac:dyDescent="0.25">
      <c r="A25" s="4" t="s">
        <v>228</v>
      </c>
      <c r="B25" t="s">
        <v>111</v>
      </c>
      <c r="C25" t="s">
        <v>112</v>
      </c>
      <c r="D25" t="s">
        <v>229</v>
      </c>
      <c r="I25" s="5" t="s">
        <v>116</v>
      </c>
      <c r="J25" s="7">
        <v>234.22727272727272</v>
      </c>
      <c r="L25" s="5" t="s">
        <v>241</v>
      </c>
      <c r="M25">
        <v>9</v>
      </c>
      <c r="N25" s="8">
        <v>4524</v>
      </c>
    </row>
    <row r="26" spans="1:14" x14ac:dyDescent="0.25">
      <c r="A26" s="5" t="s">
        <v>116</v>
      </c>
      <c r="B26">
        <v>10</v>
      </c>
      <c r="C26">
        <v>12</v>
      </c>
      <c r="D26">
        <v>22</v>
      </c>
      <c r="I26" s="5" t="s">
        <v>114</v>
      </c>
      <c r="J26" s="7">
        <v>214.91666666666666</v>
      </c>
      <c r="L26" s="5" t="s">
        <v>242</v>
      </c>
      <c r="M26">
        <v>8</v>
      </c>
      <c r="N26" s="8">
        <v>3945</v>
      </c>
    </row>
    <row r="27" spans="1:14" x14ac:dyDescent="0.25">
      <c r="A27" s="5" t="s">
        <v>114</v>
      </c>
      <c r="B27">
        <v>10</v>
      </c>
      <c r="C27">
        <v>14</v>
      </c>
      <c r="D27">
        <v>24</v>
      </c>
      <c r="I27" s="5" t="s">
        <v>115</v>
      </c>
      <c r="J27" s="7">
        <v>228.0625</v>
      </c>
      <c r="L27" s="5" t="s">
        <v>243</v>
      </c>
      <c r="M27">
        <v>9</v>
      </c>
      <c r="N27" s="8">
        <v>4166</v>
      </c>
    </row>
    <row r="28" spans="1:14" x14ac:dyDescent="0.25">
      <c r="A28" s="5" t="s">
        <v>115</v>
      </c>
      <c r="B28">
        <v>8</v>
      </c>
      <c r="C28">
        <v>8</v>
      </c>
      <c r="D28">
        <v>16</v>
      </c>
      <c r="I28" s="5" t="s">
        <v>117</v>
      </c>
      <c r="J28" s="7">
        <v>235.44444444444446</v>
      </c>
      <c r="L28" s="5" t="s">
        <v>244</v>
      </c>
      <c r="M28">
        <v>9</v>
      </c>
      <c r="N28" s="8">
        <v>5574</v>
      </c>
    </row>
    <row r="29" spans="1:14" x14ac:dyDescent="0.25">
      <c r="A29" s="5" t="s">
        <v>117</v>
      </c>
      <c r="B29">
        <v>3</v>
      </c>
      <c r="C29">
        <v>6</v>
      </c>
      <c r="D29">
        <v>9</v>
      </c>
      <c r="I29" s="5" t="s">
        <v>113</v>
      </c>
      <c r="J29" s="7">
        <v>237.44827586206895</v>
      </c>
      <c r="L29" s="5" t="s">
        <v>245</v>
      </c>
      <c r="M29">
        <v>8</v>
      </c>
      <c r="N29" s="8">
        <v>4454</v>
      </c>
    </row>
    <row r="30" spans="1:14" x14ac:dyDescent="0.25">
      <c r="A30" s="5" t="s">
        <v>113</v>
      </c>
      <c r="B30">
        <v>13</v>
      </c>
      <c r="C30">
        <v>16</v>
      </c>
      <c r="D30">
        <v>29</v>
      </c>
      <c r="I30" s="5" t="s">
        <v>229</v>
      </c>
      <c r="J30" s="7">
        <v>229.65</v>
      </c>
      <c r="L30" s="5" t="s">
        <v>246</v>
      </c>
      <c r="M30">
        <v>9</v>
      </c>
      <c r="N30" s="8">
        <v>4584</v>
      </c>
    </row>
    <row r="31" spans="1:14" x14ac:dyDescent="0.25">
      <c r="A31" s="5" t="s">
        <v>229</v>
      </c>
      <c r="B31">
        <v>44</v>
      </c>
      <c r="C31">
        <v>56</v>
      </c>
      <c r="D31">
        <v>100</v>
      </c>
      <c r="L31" s="5" t="s">
        <v>247</v>
      </c>
      <c r="M31">
        <v>9</v>
      </c>
      <c r="N31" s="8">
        <v>4791</v>
      </c>
    </row>
    <row r="32" spans="1:14" x14ac:dyDescent="0.25">
      <c r="L32" s="5" t="s">
        <v>248</v>
      </c>
      <c r="M32">
        <v>8</v>
      </c>
      <c r="N32" s="8">
        <v>3768</v>
      </c>
    </row>
    <row r="33" spans="12:14" x14ac:dyDescent="0.25">
      <c r="L33" s="5" t="s">
        <v>249</v>
      </c>
      <c r="M33">
        <v>9</v>
      </c>
      <c r="N33" s="8">
        <v>5528</v>
      </c>
    </row>
    <row r="34" spans="12:14" x14ac:dyDescent="0.25">
      <c r="L34" s="5" t="s">
        <v>250</v>
      </c>
      <c r="M34">
        <v>9</v>
      </c>
      <c r="N34" s="8">
        <v>5274</v>
      </c>
    </row>
    <row r="35" spans="12:14" x14ac:dyDescent="0.25">
      <c r="L35" s="5" t="s">
        <v>251</v>
      </c>
      <c r="M35">
        <v>8</v>
      </c>
      <c r="N35" s="8">
        <v>5417</v>
      </c>
    </row>
    <row r="36" spans="12:14" x14ac:dyDescent="0.25">
      <c r="L36" s="5" t="s">
        <v>252</v>
      </c>
      <c r="M36">
        <v>5</v>
      </c>
      <c r="N36" s="8">
        <v>2954</v>
      </c>
    </row>
    <row r="37" spans="12:14" x14ac:dyDescent="0.25">
      <c r="L37" s="5" t="s">
        <v>229</v>
      </c>
      <c r="M37">
        <v>100</v>
      </c>
      <c r="N37" s="8">
        <v>54979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EB2C4-FC56-46E0-B042-21595CBBAC7E}">
  <sheetPr codeName="Sheet4"/>
  <dimension ref="A1"/>
  <sheetViews>
    <sheetView showGridLines="0" tabSelected="1" zoomScale="84" zoomScaleNormal="84" workbookViewId="0">
      <selection activeCell="S31" sqref="S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E A A B Q S w M E F A A C A A g A F 0 o v W / 8 Q a + S l A A A A 9 g A A A B I A H A B D b 2 5 m a W c v U G F j a 2 F n Z S 5 4 b W w g o h g A K K A U A A A A A A A A A A A A A A A A A A A A A A A A A A A A h Y 9 N D o I w F I S v Q r q n 5 U e j I Y + y c C u J C d G 4 b W q F R n g Y W i x 3 c + G R v I I Y R d 2 5 n G + + x c z 9 e o N s a G r v o j q j W 0 x J S A P i K Z T t Q W O Z k t 4 e / S X J O G y E P I l S e a O M J h n M I S W V t e e E M e c c d T F t u 5 J F Q R C y f b 4 u Z K U a Q T 6 y / i / 7 G o 0 V K B X h s H u N 4 R E N Z w s a z 2 M a A J s g 5 B q / Q j T u f b Y / E F Z 9 b f t O c Y X + t g A 2 R W D v D / w B U E s D B B Q A A g A I A B d K L 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S i 9 b i L e T Y Z 0 B A A B H B A A A E w A c A E Z v c m 1 1 b G F z L 1 N l Y 3 R p b 2 4 x L m 0 g o h g A K K A U A A A A A A A A A A A A A A A A A A A A A A A A A A A A h V J R S / M w F H 0 f 7 D + E + N J B q U z E F / F B W 1 F B R d 3 4 f B A p W X s / F 0 y T k d y K Z e y / e 9 v 4 6 W y 6 z 7 1 0 3 H P u O S c n c V C g N J r N / H d 6 P B 6 N R 2 4 p L J R s L h Y K p u y E K c D x i N F v Z m p b A E 3 O 3 w t Q S V p b C x o f j X 1 d G P M a T d Z P t 6 K C E + 4 3 + f P m K T U a i f I c e 4 E 9 n i 6 F f m n F m x V w U u q o y d w K 7 f 4 a W 6 V G 1 Z V u Q R d 5 t 3 i 9 5 n c C J a n k V x m P G R L I E N 5 x E 7 M 1 P 3 0 B m l 1 p P D p M 2 r V u e A G 6 B B t w K U w p 2 2 M G y A 2 U s h C D 0 J k y p s z v L D h X W w j g S x A W 8 w e B A z H S p V H g E K x R + T W 8 g Q o p f 6 S T m G d + v V M u 6 T / K y s O Z K d D Y v G 0 1 c M 5 g R d Y V 9 f I D 2 k y + u p 6 t l E T m K 2 W L h m W g Z C U p z 3 f x H c U z o t 7 l x C w 8 e 0 c n A b 8 3 J 7 + z 5 k s 1 4 v t E u a 8 N w g w b E k / d 2 y S s M J m G 0 s k B 3 8 q 9 H W P 6 y y P 5 3 y n b p z P g 3 b u C I M k P x l a s B 9 B 0 D + W n l f s O 5 o H P c d T P v y N F b 5 a 7 x q F R s u C 7 Q v U X S i n + b e z o 7 u D X 7 v p H a r M O P 0 n y G I + k H r Y 5 / g B Q S w E C L Q A U A A I A C A A X S i 9 b / x B r 5 K U A A A D 2 A A A A E g A A A A A A A A A A A A A A A A A A A A A A Q 2 9 u Z m l n L 1 B h Y 2 t h Z 2 U u e G 1 s U E s B A i 0 A F A A C A A g A F 0 o v W w / K 6 a u k A A A A 6 Q A A A B M A A A A A A A A A A A A A A A A A 8 Q A A A F t D b 2 5 0 Z W 5 0 X 1 R 5 c G V z X S 5 4 b W x Q S w E C L Q A U A A I A C A A X S i 9 b i L e T Y Z 0 B A A B H B A A A E w A A A A A A A A A A A A A A A A D i 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E Q A A A A A A A O 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Z T d m M 2 N h N z c t N z V h Z i 0 0 O D N i L W J h N G Q t O W E 1 Y 2 F l M j M 1 Y j g 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Y W J s Z T F f M 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5 L T E 1 V D A 4 O j E 2 O j Q 2 L j Q 4 N D Q w N j V a I i A v P j x F b n R y e S B U e X B l P S J G a W x s Q 2 9 s d W 1 u V H l w Z X M i I F Z h b H V l P S J z Q m d N R 0 J n W U R B d 0 1 E Q 1 F Z R y I g L z 4 8 R W 5 0 c n k g V H l w Z T 0 i R m l s b E N v b H V t b k 5 h b W V z I i B W Y W x 1 Z T 0 i c 1 s m c X V v d D t Q Y X R p Z W 5 0 X 0 l E J n F 1 b 3 Q 7 L C Z x d W 9 0 O 0 F n Z S Z x d W 9 0 O y w m c X V v d D t H Z W 5 k Z X I m c X V v d D s s J n F 1 b 3 Q 7 Q 2 9 u Z G l 0 a W 9 u J n F 1 b 3 Q 7 L C Z x d W 9 0 O 0 1 l Z G l j Y X R p b 2 4 m c X V v d D s s J n F 1 b 3 Q 7 Q m x v b 2 R f U H J l c 3 N 1 c m V f c 3 l z d G 9 s a W M m c X V v d D s s J n F 1 b 3 Q 7 Q m x v b 2 R f U H J l c 3 N 1 c m V f Z G l h c 3 R v b G l j J n F 1 b 3 Q 7 L C Z x d W 9 0 O 0 h l Y X J 0 X 1 J h d G U m c X V v d D s s J n F 1 b 3 Q 7 Q 2 h v b G V z d G V y b 2 x f T G V 2 Z W w m c X V v d D s s J n F 1 b 3 Q 7 V m l z a X R f R G F 0 Z S Z x d W 9 0 O y w m c X V v d D t E b 2 N 0 b 3 J f T m F t Z S Z x d W 9 0 O y w m c X V v d D t E Z X B h c n R t Z W 5 0 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S 9 D a G F u Z 2 V k I F R 5 c G U u e 1 B h d G l l b n R f S U Q s M H 0 m c X V v d D s s J n F 1 b 3 Q 7 U 2 V j d G l v b j E v V G F i b G U x L 0 N o Y W 5 n Z W Q g V H l w Z S 5 7 Q W d l L D F 9 J n F 1 b 3 Q 7 L C Z x d W 9 0 O 1 N l Y 3 R p b 2 4 x L 1 R h Y m x l M S 9 D a G F u Z 2 V k I F R 5 c G U u e 0 d l b m R l c i w y f S Z x d W 9 0 O y w m c X V v d D t T Z W N 0 a W 9 u M S 9 U Y W J s Z T E v Q 2 h h b m d l Z C B U e X B l L n t D b 2 5 k a X R p b 2 4 s M 3 0 m c X V v d D s s J n F 1 b 3 Q 7 U 2 V j d G l v b j E v V G F i b G U x L 0 N o Y W 5 n Z W Q g V H l w Z S 5 7 T W V k a W N h d G l v b i w 0 f S Z x d W 9 0 O y w m c X V v d D t T Z W N 0 a W 9 u M S 9 U Y W J s Z T E v Q 2 h h b m d l Z C B U e X B l M S 5 7 Q m x v b 2 R f U H J l c 3 N 1 c m U u M S w 1 f S Z x d W 9 0 O y w m c X V v d D t T Z W N 0 a W 9 u M S 9 U Y W J s Z T E v Q 2 h h b m d l Z C B U e X B l M S 5 7 Q m x v b 2 R f U H J l c 3 N 1 c m U u M i w 2 f S Z x d W 9 0 O y w m c X V v d D t T Z W N 0 a W 9 u M S 9 U Y W J s Z T E v Q 2 h h b m d l Z C B U e X B l L n t I Z W F y d F 9 S Y X R l L D Z 9 J n F 1 b 3 Q 7 L C Z x d W 9 0 O 1 N l Y 3 R p b 2 4 x L 1 R h Y m x l M S 9 D a G F u Z 2 V k I F R 5 c G U u e 0 N o b 2 x l c 3 R l c m 9 s X 0 x l d m V s L D d 9 J n F 1 b 3 Q 7 L C Z x d W 9 0 O 1 N l Y 3 R p b 2 4 x L 1 R h Y m x l M S 9 D a G F u Z 2 V k I F R 5 c G U y L n t W a X N p d F 9 E Y X R l L D l 9 J n F 1 b 3 Q 7 L C Z x d W 9 0 O 1 N l Y 3 R p b 2 4 x L 1 R h Y m x l M S 9 D a G F u Z 2 V k I F R 5 c G U u e 0 R v Y 3 R v c l 9 O Y W 1 l L D l 9 J n F 1 b 3 Q 7 L C Z x d W 9 0 O 1 N l Y 3 R p b 2 4 x L 1 R h Y m x l M S 9 D a G F u Z 2 V k I F R 5 c G U u e 0 R l c G F y d G 1 l b n Q s M T B 9 J n F 1 b 3 Q 7 X S w m c X V v d D t D b 2 x 1 b W 5 D b 3 V u d C Z x d W 9 0 O z o x M i w m c X V v d D t L Z X l D b 2 x 1 b W 5 O Y W 1 l c y Z x d W 9 0 O z p b X S w m c X V v d D t D b 2 x 1 b W 5 J Z G V u d G l 0 a W V z J n F 1 b 3 Q 7 O l s m c X V v d D t T Z W N 0 a W 9 u M S 9 U Y W J s Z T E v Q 2 h h b m d l Z C B U e X B l L n t Q Y X R p Z W 5 0 X 0 l E L D B 9 J n F 1 b 3 Q 7 L C Z x d W 9 0 O 1 N l Y 3 R p b 2 4 x L 1 R h Y m x l M S 9 D a G F u Z 2 V k I F R 5 c G U u e 0 F n Z S w x f S Z x d W 9 0 O y w m c X V v d D t T Z W N 0 a W 9 u M S 9 U Y W J s Z T E v Q 2 h h b m d l Z C B U e X B l L n t H Z W 5 k Z X I s M n 0 m c X V v d D s s J n F 1 b 3 Q 7 U 2 V j d G l v b j E v V G F i b G U x L 0 N o Y W 5 n Z W Q g V H l w Z S 5 7 Q 2 9 u Z G l 0 a W 9 u L D N 9 J n F 1 b 3 Q 7 L C Z x d W 9 0 O 1 N l Y 3 R p b 2 4 x L 1 R h Y m x l M S 9 D a G F u Z 2 V k I F R 5 c G U u e 0 1 l Z G l j Y X R p b 2 4 s N H 0 m c X V v d D s s J n F 1 b 3 Q 7 U 2 V j d G l v b j E v V G F i b G U x L 0 N o Y W 5 n Z W Q g V H l w Z T E u e 0 J s b 2 9 k X 1 B y Z X N z d X J l L j E s N X 0 m c X V v d D s s J n F 1 b 3 Q 7 U 2 V j d G l v b j E v V G F i b G U x L 0 N o Y W 5 n Z W Q g V H l w Z T E u e 0 J s b 2 9 k X 1 B y Z X N z d X J l L j I s N n 0 m c X V v d D s s J n F 1 b 3 Q 7 U 2 V j d G l v b j E v V G F i b G U x L 0 N o Y W 5 n Z W Q g V H l w Z S 5 7 S G V h c n R f U m F 0 Z S w 2 f S Z x d W 9 0 O y w m c X V v d D t T Z W N 0 a W 9 u M S 9 U Y W J s Z T E v Q 2 h h b m d l Z C B U e X B l L n t D a G 9 s Z X N 0 Z X J v b F 9 M Z X Z l b C w 3 f S Z x d W 9 0 O y w m c X V v d D t T Z W N 0 a W 9 u M S 9 U Y W J s Z T E v Q 2 h h b m d l Z C B U e X B l M i 5 7 V m l z a X R f R G F 0 Z S w 5 f S Z x d W 9 0 O y w m c X V v d D t T Z W N 0 a W 9 u M S 9 U Y W J s Z T E v Q 2 h h b m d l Z C B U e X B l L n t E b 2 N 0 b 3 J f T m F t Z S w 5 f S Z x d W 9 0 O y w m c X V v d D t T Z W N 0 a W 9 u M S 9 U Y W J s Z T E v Q 2 h h b m d l Z C B U e X B l L n t E Z X B h c n R t Z W 5 0 L D E 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D a G F u Z 2 V k J T I w V H l w Z T I 8 L 0 l 0 Z W 1 Q Y X R o P j w v S X R l b U x v Y 2 F 0 a W 9 u P j x T d G F i b G V F b n R y a W V z I C 8 + P C 9 J d G V t P j w v S X R l b X M + P C 9 M b 2 N h b F B h Y 2 t h Z 2 V N Z X R h Z G F 0 Y U Z p b G U + F g A A A F B L B Q Y A A A A A A A A A A A A A A A A A A A A A A A A m A Q A A A Q A A A N C M n d 8 B F d E R j H o A w E / C l + s B A A A A F z 9 r p G w N l E C e u F 4 i + k v R f w A A A A A C A A A A A A A Q Z g A A A A E A A C A A A A B 3 P M E b 3 o k x 5 q 7 J t 3 B C X j k q O M c + b S o Y 3 6 F t j h K M 7 z Q 7 y Q A A A A A O g A A A A A I A A C A A A A C G t s U S h 1 L Y O k M z B C E p V / + p 1 X m 8 8 2 c L f c x r G s J a y C N Y W l A A A A B E + R 3 g h Y s L 8 v K V 9 X K + v 5 y B I 9 G v o H d 5 P W 0 X i 2 k V a D Q 7 D x L B P x 3 D X d + F W t D k A T N a P K g f F b 4 z + + W 5 l + 9 A G 4 M 2 k 5 s Y P 0 L z X m Q m i 4 p T 7 t d K r w j W S 0 A A A A D 7 N q M 4 o L x 0 w x R c v w y 5 b U Y E Q C p N C z i m n K h q a V r 2 H K t 1 U G m e W W K 1 L Z U + g d f r d Y A u J a E 2 P T 1 9 a t / X 9 q j A Q i 5 U k u 7 y < / D a t a M a s h u p > 
</file>

<file path=customXml/itemProps1.xml><?xml version="1.0" encoding="utf-8"?>
<ds:datastoreItem xmlns:ds="http://schemas.openxmlformats.org/officeDocument/2006/customXml" ds:itemID="{DC420CC9-7929-4CE4-B0B8-4A4E11F3BF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transformed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destiny kevin</dc:creator>
  <cp:lastModifiedBy>destiny kevin</cp:lastModifiedBy>
  <dcterms:created xsi:type="dcterms:W3CDTF">2025-09-15T07:55:11Z</dcterms:created>
  <dcterms:modified xsi:type="dcterms:W3CDTF">2025-09-30T08:47:37Z</dcterms:modified>
</cp:coreProperties>
</file>