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codeName="ThisWorkbook"/>
  <xr:revisionPtr revIDLastSave="0" documentId="13_ncr:11_{9BD9F07F-E264-485D-BD54-4407C8A0CC17}" xr6:coauthVersionLast="47" xr6:coauthVersionMax="47" xr10:uidLastSave="{00000000-0000-0000-0000-000000000000}"/>
  <bookViews>
    <workbookView xWindow="-28920" yWindow="-120" windowWidth="29040" windowHeight="15720" firstSheet="6" activeTab="9" xr2:uid="{00000000-000D-0000-FFFF-FFFF00000000}"/>
  </bookViews>
  <sheets>
    <sheet name="Weekly schedule planner" sheetId="6" r:id="rId1"/>
    <sheet name="Weekly schedule planner (2)" sheetId="8" r:id="rId2"/>
    <sheet name="Weekly schedule planner (3)" sheetId="17" r:id="rId3"/>
    <sheet name="Weekly schedule planner (4)" sheetId="18" r:id="rId4"/>
    <sheet name="Weekly schedule planner (5)" sheetId="19" r:id="rId5"/>
    <sheet name="Weekly schedule planner (6)" sheetId="20" r:id="rId6"/>
    <sheet name="Weekly schedule planner (7)" sheetId="21" r:id="rId7"/>
    <sheet name="Weekly schedule planner (8)" sheetId="22" r:id="rId8"/>
    <sheet name="Weekly schedule planner (9)" sheetId="23" r:id="rId9"/>
    <sheet name="Weekly schedule planner (10)" sheetId="24" r:id="rId10"/>
  </sheets>
  <definedNames>
    <definedName name="StartDate" localSheetId="9">'Weekly schedule planner (10)'!$V$4</definedName>
    <definedName name="StartDate" localSheetId="1">'Weekly schedule planner (2)'!$V$4</definedName>
    <definedName name="StartDate" localSheetId="2">'Weekly schedule planner (3)'!$V$4</definedName>
    <definedName name="StartDate" localSheetId="3">'Weekly schedule planner (4)'!$V$4</definedName>
    <definedName name="StartDate" localSheetId="4">'Weekly schedule planner (5)'!$V$4</definedName>
    <definedName name="StartDate" localSheetId="5">'Weekly schedule planner (6)'!$V$4</definedName>
    <definedName name="StartDate" localSheetId="6">'Weekly schedule planner (7)'!$V$4</definedName>
    <definedName name="StartDate" localSheetId="7">'Weekly schedule planner (8)'!$V$4</definedName>
    <definedName name="StartDate" localSheetId="8">'Weekly schedule planner (9)'!$V$4</definedName>
    <definedName name="StartDate">'Weekly schedule planner'!$V$4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4" l="1"/>
  <c r="V4" i="23"/>
  <c r="V4" i="22"/>
  <c r="V4" i="21"/>
  <c r="V4" i="20"/>
  <c r="V4" i="19"/>
  <c r="V4" i="18"/>
  <c r="V4" i="17"/>
  <c r="V4" i="8"/>
  <c r="AE16" i="8"/>
  <c r="V4" i="6"/>
  <c r="K15" i="6" s="1"/>
  <c r="U16" i="18"/>
  <c r="U15" i="24" l="1"/>
  <c r="AJ15" i="24"/>
  <c r="Z15" i="24"/>
  <c r="E15" i="24"/>
  <c r="K15" i="24"/>
  <c r="P15" i="24"/>
  <c r="AE15" i="24"/>
  <c r="P15" i="23"/>
  <c r="K15" i="23"/>
  <c r="E15" i="23"/>
  <c r="Z15" i="23"/>
  <c r="U15" i="23"/>
  <c r="AE15" i="23"/>
  <c r="AJ15" i="23"/>
  <c r="AJ15" i="22"/>
  <c r="E15" i="22"/>
  <c r="K15" i="22"/>
  <c r="P15" i="22"/>
  <c r="U15" i="22"/>
  <c r="Z15" i="22"/>
  <c r="AE15" i="22"/>
  <c r="AJ15" i="20"/>
  <c r="AJ15" i="21"/>
  <c r="E15" i="21"/>
  <c r="K15" i="21"/>
  <c r="P15" i="21"/>
  <c r="U15" i="21"/>
  <c r="Z15" i="21"/>
  <c r="AE15" i="21"/>
  <c r="E15" i="20"/>
  <c r="K15" i="20"/>
  <c r="P15" i="20"/>
  <c r="U15" i="20"/>
  <c r="Z15" i="20"/>
  <c r="AE15" i="20"/>
  <c r="E15" i="19"/>
  <c r="U15" i="19"/>
  <c r="AJ15" i="19"/>
  <c r="K15" i="19"/>
  <c r="P15" i="19"/>
  <c r="Z15" i="19"/>
  <c r="AE15" i="19"/>
  <c r="AJ15" i="18"/>
  <c r="K16" i="18"/>
  <c r="Z16" i="18"/>
  <c r="E15" i="18"/>
  <c r="K15" i="18"/>
  <c r="P15" i="18"/>
  <c r="U15" i="18"/>
  <c r="Z15" i="18"/>
  <c r="AE15" i="18"/>
  <c r="E16" i="18"/>
  <c r="P16" i="18"/>
  <c r="P16" i="17"/>
  <c r="AE15" i="17"/>
  <c r="AJ15" i="17"/>
  <c r="E16" i="17"/>
  <c r="K16" i="17"/>
  <c r="K15" i="17"/>
  <c r="U15" i="17"/>
  <c r="AE16" i="17"/>
  <c r="Z15" i="17"/>
  <c r="U16" i="17"/>
  <c r="Z16" i="17"/>
  <c r="AJ16" i="17"/>
  <c r="E15" i="17"/>
  <c r="P15" i="17"/>
  <c r="AJ15" i="8"/>
  <c r="E15" i="8"/>
  <c r="K15" i="8"/>
  <c r="P15" i="8"/>
  <c r="U15" i="8"/>
  <c r="E16" i="8"/>
  <c r="K16" i="8"/>
  <c r="Z16" i="8"/>
  <c r="AJ16" i="8"/>
  <c r="Z15" i="8"/>
  <c r="AE15" i="8"/>
  <c r="P16" i="8"/>
  <c r="U16" i="8"/>
  <c r="I15" i="6"/>
  <c r="E15" i="6"/>
  <c r="AJ16" i="6"/>
  <c r="C15" i="6"/>
  <c r="AE16" i="6"/>
  <c r="Z16" i="6"/>
  <c r="U16" i="6"/>
  <c r="P16" i="6"/>
  <c r="K16" i="6"/>
  <c r="E16" i="6"/>
  <c r="AJ15" i="6"/>
  <c r="AH15" i="6"/>
  <c r="AE15" i="6"/>
  <c r="AC15" i="6"/>
  <c r="X15" i="6"/>
  <c r="U15" i="6"/>
  <c r="S15" i="6"/>
  <c r="Z15" i="6"/>
  <c r="P15" i="6"/>
  <c r="N15" i="6"/>
</calcChain>
</file>

<file path=xl/sharedStrings.xml><?xml version="1.0" encoding="utf-8"?>
<sst xmlns="http://schemas.openxmlformats.org/spreadsheetml/2006/main" count="197" uniqueCount="76">
  <si>
    <t>Week of:</t>
  </si>
  <si>
    <t>Weekly objectives</t>
  </si>
  <si>
    <t>To do items</t>
  </si>
  <si>
    <t>Deadlines this week</t>
  </si>
  <si>
    <t>Presentation on Thursday</t>
  </si>
  <si>
    <t>Notes</t>
  </si>
  <si>
    <t xml:space="preserve"> </t>
  </si>
  <si>
    <t>Engineering Studio (Fake News Detector Web App Utilizing ML Models)</t>
  </si>
  <si>
    <t>November</t>
  </si>
  <si>
    <t>December</t>
  </si>
  <si>
    <t>Establish project foundation and organize initial resources</t>
  </si>
  <si>
    <t xml:space="preserve"> (Fake News Detector Web App Utilizing ML Models)</t>
  </si>
  <si>
    <t>Define detailed project goals and success criteria</t>
  </si>
  <si>
    <t>Create user personas and use case examples</t>
  </si>
  <si>
    <t>Collect initial datasets of labeled news articles (reliable/unreliable)</t>
  </si>
  <si>
    <t>Set up version control system (Git repository)</t>
  </si>
  <si>
    <t>Establish communication plan and meeting schedule for the team</t>
  </si>
  <si>
    <t>Draft initial project timeline and milestone plan</t>
  </si>
  <si>
    <t xml:space="preserve">Meeting Times </t>
  </si>
  <si>
    <t>Prepare and analyze datasets to inform model development</t>
  </si>
  <si>
    <t>Clean and preprocess datasets (remove duplicates, fix formatting)</t>
  </si>
  <si>
    <t>Label articles into defined categories (reliable, unreliable, unknown)</t>
  </si>
  <si>
    <t>Conduct exploratory data analysis (class distribution, word frequencies)</t>
  </si>
  <si>
    <t>Research relevant NLP techniques for fake news detection</t>
  </si>
  <si>
    <t>Design initial machine learning pipeline architecture document</t>
  </si>
  <si>
    <t>Build initial machine learning model and backend API framework</t>
  </si>
  <si>
    <t>Implement baseline ML classification model (using algorithms like logistic regression or random forest)</t>
  </si>
  <si>
    <t>Integrate basic NLP preprocessing (tokenization, stopword removal, vectorization)</t>
  </si>
  <si>
    <t>Train and validate model performance (accuracy, precision, recall)</t>
  </si>
  <si>
    <t>Develop backend REST API to receive article input and return predictions</t>
  </si>
  <si>
    <t>Document API endpoints and expected data formats</t>
  </si>
  <si>
    <t>Develop a functional frontend prototype and connect to backend</t>
  </si>
  <si>
    <t>Build simple user interface supporting paste, file upload, and URL input</t>
  </si>
  <si>
    <t>Connect frontend input forms to backend API calls</t>
  </si>
  <si>
    <t>Display classification results with confidence scores in UI</t>
  </si>
  <si>
    <t>Collect informal feedback from team on usability and UI clarity</t>
  </si>
  <si>
    <t>Identify frontend improvements based on feedback</t>
  </si>
  <si>
    <t>Meeting Times</t>
  </si>
  <si>
    <t xml:space="preserve"> Improve model accuracy and implement confidence-based output classification</t>
  </si>
  <si>
    <t>Expand training dataset with additional labeled articles</t>
  </si>
  <si>
    <t>Retrain and fine-tune ML model using updated data</t>
  </si>
  <si>
    <t xml:space="preserve">Add logic to classify outputs as reliable, unreliable, or requires further review via confidence thresholds </t>
  </si>
  <si>
    <t>Create logging and error tracking system for backend predictions</t>
  </si>
  <si>
    <t>Optimize backend for handling concurrent requests</t>
  </si>
  <si>
    <t>Enhance NLP features and establish feedback loop for iterative learning</t>
  </si>
  <si>
    <t>Integrate advanced NLP features such as semantic similarity and sentiment analysis</t>
  </si>
  <si>
    <t>Enhance linguistic feature extraction (e.g., hedging, sensationalism indicators)</t>
  </si>
  <si>
    <t>Design and implement UI feedback system for users to flag incorrect results</t>
  </si>
  <si>
    <t>Develop backend storage and processing for user feedback data</t>
  </si>
  <si>
    <t>Plan incremental learning strategy using feedback for future model updates</t>
  </si>
  <si>
    <t>Make app mobile-friendly or web application and add URL article extraction capability</t>
  </si>
  <si>
    <t>Refactor frontend for responsive design (mobile and tablet support)</t>
  </si>
  <si>
    <t>Implement article content extraction from URLs using web scraping tools/APIs</t>
  </si>
  <si>
    <t>Test complete input-to-output workflow via URL, text, and file inputs on multiple devices</t>
  </si>
  <si>
    <t>Draft preliminary user documentation explaining features and usage</t>
  </si>
  <si>
    <t>Begin compiling technical documentation for system components</t>
  </si>
  <si>
    <t>Conduct comprehensive user testing and analyze system performance</t>
  </si>
  <si>
    <t>Recruit representative users (students, educators, journalists) for testing</t>
  </si>
  <si>
    <t>Collect qualitative feedback on UI/UX and perceived classification accuracy</t>
  </si>
  <si>
    <t>Perform quantitative evaluation of model results on new test datasets</t>
  </si>
  <si>
    <t>Identify and fix bugs or usability issues discovered in user testing</t>
  </si>
  <si>
    <t>Adjust model classification thresholds and UI elements based on feedback</t>
  </si>
  <si>
    <t>Update all documentation to incorporate test-phase findings</t>
  </si>
  <si>
    <t xml:space="preserve"> Finalize system for deployment and prepare presentation materials</t>
  </si>
  <si>
    <t>Retrain model with full dataset including feedback data</t>
  </si>
  <si>
    <t>Polish frontend UI for better visual design and user experience</t>
  </si>
  <si>
    <t>Set up deployment infrastructure (hosting, server configuration, SSL, domain)</t>
  </si>
  <si>
    <t>Perform security and load testing in staging environment</t>
  </si>
  <si>
    <t>Prepare demo scripts and presentation slides for project showcase</t>
  </si>
  <si>
    <t>Finalize complete project and user documentation</t>
  </si>
  <si>
    <t>Deploy application and complete project reporting</t>
  </si>
  <si>
    <t>Launch web app on production server</t>
  </si>
  <si>
    <t>Conduct live environment testing and fix any emergent issues</t>
  </si>
  <si>
    <t>Provide support for early users and gather post-launch feedback</t>
  </si>
  <si>
    <t>Compile and submit the final project report and presentation</t>
  </si>
  <si>
    <t>Hold project retrospective and plan next steps for maintenance or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</si>
</sst>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/>
      <right style="medium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24">
    <xf numFmtId="0" fontId="0" fillId="0" borderId="0" xfId="0"/>
    <xf numFmtId="0" fontId="11" fillId="0" borderId="0" xfId="0" applyFont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0" borderId="0" xfId="0" applyFill="1"/>
    <xf numFmtId="0" fontId="12" fillId="10" borderId="0" xfId="0" applyFont="1" applyFill="1" applyAlignment="1">
      <alignment horizontal="center" vertical="center"/>
    </xf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0" xfId="0" applyFont="1"/>
    <xf numFmtId="0" fontId="11" fillId="10" borderId="0" xfId="0" applyFont="1" applyFill="1"/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22" fillId="10" borderId="0" xfId="0" applyFont="1" applyFill="1"/>
    <xf numFmtId="0" fontId="22" fillId="0" borderId="0" xfId="0" applyFont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left"/>
      <protection locked="0"/>
    </xf>
    <xf numFmtId="0" fontId="14" fillId="6" borderId="35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0" fillId="0" borderId="19" xfId="0" applyBorder="1" applyAlignment="1" applyProtection="1">
      <alignment horizontal="left"/>
      <protection locked="0"/>
    </xf>
    <xf numFmtId="0" fontId="0" fillId="0" borderId="30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21" fillId="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18" fillId="12" borderId="26" xfId="0" applyFont="1" applyFill="1" applyBorder="1" applyAlignment="1">
      <alignment horizontal="center" vertical="center"/>
    </xf>
    <xf numFmtId="0" fontId="18" fillId="12" borderId="27" xfId="0" applyFont="1" applyFill="1" applyBorder="1" applyAlignment="1">
      <alignment horizontal="center" vertical="center"/>
    </xf>
    <xf numFmtId="0" fontId="18" fillId="12" borderId="28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12" borderId="26" xfId="0" applyFont="1" applyFill="1" applyBorder="1" applyAlignment="1">
      <alignment horizontal="left" vertical="center" indent="1"/>
    </xf>
    <xf numFmtId="0" fontId="18" fillId="6" borderId="27" xfId="0" applyFont="1" applyFill="1" applyBorder="1" applyAlignment="1">
      <alignment horizontal="left" vertical="center" indent="1"/>
    </xf>
    <xf numFmtId="0" fontId="18" fillId="6" borderId="28" xfId="0" applyFont="1" applyFill="1" applyBorder="1" applyAlignment="1">
      <alignment horizontal="left" vertical="center" indent="1"/>
    </xf>
    <xf numFmtId="0" fontId="12" fillId="11" borderId="14" xfId="0" applyFont="1" applyFill="1" applyBorder="1" applyAlignment="1" applyProtection="1">
      <alignment horizontal="left" indent="1"/>
      <protection locked="0"/>
    </xf>
    <xf numFmtId="0" fontId="12" fillId="11" borderId="15" xfId="0" applyFont="1" applyFill="1" applyBorder="1" applyAlignment="1" applyProtection="1">
      <alignment horizontal="left" indent="1"/>
      <protection locked="0"/>
    </xf>
    <xf numFmtId="0" fontId="12" fillId="11" borderId="16" xfId="0" applyFont="1" applyFill="1" applyBorder="1" applyAlignment="1" applyProtection="1">
      <alignment horizontal="left" indent="1"/>
      <protection locked="0"/>
    </xf>
    <xf numFmtId="0" fontId="12" fillId="11" borderId="17" xfId="0" applyFont="1" applyFill="1" applyBorder="1" applyAlignment="1" applyProtection="1">
      <alignment horizontal="left" vertical="center" indent="1"/>
      <protection locked="0"/>
    </xf>
    <xf numFmtId="0" fontId="12" fillId="11" borderId="18" xfId="0" applyFont="1" applyFill="1" applyBorder="1" applyAlignment="1" applyProtection="1">
      <alignment horizontal="left" vertical="center" indent="1"/>
      <protection locked="0"/>
    </xf>
    <xf numFmtId="0" fontId="12" fillId="11" borderId="19" xfId="0" applyFont="1" applyFill="1" applyBorder="1" applyAlignment="1" applyProtection="1">
      <alignment horizontal="left" vertical="center" indent="1"/>
      <protection locked="0"/>
    </xf>
    <xf numFmtId="0" fontId="12" fillId="11" borderId="20" xfId="0" applyFont="1" applyFill="1" applyBorder="1" applyAlignment="1" applyProtection="1">
      <alignment horizontal="left" vertical="center" indent="1"/>
      <protection locked="0"/>
    </xf>
    <xf numFmtId="0" fontId="12" fillId="11" borderId="21" xfId="0" applyFont="1" applyFill="1" applyBorder="1" applyAlignment="1" applyProtection="1">
      <alignment horizontal="left" vertical="center" indent="1"/>
      <protection locked="0"/>
    </xf>
    <xf numFmtId="0" fontId="12" fillId="11" borderId="22" xfId="0" applyFont="1" applyFill="1" applyBorder="1" applyAlignment="1" applyProtection="1">
      <alignment horizontal="left" vertical="center" indent="1"/>
      <protection locked="0"/>
    </xf>
    <xf numFmtId="0" fontId="0" fillId="0" borderId="21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14" fontId="16" fillId="10" borderId="0" xfId="0" applyNumberFormat="1" applyFont="1" applyFill="1" applyAlignment="1">
      <alignment horizontal="left" vertical="center" indent="1"/>
    </xf>
    <xf numFmtId="0" fontId="12" fillId="11" borderId="6" xfId="0" applyFont="1" applyFill="1" applyBorder="1" applyAlignment="1" applyProtection="1">
      <alignment horizontal="left" indent="1"/>
      <protection locked="0"/>
    </xf>
    <xf numFmtId="0" fontId="12" fillId="11" borderId="7" xfId="0" applyFont="1" applyFill="1" applyBorder="1" applyAlignment="1" applyProtection="1">
      <alignment horizontal="left" indent="1"/>
      <protection locked="0"/>
    </xf>
    <xf numFmtId="0" fontId="12" fillId="11" borderId="8" xfId="0" applyFont="1" applyFill="1" applyBorder="1" applyAlignment="1" applyProtection="1">
      <alignment horizontal="left" indent="1"/>
      <protection locked="0"/>
    </xf>
    <xf numFmtId="0" fontId="12" fillId="11" borderId="10" xfId="0" applyFont="1" applyFill="1" applyBorder="1" applyAlignment="1" applyProtection="1">
      <alignment horizontal="left" vertical="center" indent="1"/>
      <protection locked="0"/>
    </xf>
    <xf numFmtId="0" fontId="12" fillId="11" borderId="5" xfId="0" applyFont="1" applyFill="1" applyBorder="1" applyAlignment="1" applyProtection="1">
      <alignment horizontal="left" vertical="center" indent="1"/>
      <protection locked="0"/>
    </xf>
    <xf numFmtId="0" fontId="12" fillId="11" borderId="9" xfId="0" applyFont="1" applyFill="1" applyBorder="1" applyAlignment="1" applyProtection="1">
      <alignment horizontal="left" vertical="center" indent="1"/>
      <protection locked="0"/>
    </xf>
    <xf numFmtId="0" fontId="15" fillId="10" borderId="0" xfId="0" applyFont="1" applyFill="1" applyAlignment="1">
      <alignment horizontal="right" vertical="center"/>
    </xf>
    <xf numFmtId="0" fontId="17" fillId="13" borderId="34" xfId="0" applyFont="1" applyFill="1" applyBorder="1" applyAlignment="1">
      <alignment horizontal="center" vertical="center"/>
    </xf>
    <xf numFmtId="0" fontId="17" fillId="13" borderId="37" xfId="0" applyFont="1" applyFill="1" applyBorder="1" applyAlignment="1">
      <alignment horizontal="center" vertical="center"/>
    </xf>
    <xf numFmtId="0" fontId="18" fillId="12" borderId="34" xfId="0" applyFont="1" applyFill="1" applyBorder="1" applyAlignment="1">
      <alignment horizontal="left" vertical="center"/>
    </xf>
    <xf numFmtId="0" fontId="18" fillId="6" borderId="34" xfId="0" applyFont="1" applyFill="1" applyBorder="1" applyAlignment="1">
      <alignment horizontal="left" vertical="center"/>
    </xf>
    <xf numFmtId="0" fontId="18" fillId="12" borderId="37" xfId="0" applyFont="1" applyFill="1" applyBorder="1" applyAlignment="1">
      <alignment horizontal="left" vertical="center"/>
    </xf>
    <xf numFmtId="0" fontId="18" fillId="6" borderId="37" xfId="0" applyFont="1" applyFill="1" applyBorder="1" applyAlignment="1">
      <alignment horizontal="left" vertical="center"/>
    </xf>
    <xf numFmtId="0" fontId="12" fillId="11" borderId="17" xfId="0" applyFont="1" applyFill="1" applyBorder="1" applyAlignment="1" applyProtection="1">
      <alignment horizontal="left" indent="1"/>
      <protection locked="0"/>
    </xf>
    <xf numFmtId="0" fontId="12" fillId="11" borderId="18" xfId="0" applyFont="1" applyFill="1" applyBorder="1" applyAlignment="1" applyProtection="1">
      <alignment horizontal="left" indent="1"/>
      <protection locked="0"/>
    </xf>
    <xf numFmtId="0" fontId="12" fillId="11" borderId="19" xfId="0" applyFont="1" applyFill="1" applyBorder="1" applyAlignment="1" applyProtection="1">
      <alignment horizontal="left" indent="1"/>
      <protection locked="0"/>
    </xf>
    <xf numFmtId="0" fontId="12" fillId="11" borderId="11" xfId="0" applyFont="1" applyFill="1" applyBorder="1" applyAlignment="1" applyProtection="1">
      <alignment horizontal="left" vertical="center" indent="1"/>
      <protection locked="0"/>
    </xf>
    <xf numFmtId="0" fontId="12" fillId="11" borderId="12" xfId="0" applyFont="1" applyFill="1" applyBorder="1" applyAlignment="1" applyProtection="1">
      <alignment horizontal="left" vertical="center" indent="1"/>
      <protection locked="0"/>
    </xf>
    <xf numFmtId="0" fontId="12" fillId="11" borderId="13" xfId="0" applyFont="1" applyFill="1" applyBorder="1" applyAlignment="1" applyProtection="1">
      <alignment horizontal="left" vertical="center" indent="1"/>
      <protection locked="0"/>
    </xf>
    <xf numFmtId="0" fontId="17" fillId="13" borderId="33" xfId="0" applyFont="1" applyFill="1" applyBorder="1" applyAlignment="1">
      <alignment horizontal="center" vertical="top"/>
    </xf>
    <xf numFmtId="0" fontId="17" fillId="13" borderId="34" xfId="0" applyFont="1" applyFill="1" applyBorder="1" applyAlignment="1">
      <alignment horizontal="center" vertical="top"/>
    </xf>
    <xf numFmtId="0" fontId="17" fillId="13" borderId="36" xfId="0" applyFont="1" applyFill="1" applyBorder="1" applyAlignment="1">
      <alignment horizontal="center" vertical="top"/>
    </xf>
    <xf numFmtId="0" fontId="17" fillId="13" borderId="37" xfId="0" applyFont="1" applyFill="1" applyBorder="1" applyAlignment="1">
      <alignment horizontal="center" vertical="top"/>
    </xf>
    <xf numFmtId="0" fontId="12" fillId="11" borderId="6" xfId="0" applyFont="1" applyFill="1" applyBorder="1" applyAlignment="1" applyProtection="1">
      <alignment horizontal="left" wrapText="1" indent="1"/>
      <protection locked="0"/>
    </xf>
    <xf numFmtId="0" fontId="12" fillId="11" borderId="7" xfId="0" applyFont="1" applyFill="1" applyBorder="1" applyAlignment="1" applyProtection="1">
      <alignment horizontal="left" wrapText="1" indent="1"/>
      <protection locked="0"/>
    </xf>
    <xf numFmtId="0" fontId="12" fillId="11" borderId="8" xfId="0" applyFont="1" applyFill="1" applyBorder="1" applyAlignment="1" applyProtection="1">
      <alignment horizontal="left" wrapText="1" indent="1"/>
      <protection locked="0"/>
    </xf>
    <xf numFmtId="0" fontId="0" fillId="11" borderId="31" xfId="0" applyFill="1" applyBorder="1" applyAlignment="1" applyProtection="1">
      <alignment horizontal="center"/>
      <protection locked="0"/>
    </xf>
    <xf numFmtId="0" fontId="0" fillId="11" borderId="30" xfId="0" applyFill="1" applyBorder="1" applyAlignment="1" applyProtection="1">
      <alignment horizontal="left"/>
      <protection locked="0"/>
    </xf>
    <xf numFmtId="0" fontId="0" fillId="11" borderId="23" xfId="0" applyFill="1" applyBorder="1" applyAlignment="1" applyProtection="1">
      <alignment horizontal="center"/>
      <protection locked="0"/>
    </xf>
    <xf numFmtId="0" fontId="0" fillId="11" borderId="18" xfId="0" applyFill="1" applyBorder="1" applyAlignment="1" applyProtection="1">
      <alignment horizontal="left"/>
      <protection locked="0"/>
    </xf>
    <xf numFmtId="0" fontId="0" fillId="11" borderId="24" xfId="0" applyFill="1" applyBorder="1" applyAlignment="1" applyProtection="1">
      <alignment horizontal="center"/>
      <protection locked="0"/>
    </xf>
    <xf numFmtId="0" fontId="0" fillId="11" borderId="21" xfId="0" applyFill="1" applyBorder="1" applyAlignment="1" applyProtection="1">
      <alignment horizontal="left"/>
      <protection locked="0"/>
    </xf>
    <xf numFmtId="0" fontId="12" fillId="11" borderId="15" xfId="0" applyFont="1" applyFill="1" applyBorder="1" applyAlignment="1" applyProtection="1">
      <alignment horizontal="left" wrapText="1" indent="1"/>
      <protection locked="0"/>
    </xf>
    <xf numFmtId="0" fontId="12" fillId="11" borderId="16" xfId="0" applyFont="1" applyFill="1" applyBorder="1" applyAlignment="1" applyProtection="1">
      <alignment horizontal="left" wrapText="1" indent="1"/>
      <protection locked="0"/>
    </xf>
    <xf numFmtId="0" fontId="12" fillId="11" borderId="18" xfId="0" applyFont="1" applyFill="1" applyBorder="1" applyAlignment="1" applyProtection="1">
      <alignment horizontal="left" vertical="center" wrapText="1" indent="1"/>
      <protection locked="0"/>
    </xf>
    <xf numFmtId="0" fontId="12" fillId="11" borderId="19" xfId="0" applyFont="1" applyFill="1" applyBorder="1" applyAlignment="1" applyProtection="1">
      <alignment horizontal="left" vertical="center" wrapText="1" indent="1"/>
      <protection locked="0"/>
    </xf>
    <xf numFmtId="0" fontId="12" fillId="11" borderId="18" xfId="0" applyFont="1" applyFill="1" applyBorder="1" applyAlignment="1" applyProtection="1">
      <alignment horizontal="left" vertical="top" wrapText="1" indent="1"/>
      <protection locked="0"/>
    </xf>
    <xf numFmtId="0" fontId="12" fillId="11" borderId="19" xfId="0" applyFont="1" applyFill="1" applyBorder="1" applyAlignment="1" applyProtection="1">
      <alignment horizontal="left" vertical="top" wrapText="1" indent="1"/>
      <protection locked="0"/>
    </xf>
    <xf numFmtId="0" fontId="12" fillId="11" borderId="15" xfId="0" applyFont="1" applyFill="1" applyBorder="1" applyAlignment="1" applyProtection="1">
      <alignment horizontal="left" vertical="top" wrapText="1" indent="1"/>
      <protection locked="0"/>
    </xf>
    <xf numFmtId="0" fontId="12" fillId="11" borderId="16" xfId="0" applyFont="1" applyFill="1" applyBorder="1" applyAlignment="1" applyProtection="1">
      <alignment horizontal="left" vertical="top" wrapText="1" indent="1"/>
      <protection locked="0"/>
    </xf>
    <xf numFmtId="0" fontId="12" fillId="11" borderId="18" xfId="0" applyFont="1" applyFill="1" applyBorder="1" applyAlignment="1" applyProtection="1">
      <alignment horizontal="left" vertical="top" indent="1"/>
      <protection locked="0"/>
    </xf>
    <xf numFmtId="0" fontId="12" fillId="11" borderId="19" xfId="0" applyFont="1" applyFill="1" applyBorder="1" applyAlignment="1" applyProtection="1">
      <alignment horizontal="left" vertical="top" indent="1"/>
      <protection locked="0"/>
    </xf>
    <xf numFmtId="0" fontId="12" fillId="11" borderId="21" xfId="0" applyFont="1" applyFill="1" applyBorder="1" applyAlignment="1" applyProtection="1">
      <alignment horizontal="left" vertical="top" indent="1"/>
      <protection locked="0"/>
    </xf>
    <xf numFmtId="0" fontId="12" fillId="11" borderId="22" xfId="0" applyFont="1" applyFill="1" applyBorder="1" applyAlignment="1" applyProtection="1">
      <alignment horizontal="left" vertical="top" indent="1"/>
      <protection locked="0"/>
    </xf>
    <xf numFmtId="0" fontId="12" fillId="11" borderId="10" xfId="0" applyFont="1" applyFill="1" applyBorder="1" applyAlignment="1" applyProtection="1">
      <alignment horizontal="left" vertical="top" wrapText="1" indent="1"/>
      <protection locked="0"/>
    </xf>
    <xf numFmtId="0" fontId="12" fillId="11" borderId="5" xfId="0" applyFont="1" applyFill="1" applyBorder="1" applyAlignment="1" applyProtection="1">
      <alignment horizontal="left" vertical="top" wrapText="1" indent="1"/>
      <protection locked="0"/>
    </xf>
    <xf numFmtId="0" fontId="12" fillId="11" borderId="9" xfId="0" applyFont="1" applyFill="1" applyBorder="1" applyAlignment="1" applyProtection="1">
      <alignment horizontal="left" vertical="top" wrapText="1" indent="1"/>
      <protection locked="0"/>
    </xf>
    <xf numFmtId="0" fontId="12" fillId="11" borderId="10" xfId="0" applyFont="1" applyFill="1" applyBorder="1" applyAlignment="1" applyProtection="1">
      <alignment horizontal="left" vertical="center" wrapText="1" indent="1"/>
      <protection locked="0"/>
    </xf>
    <xf numFmtId="0" fontId="12" fillId="11" borderId="5" xfId="0" applyFont="1" applyFill="1" applyBorder="1" applyAlignment="1" applyProtection="1">
      <alignment horizontal="left" vertical="center" wrapText="1" indent="1"/>
      <protection locked="0"/>
    </xf>
    <xf numFmtId="0" fontId="12" fillId="11" borderId="9" xfId="0" applyFont="1" applyFill="1" applyBorder="1" applyAlignment="1" applyProtection="1">
      <alignment horizontal="left" vertical="center" wrapText="1" indent="1"/>
      <protection locked="0"/>
    </xf>
    <xf numFmtId="0" fontId="12" fillId="11" borderId="21" xfId="0" applyFont="1" applyFill="1" applyBorder="1" applyAlignment="1" applyProtection="1">
      <alignment horizontal="left" vertical="top" wrapText="1" indent="1"/>
      <protection locked="0"/>
    </xf>
    <xf numFmtId="0" fontId="12" fillId="11" borderId="22" xfId="0" applyFont="1" applyFill="1" applyBorder="1" applyAlignment="1" applyProtection="1">
      <alignment horizontal="left" vertical="top" wrapText="1" indent="1"/>
      <protection locked="0"/>
    </xf>
    <xf numFmtId="0" fontId="12" fillId="11" borderId="6" xfId="0" applyFont="1" applyFill="1" applyBorder="1" applyAlignment="1" applyProtection="1">
      <alignment horizontal="left" vertical="top" wrapText="1" indent="1"/>
      <protection locked="0"/>
    </xf>
    <xf numFmtId="0" fontId="12" fillId="11" borderId="7" xfId="0" applyFont="1" applyFill="1" applyBorder="1" applyAlignment="1" applyProtection="1">
      <alignment horizontal="left" vertical="top" wrapText="1" indent="1"/>
      <protection locked="0"/>
    </xf>
    <xf numFmtId="0" fontId="12" fillId="11" borderId="8" xfId="0" applyFont="1" applyFill="1" applyBorder="1" applyAlignment="1" applyProtection="1">
      <alignment horizontal="left" vertical="top" wrapText="1" indent="1"/>
      <protection locked="0"/>
    </xf>
    <xf numFmtId="0" fontId="12" fillId="11" borderId="18" xfId="0" applyFont="1" applyFill="1" applyBorder="1" applyAlignment="1" applyProtection="1">
      <alignment horizontal="left" wrapText="1" indent="1"/>
      <protection locked="0"/>
    </xf>
    <xf numFmtId="0" fontId="12" fillId="11" borderId="19" xfId="0" applyFont="1" applyFill="1" applyBorder="1" applyAlignment="1" applyProtection="1">
      <alignment horizontal="left" wrapText="1" indent="1"/>
      <protection locked="0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139"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138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39</xdr:col>
      <xdr:colOff>262890</xdr:colOff>
      <xdr:row>36</xdr:row>
      <xdr:rowOff>150495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1506200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0</xdr:colOff>
      <xdr:row>34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0861" y="8956465"/>
          <a:ext cx="11002514" cy="24468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93727</xdr:colOff>
      <xdr:row>2</xdr:row>
      <xdr:rowOff>453814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209931</xdr:colOff>
      <xdr:row>2</xdr:row>
      <xdr:rowOff>455336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0458449" y="542924"/>
          <a:ext cx="1773937" cy="45533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209550</xdr:colOff>
      <xdr:row>36</xdr:row>
      <xdr:rowOff>17145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A93638E7-8417-4DDF-BC50-D9EF1F33563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2744450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134116</xdr:colOff>
      <xdr:row>33</xdr:row>
      <xdr:rowOff>250615</xdr:rowOff>
    </xdr:from>
    <xdr:to>
      <xdr:col>38</xdr:col>
      <xdr:colOff>249555</xdr:colOff>
      <xdr:row>34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9F1E3194-591D-43D5-AF48-5BBBE962F04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481" y="9076480"/>
          <a:ext cx="11897864" cy="24849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28159845-4A0C-1EFE-EDEA-1ADFA473E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2C6C0150-492B-BFE4-EC45-A597E0C43A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93CD1560-2B42-6CBC-B875-EF2C2AEE11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534CD28F-432A-D220-6997-8A1F1D824E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93727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D2B1A82B-4CFC-4DC2-B27B-7243E73B2AA4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394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DBD49A12-68F3-4C1F-A4F1-4DC10459956C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1</xdr:row>
      <xdr:rowOff>0</xdr:rowOff>
    </xdr:from>
    <xdr:to>
      <xdr:col>38</xdr:col>
      <xdr:colOff>57150</xdr:colOff>
      <xdr:row>36</xdr:row>
      <xdr:rowOff>211455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20250955-45DD-4B6B-A884-03428E12F84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099" y="228600"/>
          <a:ext cx="13173076" cy="95269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122686</xdr:colOff>
      <xdr:row>33</xdr:row>
      <xdr:rowOff>250615</xdr:rowOff>
    </xdr:from>
    <xdr:to>
      <xdr:col>37</xdr:col>
      <xdr:colOff>0</xdr:colOff>
      <xdr:row>34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672970F9-A431-4FB9-A872-37163CD080B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2766" y="8876455"/>
          <a:ext cx="12524609" cy="24849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A607715A-3060-E860-E6E8-8082C62576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8DCE0541-1E6C-72C5-1482-9E9E178F1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DB4C217-DF14-6BE7-7F19-995C195B51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43C26307-55C2-932E-C586-AB2F452BB8E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97537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F77BEC89-0424-403B-B693-95CD8C987984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394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38</xdr:col>
      <xdr:colOff>398526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57BCDE5A-5332-45FD-BED5-50ABED3B59B0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306705</xdr:colOff>
      <xdr:row>35</xdr:row>
      <xdr:rowOff>154305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C16B7A09-4B51-40AB-97B4-73CF7461452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2744450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124591</xdr:colOff>
      <xdr:row>33</xdr:row>
      <xdr:rowOff>246805</xdr:rowOff>
    </xdr:from>
    <xdr:to>
      <xdr:col>38</xdr:col>
      <xdr:colOff>253365</xdr:colOff>
      <xdr:row>34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BE572EE8-E00D-47B5-A672-B2C062ED069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4671" y="9194590"/>
          <a:ext cx="11791184" cy="24468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F1D035E4-81B9-CA42-B881-6586E67E50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CA4D8284-A110-E67B-27CF-BEEFAE566F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983BE92A-D760-CA65-4EE5-1585F81C4D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3BA01FB3-6B24-6CB9-0921-BE69CD41949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93727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C246234F-09EB-4CCB-8AA1-09FC4F2BD816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013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BB54CD49-4FAD-47F4-847C-10135A56CAE6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41</xdr:col>
      <xdr:colOff>97155</xdr:colOff>
      <xdr:row>34</xdr:row>
      <xdr:rowOff>259080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0F4CA8F6-025A-42E6-8701-BEB0DA07E47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2839700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126496</xdr:colOff>
      <xdr:row>33</xdr:row>
      <xdr:rowOff>250615</xdr:rowOff>
    </xdr:from>
    <xdr:to>
      <xdr:col>38</xdr:col>
      <xdr:colOff>249555</xdr:colOff>
      <xdr:row>34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CBE404C6-A87D-4861-A3B9-2568ACFEAF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481" y="9381280"/>
          <a:ext cx="11612114" cy="24849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57AF1BFA-C862-4F77-CF7B-823F36F05F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360BB7E6-02FD-7AAB-E729-0477629063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4E84750F-A07C-2581-43FA-639A24E316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D2383066-CAEA-1522-AB2C-7A94F85BBF0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93727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90019D94-D76E-4C8E-A5CC-A8316E5780B1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394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E7D82626-F127-4F97-BB62-42ACA92795F8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39</xdr:col>
      <xdr:colOff>224790</xdr:colOff>
      <xdr:row>36</xdr:row>
      <xdr:rowOff>150495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01B65F2D-4DED-486C-AB82-F94CCBF8991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2839700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130306</xdr:colOff>
      <xdr:row>33</xdr:row>
      <xdr:rowOff>246805</xdr:rowOff>
    </xdr:from>
    <xdr:to>
      <xdr:col>38</xdr:col>
      <xdr:colOff>245745</xdr:colOff>
      <xdr:row>34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2068D85F-980E-4CDB-A530-ABCAD1E73C0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2291" y="8946940"/>
          <a:ext cx="12202664" cy="24468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F97A4226-E347-37CB-771F-FFE4AB0E1A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C4E087C1-96A7-1187-7DBA-67943591CA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EB351CAC-5A1B-F6A3-6E69-5AC4CD9074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877ADA1F-C204-9BD0-BE68-724E82C4A1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93727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B6723750-809C-485F-A212-9E4D42423873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013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579B3BED-5051-45FC-A644-E4D10E42FEA7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392430</xdr:colOff>
      <xdr:row>1</xdr:row>
      <xdr:rowOff>11430</xdr:rowOff>
    </xdr:from>
    <xdr:to>
      <xdr:col>40</xdr:col>
      <xdr:colOff>190500</xdr:colOff>
      <xdr:row>35</xdr:row>
      <xdr:rowOff>72390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1F95E2C6-D567-45F2-BCF4-5CD3239D6A5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392430" y="240030"/>
          <a:ext cx="12952095" cy="952881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134116</xdr:colOff>
      <xdr:row>33</xdr:row>
      <xdr:rowOff>250615</xdr:rowOff>
    </xdr:from>
    <xdr:to>
      <xdr:col>38</xdr:col>
      <xdr:colOff>249555</xdr:colOff>
      <xdr:row>34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0EB49768-3E81-48B1-A365-40C4B610EB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481" y="9295555"/>
          <a:ext cx="12078839" cy="24849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14F2520F-ED39-3C33-2BB7-1522729B7A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CBE11BB3-34A6-3741-8C5C-0972214FF2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9A58E4-65FE-E61D-DE1A-5CFE41C89B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96C1C83C-6635-8951-133F-10C4EB8492A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97537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9F800B23-EAA6-4839-A7C0-65B4D16E4851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394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E09DE060-8903-416B-92CA-81E072611EB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76200</xdr:colOff>
      <xdr:row>35</xdr:row>
      <xdr:rowOff>17145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C356FE13-81BB-4BB1-BF1B-4998CEA695D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2915900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97537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A10A0377-A637-49DF-A4D7-539912029A2F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013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466E8CE8-14CE-4D31-A63E-D65CB4D34FE8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1</xdr:row>
      <xdr:rowOff>0</xdr:rowOff>
    </xdr:from>
    <xdr:to>
      <xdr:col>41</xdr:col>
      <xdr:colOff>152399</xdr:colOff>
      <xdr:row>34</xdr:row>
      <xdr:rowOff>53340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B91734CB-255C-4C28-9F9C-6CBE40D6D91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099" y="228600"/>
          <a:ext cx="13230225" cy="95402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134116</xdr:colOff>
      <xdr:row>33</xdr:row>
      <xdr:rowOff>250615</xdr:rowOff>
    </xdr:from>
    <xdr:to>
      <xdr:col>38</xdr:col>
      <xdr:colOff>249555</xdr:colOff>
      <xdr:row>34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FEA04DD9-F1B6-4AB2-9032-AB7F5DF1F48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481" y="9581305"/>
          <a:ext cx="11964539" cy="24849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37D3A277-355A-01A5-0775-EBF7E7AD47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B23CEFB2-8A42-7F0F-D8F1-518F7CB6BD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3692B6A4-0DE4-8F2E-4E3E-580FB83BBC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B943AF48-0193-7249-92C9-4E052B08FE5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97537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3584F0C5-2739-4CCE-9140-55C754852712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394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A02CFB0D-B4E0-460F-9216-90123D98FB8E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1</xdr:row>
      <xdr:rowOff>0</xdr:rowOff>
    </xdr:from>
    <xdr:to>
      <xdr:col>40</xdr:col>
      <xdr:colOff>440054</xdr:colOff>
      <xdr:row>34</xdr:row>
      <xdr:rowOff>171450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F3F769E3-F851-400F-A878-191D9F84F47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099" y="228600"/>
          <a:ext cx="13077825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130306</xdr:colOff>
      <xdr:row>33</xdr:row>
      <xdr:rowOff>246805</xdr:rowOff>
    </xdr:from>
    <xdr:to>
      <xdr:col>38</xdr:col>
      <xdr:colOff>245745</xdr:colOff>
      <xdr:row>34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1DA72253-9004-4950-BD01-426D69B37B6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2291" y="9489865"/>
          <a:ext cx="11993114" cy="24468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A490ABD7-4933-4CDC-E39D-FCF1D7E73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5C5F6B5D-E471-947A-F96E-25AF25C5B4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0D5B56-1349-ED2D-E4E8-D55E3ECCE9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3D76B632-8D85-E414-E69E-C45E53A66A7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93727</xdr:colOff>
      <xdr:row>2</xdr:row>
      <xdr:rowOff>453814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5E66E753-BB5D-4A7A-B49E-4CB691BD49B4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0970" y="542925"/>
          <a:ext cx="1810132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3A6F5812-18CE-4440-829C-43F01BE82769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1637644" y="544829"/>
          <a:ext cx="1823467" cy="45343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O43"/>
  <sheetViews>
    <sheetView showGridLines="0" zoomScaleNormal="100" workbookViewId="0">
      <selection activeCell="V4" sqref="V4:Z4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5.44140625" style="9" customWidth="1"/>
    <col min="14" max="16" width="4.44140625" style="9" customWidth="1"/>
    <col min="17" max="17" width="5.6640625" style="9" customWidth="1"/>
    <col min="18" max="38" width="4.44140625" style="9" customWidth="1"/>
    <col min="39" max="39" width="3.6640625" style="1" customWidth="1"/>
    <col min="40" max="40" width="6.6640625" style="3" customWidth="1"/>
    <col min="41" max="41" width="8.6640625" style="3" customWidth="1"/>
    <col min="42" max="16384" width="9.109375" style="1"/>
  </cols>
  <sheetData>
    <row r="1" spans="1:41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0"/>
      <c r="AN1" t="s">
        <v>6</v>
      </c>
      <c r="AO1"/>
    </row>
    <row r="2" spans="1:41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2"/>
      <c r="AO2" s="21"/>
    </row>
    <row r="3" spans="1:41" s="10" customFormat="1" ht="36" customHeight="1" x14ac:dyDescent="0.3">
      <c r="C3" s="43" t="s">
        <v>11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1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 ca="1">TODAY()-WEEKDAY(TODAY(),2)+1</f>
        <v>45936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4"/>
      <c r="AN4"/>
      <c r="AO4"/>
    </row>
    <row r="5" spans="1:41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4"/>
      <c r="AN5"/>
      <c r="AO5"/>
    </row>
    <row r="6" spans="1:41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26"/>
      <c r="AN6" s="27"/>
      <c r="AO6" s="27"/>
    </row>
    <row r="7" spans="1:41" s="18" customFormat="1" ht="34.200000000000003" customHeight="1" x14ac:dyDescent="0.35">
      <c r="A7"/>
      <c r="B7" s="14"/>
      <c r="C7" s="90" t="s">
        <v>10</v>
      </c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105" t="s">
        <v>12</v>
      </c>
      <c r="R7" s="105"/>
      <c r="S7" s="105"/>
      <c r="T7" s="105"/>
      <c r="U7" s="105"/>
      <c r="V7" s="105"/>
      <c r="W7" s="105"/>
      <c r="X7" s="105"/>
      <c r="Y7" s="105"/>
      <c r="Z7" s="106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14"/>
      <c r="AN7"/>
      <c r="AO7"/>
    </row>
    <row r="8" spans="1:41" ht="20.399999999999999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107" t="s">
        <v>13</v>
      </c>
      <c r="R8" s="107"/>
      <c r="S8" s="107"/>
      <c r="T8" s="107"/>
      <c r="U8" s="107"/>
      <c r="V8" s="107"/>
      <c r="W8" s="107"/>
      <c r="X8" s="107"/>
      <c r="Y8" s="107"/>
      <c r="Z8" s="108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14"/>
      <c r="AN8"/>
      <c r="AO8"/>
    </row>
    <row r="9" spans="1:41" ht="36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3" t="s">
        <v>14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14"/>
      <c r="AN9"/>
      <c r="AO9"/>
    </row>
    <row r="10" spans="1:41" ht="18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7" t="s">
        <v>15</v>
      </c>
      <c r="R10" s="107"/>
      <c r="S10" s="107"/>
      <c r="T10" s="107"/>
      <c r="U10" s="107"/>
      <c r="V10" s="107"/>
      <c r="W10" s="107"/>
      <c r="X10" s="107"/>
      <c r="Y10" s="107"/>
      <c r="Z10" s="108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14"/>
      <c r="AN10"/>
      <c r="AO10"/>
    </row>
    <row r="11" spans="1:41" ht="31.8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103" t="s">
        <v>16</v>
      </c>
      <c r="R11" s="103"/>
      <c r="S11" s="103"/>
      <c r="T11" s="103"/>
      <c r="U11" s="103"/>
      <c r="V11" s="103"/>
      <c r="W11" s="103"/>
      <c r="X11" s="103"/>
      <c r="Y11" s="103"/>
      <c r="Z11" s="104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14"/>
      <c r="AN11"/>
      <c r="AO11"/>
    </row>
    <row r="12" spans="1:41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109" t="s">
        <v>17</v>
      </c>
      <c r="R12" s="109"/>
      <c r="S12" s="109"/>
      <c r="T12" s="109"/>
      <c r="U12" s="109"/>
      <c r="V12" s="109"/>
      <c r="W12" s="109"/>
      <c r="X12" s="109"/>
      <c r="Y12" s="109"/>
      <c r="Z12" s="110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14"/>
      <c r="AN12"/>
      <c r="AO12"/>
    </row>
    <row r="13" spans="1:41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14"/>
      <c r="AN13"/>
      <c r="AO13"/>
    </row>
    <row r="14" spans="1:41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/>
      <c r="AO14"/>
    </row>
    <row r="15" spans="1:41" ht="18" customHeight="1" x14ac:dyDescent="0.3">
      <c r="A15" s="10"/>
      <c r="B15" s="11"/>
      <c r="C15" s="86" t="str">
        <f ca="1">TEXT(StartDate+0,"dd")</f>
        <v>06</v>
      </c>
      <c r="D15" s="87"/>
      <c r="E15" s="76" t="str">
        <f ca="1">(TEXT(StartDate+0,"aaaa"))</f>
        <v>Monday</v>
      </c>
      <c r="F15" s="77"/>
      <c r="G15" s="77"/>
      <c r="H15" s="77"/>
      <c r="I15" s="74" t="str">
        <f ca="1">TEXT(StartDate+1,"dd")</f>
        <v>07</v>
      </c>
      <c r="J15" s="74"/>
      <c r="K15" s="76" t="str">
        <f ca="1">(TEXT(StartDate+1,"aaaa"))</f>
        <v>Tuesday</v>
      </c>
      <c r="L15" s="77"/>
      <c r="M15" s="77"/>
      <c r="N15" s="74" t="str">
        <f ca="1">TEXT(StartDate+2,"dd")</f>
        <v>08</v>
      </c>
      <c r="O15" s="74"/>
      <c r="P15" s="76" t="str">
        <f ca="1">(TEXT(StartDate+2,"aaaa"))</f>
        <v>Wednesday</v>
      </c>
      <c r="Q15" s="77"/>
      <c r="R15" s="77"/>
      <c r="S15" s="74" t="str">
        <f ca="1">TEXT(StartDate+3,"dd")</f>
        <v>09</v>
      </c>
      <c r="T15" s="74"/>
      <c r="U15" s="76" t="str">
        <f ca="1">(TEXT(StartDate+3,"aaaa"))</f>
        <v>Thursday</v>
      </c>
      <c r="V15" s="77"/>
      <c r="W15" s="77"/>
      <c r="X15" s="74" t="str">
        <f ca="1">TEXT(StartDate+4,"dd")</f>
        <v>10</v>
      </c>
      <c r="Y15" s="74"/>
      <c r="Z15" s="76" t="str">
        <f ca="1">(TEXT(StartDate+4,"aaaa"))</f>
        <v>Friday</v>
      </c>
      <c r="AA15" s="77"/>
      <c r="AB15" s="77"/>
      <c r="AC15" s="74" t="str">
        <f ca="1">TEXT(StartDate+5,"dd")</f>
        <v>11</v>
      </c>
      <c r="AD15" s="74"/>
      <c r="AE15" s="76" t="str">
        <f ca="1">(TEXT(StartDate+5,"aaaa"))</f>
        <v>Saturday</v>
      </c>
      <c r="AF15" s="77"/>
      <c r="AG15" s="77"/>
      <c r="AH15" s="74" t="str">
        <f ca="1">TEXT(StartDate+6,"dd")</f>
        <v>12</v>
      </c>
      <c r="AI15" s="74"/>
      <c r="AJ15" s="76" t="str">
        <f ca="1">(TEXT(StartDate+6,"aaaa"))</f>
        <v>Sunday</v>
      </c>
      <c r="AK15" s="77"/>
      <c r="AL15" s="77"/>
      <c r="AM15" s="14"/>
      <c r="AN15"/>
      <c r="AO15"/>
    </row>
    <row r="16" spans="1:41" ht="20.100000000000001" customHeight="1" thickBot="1" x14ac:dyDescent="0.35">
      <c r="A16" s="10"/>
      <c r="B16" s="11"/>
      <c r="C16" s="88"/>
      <c r="D16" s="89"/>
      <c r="E16" s="78" t="str">
        <f ca="1">(TEXT(StartDate+0,"mmmm"))</f>
        <v>October</v>
      </c>
      <c r="F16" s="79"/>
      <c r="G16" s="79"/>
      <c r="H16" s="79"/>
      <c r="I16" s="75"/>
      <c r="J16" s="75"/>
      <c r="K16" s="78" t="str">
        <f ca="1">(TEXT(StartDate+1,"mmmm"))</f>
        <v>October</v>
      </c>
      <c r="L16" s="79"/>
      <c r="M16" s="79"/>
      <c r="N16" s="75"/>
      <c r="O16" s="75"/>
      <c r="P16" s="78" t="str">
        <f ca="1">(TEXT(StartDate+2,"mmmm"))</f>
        <v>October</v>
      </c>
      <c r="Q16" s="79"/>
      <c r="R16" s="79"/>
      <c r="S16" s="75"/>
      <c r="T16" s="75"/>
      <c r="U16" s="78" t="str">
        <f ca="1">(TEXT(StartDate+3,"mmmm"))</f>
        <v>October</v>
      </c>
      <c r="V16" s="79"/>
      <c r="W16" s="79"/>
      <c r="X16" s="75"/>
      <c r="Y16" s="75"/>
      <c r="Z16" s="78" t="str">
        <f ca="1">(TEXT(StartDate+4,"mmmm"))</f>
        <v>October</v>
      </c>
      <c r="AA16" s="79"/>
      <c r="AB16" s="79"/>
      <c r="AC16" s="75"/>
      <c r="AD16" s="75"/>
      <c r="AE16" s="78" t="str">
        <f ca="1">(TEXT(StartDate+5,"mmmm"))</f>
        <v>October</v>
      </c>
      <c r="AF16" s="79"/>
      <c r="AG16" s="79"/>
      <c r="AH16" s="75"/>
      <c r="AI16" s="75"/>
      <c r="AJ16" s="78" t="str">
        <f ca="1">(TEXT(StartDate+6,"mmmm"))</f>
        <v>October</v>
      </c>
      <c r="AK16" s="79"/>
      <c r="AL16" s="79"/>
      <c r="AM16" s="14"/>
      <c r="AN16"/>
      <c r="AO16"/>
    </row>
    <row r="17" spans="1:41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18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18</v>
      </c>
      <c r="AJ17" s="41"/>
      <c r="AK17" s="41"/>
      <c r="AL17" s="41"/>
      <c r="AM17" s="14"/>
      <c r="AN17"/>
      <c r="AO17"/>
    </row>
    <row r="18" spans="1:41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1"/>
      <c r="AJ18" s="41"/>
      <c r="AK18" s="41"/>
      <c r="AL18" s="41"/>
      <c r="AM18" s="14"/>
      <c r="AN18"/>
      <c r="AO18"/>
    </row>
    <row r="19" spans="1:41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14"/>
      <c r="AN19"/>
      <c r="AO19"/>
    </row>
    <row r="20" spans="1:41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14"/>
      <c r="AN20"/>
      <c r="AO20"/>
    </row>
    <row r="21" spans="1:41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14"/>
      <c r="AN21"/>
      <c r="AO21"/>
    </row>
    <row r="22" spans="1:41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14"/>
      <c r="AN22"/>
      <c r="AO22"/>
    </row>
    <row r="23" spans="1:41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14"/>
      <c r="AN23"/>
      <c r="AO23"/>
    </row>
    <row r="24" spans="1:41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14"/>
      <c r="AN24"/>
      <c r="AO24"/>
    </row>
    <row r="25" spans="1:41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14"/>
      <c r="AN25"/>
      <c r="AO25"/>
    </row>
    <row r="26" spans="1:41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14"/>
      <c r="AN26"/>
      <c r="AO26"/>
    </row>
    <row r="27" spans="1:41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14"/>
      <c r="AN27"/>
      <c r="AO27"/>
    </row>
    <row r="28" spans="1:41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14"/>
      <c r="AN28"/>
      <c r="AO28"/>
    </row>
    <row r="29" spans="1:41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14"/>
      <c r="AN29"/>
      <c r="AO29"/>
    </row>
    <row r="30" spans="1:41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14"/>
      <c r="AN30"/>
      <c r="AO30"/>
    </row>
    <row r="31" spans="1:41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14"/>
      <c r="AN31"/>
      <c r="AO31"/>
    </row>
    <row r="32" spans="1:41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14"/>
      <c r="AN32"/>
      <c r="AO32"/>
    </row>
    <row r="33" spans="1:41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/>
      <c r="AO33"/>
    </row>
    <row r="34" spans="1:41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14"/>
      <c r="AN34"/>
      <c r="AO34"/>
    </row>
    <row r="35" spans="1:41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14"/>
      <c r="AN35"/>
      <c r="AO35"/>
    </row>
    <row r="36" spans="1:41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14"/>
      <c r="AN36"/>
      <c r="AO36"/>
    </row>
    <row r="37" spans="1:41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14"/>
      <c r="AN37"/>
      <c r="AO37"/>
    </row>
    <row r="38" spans="1:41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14"/>
      <c r="AN38"/>
      <c r="AO38"/>
    </row>
    <row r="39" spans="1:41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/>
    </row>
    <row r="40" spans="1:41" customFormat="1" ht="18" customHeight="1" x14ac:dyDescent="0.3"/>
    <row r="41" spans="1:41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10"/>
      <c r="AN41"/>
    </row>
    <row r="42" spans="1:41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 s="10"/>
      <c r="AN42"/>
    </row>
    <row r="43" spans="1:41" ht="18" customHeight="1" x14ac:dyDescent="0.3">
      <c r="T43"/>
    </row>
  </sheetData>
  <sheetProtection selectLockedCells="1"/>
  <mergeCells count="155">
    <mergeCell ref="C36:AL36"/>
    <mergeCell ref="AH15:AI16"/>
    <mergeCell ref="C7:M7"/>
    <mergeCell ref="C8:M8"/>
    <mergeCell ref="C9:M9"/>
    <mergeCell ref="C10:M10"/>
    <mergeCell ref="C11:M11"/>
    <mergeCell ref="C12:M12"/>
    <mergeCell ref="C15:D16"/>
    <mergeCell ref="AC11:AL11"/>
    <mergeCell ref="AC12:AL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  <mergeCell ref="AC7:AL7"/>
    <mergeCell ref="AC8:AL8"/>
    <mergeCell ref="AC9:AL9"/>
    <mergeCell ref="AC10:AL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C37:AL37"/>
    <mergeCell ref="C38:AL38"/>
    <mergeCell ref="AI31:AL31"/>
    <mergeCell ref="AD30:AG30"/>
    <mergeCell ref="AD31:AG31"/>
    <mergeCell ref="AI20:AL20"/>
    <mergeCell ref="AI21:AL21"/>
    <mergeCell ref="AI22:AL22"/>
    <mergeCell ref="AI23:AL23"/>
    <mergeCell ref="AI24:AL24"/>
    <mergeCell ref="AI25:AL25"/>
    <mergeCell ref="AI26:AL26"/>
    <mergeCell ref="AI27:AL27"/>
    <mergeCell ref="AI28:AL28"/>
    <mergeCell ref="AI29:AL29"/>
    <mergeCell ref="AI30:AL30"/>
    <mergeCell ref="Y29:AB29"/>
    <mergeCell ref="Y30:AB30"/>
    <mergeCell ref="Y31:AB31"/>
    <mergeCell ref="AD27:AG27"/>
    <mergeCell ref="AD28:AG28"/>
    <mergeCell ref="AD29:AG29"/>
    <mergeCell ref="Y20:AB20"/>
    <mergeCell ref="Y21:AB21"/>
    <mergeCell ref="AI17:AL17"/>
    <mergeCell ref="AI18:AL18"/>
    <mergeCell ref="AI19:AL19"/>
    <mergeCell ref="C3:AL3"/>
    <mergeCell ref="C6:M6"/>
    <mergeCell ref="P6:Z6"/>
    <mergeCell ref="AC6:AL6"/>
    <mergeCell ref="C34:AL34"/>
    <mergeCell ref="C35:AL35"/>
    <mergeCell ref="AD17:AG17"/>
    <mergeCell ref="Y17:AB17"/>
    <mergeCell ref="Y18:AB18"/>
    <mergeCell ref="Y19:AB19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</mergeCells>
  <conditionalFormatting sqref="C17:H31">
    <cfRule type="expression" dxfId="137" priority="28">
      <formula>StartDate+0=TODAY()</formula>
    </cfRule>
  </conditionalFormatting>
  <conditionalFormatting sqref="I17:M31">
    <cfRule type="expression" dxfId="136" priority="27">
      <formula>StartDate+1=TODAY()</formula>
    </cfRule>
  </conditionalFormatting>
  <conditionalFormatting sqref="N17:R31">
    <cfRule type="expression" dxfId="135" priority="26">
      <formula>StartDate+2=TODAY()</formula>
    </cfRule>
  </conditionalFormatting>
  <conditionalFormatting sqref="P7:P12 C17:AL31">
    <cfRule type="cellIs" dxfId="134" priority="4" operator="equal">
      <formula>"✔"</formula>
    </cfRule>
    <cfRule type="cellIs" dxfId="133" priority="7" operator="equal">
      <formula>"✖"</formula>
    </cfRule>
  </conditionalFormatting>
  <conditionalFormatting sqref="S17:W31">
    <cfRule type="expression" dxfId="132" priority="25">
      <formula>StartDate+3=TODAY()</formula>
    </cfRule>
  </conditionalFormatting>
  <conditionalFormatting sqref="X17:AB31">
    <cfRule type="expression" dxfId="131" priority="24">
      <formula>StartDate+4=TODAY()</formula>
    </cfRule>
  </conditionalFormatting>
  <conditionalFormatting sqref="AC17:AG31">
    <cfRule type="expression" dxfId="130" priority="23">
      <formula>StartDate+5=TODAY()</formula>
    </cfRule>
  </conditionalFormatting>
  <conditionalFormatting sqref="AH17:AL31">
    <cfRule type="expression" dxfId="129" priority="22">
      <formula>StartDate+6=TODAY()</formula>
    </cfRule>
  </conditionalFormatting>
  <conditionalFormatting sqref="AI18:AL18">
    <cfRule type="expression" dxfId="128" priority="2">
      <formula>StartDate+4=TODAY()</formula>
    </cfRule>
  </conditionalFormatting>
  <conditionalFormatting sqref="AI17:AL17">
    <cfRule type="expression" dxfId="127" priority="1">
      <formula>StartDate+4=TODAY()</formula>
    </cfRule>
  </conditionalFormatting>
  <dataValidations disablePrompts="1"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Enter week start date in this cell" sqref="V4:Z4" xr:uid="{5C0BAD3D-2CA8-4BB4-8D3E-0866A6CB286B}"/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BE85-6CE3-480C-8551-B42CA82E9695}">
  <sheetPr codeName="Sheet19">
    <pageSetUpPr fitToPage="1"/>
  </sheetPr>
  <dimension ref="A1:AP43"/>
  <sheetViews>
    <sheetView showGridLines="0" tabSelected="1" zoomScaleNormal="100" workbookViewId="0">
      <selection activeCell="Q9" sqref="Q9:Z9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5" style="9" customWidth="1"/>
    <col min="14" max="16" width="4.44140625" style="9" customWidth="1"/>
    <col min="17" max="17" width="5.6640625" style="9" customWidth="1"/>
    <col min="18" max="25" width="4.44140625" style="9" customWidth="1"/>
    <col min="26" max="26" width="14.44140625" style="9" customWidth="1"/>
    <col min="27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6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 12, 8) - WEEKDAY(DATE(2025, 10, 13), 2) + 1</f>
        <v>45999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22.8" customHeight="1" x14ac:dyDescent="0.35">
      <c r="A7"/>
      <c r="B7" s="14"/>
      <c r="C7" s="119" t="s">
        <v>70</v>
      </c>
      <c r="D7" s="120"/>
      <c r="E7" s="120"/>
      <c r="F7" s="120"/>
      <c r="G7" s="120"/>
      <c r="H7" s="120"/>
      <c r="I7" s="120"/>
      <c r="J7" s="120"/>
      <c r="K7" s="120"/>
      <c r="L7" s="120"/>
      <c r="M7" s="121"/>
      <c r="N7" s="16"/>
      <c r="O7" s="17"/>
      <c r="P7" s="6"/>
      <c r="Q7" s="105" t="s">
        <v>71</v>
      </c>
      <c r="R7" s="105"/>
      <c r="S7" s="105"/>
      <c r="T7" s="105"/>
      <c r="U7" s="105"/>
      <c r="V7" s="105"/>
      <c r="W7" s="105"/>
      <c r="X7" s="105"/>
      <c r="Y7" s="105"/>
      <c r="Z7" s="106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32.4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103" t="s">
        <v>72</v>
      </c>
      <c r="R8" s="103"/>
      <c r="S8" s="103"/>
      <c r="T8" s="103"/>
      <c r="U8" s="103"/>
      <c r="V8" s="103"/>
      <c r="W8" s="103"/>
      <c r="X8" s="103"/>
      <c r="Y8" s="103"/>
      <c r="Z8" s="104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31.2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3" t="s">
        <v>73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32.4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3" t="s">
        <v>74</v>
      </c>
      <c r="R10" s="103"/>
      <c r="S10" s="103"/>
      <c r="T10" s="103"/>
      <c r="U10" s="103"/>
      <c r="V10" s="103"/>
      <c r="W10" s="103"/>
      <c r="X10" s="103"/>
      <c r="Y10" s="103"/>
      <c r="Z10" s="104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31.8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122" t="s">
        <v>75</v>
      </c>
      <c r="R11" s="122"/>
      <c r="S11" s="122"/>
      <c r="T11" s="122"/>
      <c r="U11" s="122"/>
      <c r="V11" s="122"/>
      <c r="W11" s="122"/>
      <c r="X11" s="122"/>
      <c r="Y11" s="122"/>
      <c r="Z11" s="123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>
        <v>8</v>
      </c>
      <c r="D15" s="87"/>
      <c r="E15" s="76" t="str">
        <f>(TEXT(StartDate+0,"aaaa"))</f>
        <v>Monday</v>
      </c>
      <c r="F15" s="77"/>
      <c r="G15" s="77"/>
      <c r="H15" s="77"/>
      <c r="I15" s="74">
        <v>9</v>
      </c>
      <c r="J15" s="74"/>
      <c r="K15" s="76" t="str">
        <f>(TEXT(StartDate+1,"aaaa"))</f>
        <v>Tuesday</v>
      </c>
      <c r="L15" s="77"/>
      <c r="M15" s="77"/>
      <c r="N15" s="74">
        <v>10</v>
      </c>
      <c r="O15" s="74"/>
      <c r="P15" s="76" t="str">
        <f>(TEXT(StartDate+2,"aaaa"))</f>
        <v>Wednesday</v>
      </c>
      <c r="Q15" s="77"/>
      <c r="R15" s="77"/>
      <c r="S15" s="74">
        <v>11</v>
      </c>
      <c r="T15" s="74"/>
      <c r="U15" s="76" t="str">
        <f>(TEXT(StartDate+3,"aaaa"))</f>
        <v>Thursday</v>
      </c>
      <c r="V15" s="77"/>
      <c r="W15" s="77"/>
      <c r="X15" s="74">
        <v>12</v>
      </c>
      <c r="Y15" s="74"/>
      <c r="Z15" s="76" t="str">
        <f>(TEXT(StartDate+4,"aaaa"))</f>
        <v>Friday</v>
      </c>
      <c r="AA15" s="77"/>
      <c r="AB15" s="77"/>
      <c r="AC15" s="74">
        <v>13</v>
      </c>
      <c r="AD15" s="74"/>
      <c r="AE15" s="76" t="str">
        <f>(TEXT(StartDate+5,"aaaa"))</f>
        <v>Saturday</v>
      </c>
      <c r="AF15" s="77"/>
      <c r="AG15" s="77"/>
      <c r="AH15" s="74">
        <v>14</v>
      </c>
      <c r="AI15" s="74"/>
      <c r="AJ15" s="76" t="str">
        <f>(TEXT(StartDate+6,"aaaa"))</f>
        <v>Sunday</v>
      </c>
      <c r="AK15" s="77"/>
      <c r="AL15" s="77"/>
      <c r="AM15" s="38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">
        <v>9</v>
      </c>
      <c r="F16" s="79"/>
      <c r="G16" s="79"/>
      <c r="H16" s="79"/>
      <c r="I16" s="75"/>
      <c r="J16" s="75"/>
      <c r="K16" s="78" t="s">
        <v>9</v>
      </c>
      <c r="L16" s="79"/>
      <c r="M16" s="79"/>
      <c r="N16" s="75"/>
      <c r="O16" s="75"/>
      <c r="P16" s="78" t="s">
        <v>9</v>
      </c>
      <c r="Q16" s="79"/>
      <c r="R16" s="79"/>
      <c r="S16" s="75"/>
      <c r="T16" s="75"/>
      <c r="U16" s="78" t="s">
        <v>9</v>
      </c>
      <c r="V16" s="79"/>
      <c r="W16" s="79"/>
      <c r="X16" s="75"/>
      <c r="Y16" s="75"/>
      <c r="Z16" s="78" t="s">
        <v>9</v>
      </c>
      <c r="AA16" s="79"/>
      <c r="AB16" s="79"/>
      <c r="AC16" s="75"/>
      <c r="AD16" s="75"/>
      <c r="AE16" s="78" t="s">
        <v>9</v>
      </c>
      <c r="AF16" s="79"/>
      <c r="AG16" s="79"/>
      <c r="AH16" s="75"/>
      <c r="AI16" s="75"/>
      <c r="AJ16" s="78" t="s">
        <v>9</v>
      </c>
      <c r="AK16" s="79"/>
      <c r="AL16" s="79"/>
      <c r="AM16" s="39"/>
      <c r="AN16" s="14"/>
      <c r="AO16"/>
      <c r="AP16"/>
    </row>
    <row r="17" spans="1:42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93"/>
      <c r="O17" s="94"/>
      <c r="P17" s="94"/>
      <c r="Q17" s="94"/>
      <c r="R17" s="94"/>
      <c r="S17" s="36"/>
      <c r="T17" s="41"/>
      <c r="U17" s="41"/>
      <c r="V17" s="41"/>
      <c r="W17" s="41"/>
      <c r="X17" s="36"/>
      <c r="Y17" s="41" t="s">
        <v>37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37</v>
      </c>
      <c r="AJ17" s="41"/>
      <c r="AK17" s="41"/>
      <c r="AL17" s="41"/>
      <c r="AM17" s="37"/>
      <c r="AN17" s="14"/>
      <c r="AO17"/>
      <c r="AP17"/>
    </row>
    <row r="18" spans="1:42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95"/>
      <c r="O18" s="96"/>
      <c r="P18" s="96"/>
      <c r="Q18" s="96"/>
      <c r="R18" s="96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42"/>
      <c r="AM18" s="40"/>
      <c r="AN18" s="14"/>
      <c r="AO18"/>
      <c r="AP18"/>
    </row>
    <row r="19" spans="1:42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95"/>
      <c r="O19" s="96"/>
      <c r="P19" s="96"/>
      <c r="Q19" s="96"/>
      <c r="R19" s="96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40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95"/>
      <c r="O20" s="96"/>
      <c r="P20" s="96"/>
      <c r="Q20" s="96"/>
      <c r="R20" s="96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95"/>
      <c r="O21" s="96"/>
      <c r="P21" s="96"/>
      <c r="Q21" s="96"/>
      <c r="R21" s="96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95"/>
      <c r="O22" s="96"/>
      <c r="P22" s="96"/>
      <c r="Q22" s="96"/>
      <c r="R22" s="96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95"/>
      <c r="O23" s="96"/>
      <c r="P23" s="96"/>
      <c r="Q23" s="96"/>
      <c r="R23" s="96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95"/>
      <c r="O24" s="96"/>
      <c r="P24" s="96"/>
      <c r="Q24" s="96"/>
      <c r="R24" s="96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95"/>
      <c r="O25" s="96"/>
      <c r="P25" s="96"/>
      <c r="Q25" s="96"/>
      <c r="R25" s="96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95"/>
      <c r="O26" s="96"/>
      <c r="P26" s="96"/>
      <c r="Q26" s="96"/>
      <c r="R26" s="96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95"/>
      <c r="O27" s="96"/>
      <c r="P27" s="96"/>
      <c r="Q27" s="96"/>
      <c r="R27" s="96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95"/>
      <c r="O28" s="96"/>
      <c r="P28" s="96"/>
      <c r="Q28" s="96"/>
      <c r="R28" s="96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95"/>
      <c r="O29" s="96"/>
      <c r="P29" s="96"/>
      <c r="Q29" s="96"/>
      <c r="R29" s="96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95"/>
      <c r="O30" s="96"/>
      <c r="P30" s="96"/>
      <c r="Q30" s="96"/>
      <c r="R30" s="96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97"/>
      <c r="O31" s="98"/>
      <c r="P31" s="98"/>
      <c r="Q31" s="98"/>
      <c r="R31" s="98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L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L17"/>
    <mergeCell ref="D18:H18"/>
    <mergeCell ref="J18:M18"/>
    <mergeCell ref="O18:R18"/>
    <mergeCell ref="T18:W18"/>
    <mergeCell ref="Y18:AB18"/>
    <mergeCell ref="AD18:AG18"/>
    <mergeCell ref="AI18:AL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17:H31">
    <cfRule type="expression" dxfId="51" priority="15">
      <formula>StartDate+0=TODAY()</formula>
    </cfRule>
  </conditionalFormatting>
  <conditionalFormatting sqref="I17:M31">
    <cfRule type="expression" dxfId="50" priority="14">
      <formula>StartDate+1=TODAY()</formula>
    </cfRule>
  </conditionalFormatting>
  <conditionalFormatting sqref="N17:R31">
    <cfRule type="expression" dxfId="49" priority="13">
      <formula>StartDate+2=TODAY()</formula>
    </cfRule>
  </conditionalFormatting>
  <conditionalFormatting sqref="P7:P12 C18:AM31 C17:X17 AC17:AH17 AM17">
    <cfRule type="cellIs" dxfId="48" priority="7" operator="equal">
      <formula>"✔"</formula>
    </cfRule>
    <cfRule type="cellIs" dxfId="47" priority="8" operator="equal">
      <formula>"✖"</formula>
    </cfRule>
  </conditionalFormatting>
  <conditionalFormatting sqref="S17:W31">
    <cfRule type="expression" dxfId="46" priority="12">
      <formula>StartDate+3=TODAY()</formula>
    </cfRule>
  </conditionalFormatting>
  <conditionalFormatting sqref="X18:AB31 X17">
    <cfRule type="expression" dxfId="45" priority="11">
      <formula>StartDate+4=TODAY()</formula>
    </cfRule>
  </conditionalFormatting>
  <conditionalFormatting sqref="AC17:AG31">
    <cfRule type="expression" dxfId="44" priority="10">
      <formula>StartDate+5=TODAY()</formula>
    </cfRule>
  </conditionalFormatting>
  <conditionalFormatting sqref="AH18:AM31 AH17 AM17">
    <cfRule type="expression" dxfId="43" priority="9">
      <formula>StartDate+6=TODAY()</formula>
    </cfRule>
  </conditionalFormatting>
  <conditionalFormatting sqref="Y17:AB17">
    <cfRule type="cellIs" dxfId="5" priority="4" operator="equal">
      <formula>"✔"</formula>
    </cfRule>
    <cfRule type="cellIs" dxfId="4" priority="5" operator="equal">
      <formula>"✖"</formula>
    </cfRule>
  </conditionalFormatting>
  <conditionalFormatting sqref="Y17:AB17">
    <cfRule type="expression" dxfId="3" priority="6">
      <formula>StartDate+4=TODAY()</formula>
    </cfRule>
  </conditionalFormatting>
  <conditionalFormatting sqref="AI17:AL17">
    <cfRule type="cellIs" dxfId="2" priority="1" operator="equal">
      <formula>"✔"</formula>
    </cfRule>
    <cfRule type="cellIs" dxfId="1" priority="2" operator="equal">
      <formula>"✖"</formula>
    </cfRule>
  </conditionalFormatting>
  <conditionalFormatting sqref="AI17:AL17">
    <cfRule type="expression" dxfId="0" priority="3">
      <formula>StartDate+4=TODAY()</formula>
    </cfRule>
  </conditionalFormatting>
  <dataValidations count="3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F9EFBC95-5885-4E13-B3B0-5F7D939204B6}"/>
    <dataValidation allowBlank="1" showInputMessage="1" showErrorMessage="1" prompt="Enter week start date in this cell" sqref="V4:Z4" xr:uid="{5760B139-681F-40C1-A912-58AB6DCD303F}"/>
    <dataValidation type="list" allowBlank="1" showInputMessage="1" showErrorMessage="1" sqref="C17:C31 P7:P12 S17:S31 X17:X31 AC17:AC31 N17:N31 AH17:AH31 I17:I31" xr:uid="{4D0D7E2B-6686-4D84-8129-E447D86A87A4}">
      <formula1>"✔,✖"</formula1>
    </dataValidation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9539-C32D-4D95-B802-BE0723CBAAB4}">
  <sheetPr codeName="Sheet1">
    <pageSetUpPr fitToPage="1"/>
  </sheetPr>
  <dimension ref="A1:AN43"/>
  <sheetViews>
    <sheetView showGridLines="0" zoomScaleNormal="100" workbookViewId="0">
      <selection activeCell="AC7" sqref="AC7:AK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9" style="9" customWidth="1"/>
    <col min="14" max="16" width="4.44140625" style="9" customWidth="1"/>
    <col min="17" max="17" width="5.6640625" style="9" customWidth="1"/>
    <col min="18" max="25" width="4.44140625" style="9" customWidth="1"/>
    <col min="26" max="26" width="20.88671875" style="9" customWidth="1"/>
    <col min="27" max="34" width="4.44140625" style="9" customWidth="1"/>
    <col min="35" max="35" width="3.21875" style="9" customWidth="1"/>
    <col min="36" max="36" width="8.88671875" style="9" customWidth="1"/>
    <col min="37" max="37" width="7.88671875" style="9" customWidth="1"/>
    <col min="38" max="38" width="3.6640625" style="1" customWidth="1"/>
    <col min="39" max="39" width="6.6640625" style="3" customWidth="1"/>
    <col min="40" max="40" width="8.6640625" style="3" customWidth="1"/>
    <col min="41" max="16384" width="9.109375" style="1"/>
  </cols>
  <sheetData>
    <row r="1" spans="1:40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0"/>
      <c r="AM1" t="s">
        <v>6</v>
      </c>
      <c r="AN1"/>
    </row>
    <row r="2" spans="1:40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2"/>
      <c r="AN2" s="21"/>
    </row>
    <row r="3" spans="1:40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</row>
    <row r="4" spans="1:40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 10, 13) - WEEKDAY(DATE(2025, 10, 13), 2) + 1</f>
        <v>45943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/>
      <c r="AM4"/>
      <c r="AN4"/>
    </row>
    <row r="5" spans="1:40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/>
      <c r="AM5"/>
      <c r="AN5"/>
    </row>
    <row r="6" spans="1:40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26"/>
      <c r="AM6" s="27"/>
      <c r="AN6" s="27"/>
    </row>
    <row r="7" spans="1:40" s="18" customFormat="1" ht="34.200000000000003" customHeight="1" x14ac:dyDescent="0.35">
      <c r="A7"/>
      <c r="B7" s="14"/>
      <c r="C7" s="90" t="s">
        <v>19</v>
      </c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99" t="s">
        <v>20</v>
      </c>
      <c r="R7" s="99"/>
      <c r="S7" s="99"/>
      <c r="T7" s="99"/>
      <c r="U7" s="99"/>
      <c r="V7" s="99"/>
      <c r="W7" s="99"/>
      <c r="X7" s="99"/>
      <c r="Y7" s="99"/>
      <c r="Z7" s="100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14"/>
      <c r="AM7"/>
      <c r="AN7"/>
    </row>
    <row r="8" spans="1:40" ht="30.6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101" t="s">
        <v>21</v>
      </c>
      <c r="R8" s="101"/>
      <c r="S8" s="101"/>
      <c r="T8" s="101"/>
      <c r="U8" s="101"/>
      <c r="V8" s="101"/>
      <c r="W8" s="101"/>
      <c r="X8" s="101"/>
      <c r="Y8" s="101"/>
      <c r="Z8" s="102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14"/>
      <c r="AM8"/>
      <c r="AN8"/>
    </row>
    <row r="9" spans="1:40" ht="33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3" t="s">
        <v>22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14"/>
      <c r="AM9"/>
      <c r="AN9"/>
    </row>
    <row r="10" spans="1:40" ht="18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57" t="s">
        <v>23</v>
      </c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14"/>
      <c r="AM10"/>
      <c r="AN10"/>
    </row>
    <row r="11" spans="1:40" ht="18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57" t="s">
        <v>24</v>
      </c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14"/>
      <c r="AM11"/>
      <c r="AN11"/>
    </row>
    <row r="12" spans="1:40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14"/>
      <c r="AM12"/>
      <c r="AN12"/>
    </row>
    <row r="13" spans="1:40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4"/>
      <c r="AM13"/>
      <c r="AN13"/>
    </row>
    <row r="14" spans="1:40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14"/>
      <c r="AM14"/>
      <c r="AN14"/>
    </row>
    <row r="15" spans="1:40" ht="18" customHeight="1" x14ac:dyDescent="0.3">
      <c r="A15" s="10"/>
      <c r="B15" s="11"/>
      <c r="C15" s="86">
        <v>13</v>
      </c>
      <c r="D15" s="87"/>
      <c r="E15" s="76" t="str">
        <f>(TEXT(StartDate+0,"aaaa"))</f>
        <v>Monday</v>
      </c>
      <c r="F15" s="77"/>
      <c r="G15" s="77"/>
      <c r="H15" s="77"/>
      <c r="I15" s="74">
        <v>14</v>
      </c>
      <c r="J15" s="74"/>
      <c r="K15" s="76" t="str">
        <f>(TEXT(StartDate+1,"aaaa"))</f>
        <v>Tuesday</v>
      </c>
      <c r="L15" s="77"/>
      <c r="M15" s="77"/>
      <c r="N15" s="74">
        <v>15</v>
      </c>
      <c r="O15" s="74"/>
      <c r="P15" s="76" t="str">
        <f>(TEXT(StartDate+2,"aaaa"))</f>
        <v>Wednesday</v>
      </c>
      <c r="Q15" s="77"/>
      <c r="R15" s="77"/>
      <c r="S15" s="74">
        <v>16</v>
      </c>
      <c r="T15" s="74"/>
      <c r="U15" s="76" t="str">
        <f>(TEXT(StartDate+3,"aaaa"))</f>
        <v>Thursday</v>
      </c>
      <c r="V15" s="77"/>
      <c r="W15" s="77"/>
      <c r="X15" s="74">
        <v>17</v>
      </c>
      <c r="Y15" s="74"/>
      <c r="Z15" s="76" t="str">
        <f>(TEXT(StartDate+4,"aaaa"))</f>
        <v>Friday</v>
      </c>
      <c r="AA15" s="77"/>
      <c r="AB15" s="77"/>
      <c r="AC15" s="74">
        <v>18</v>
      </c>
      <c r="AD15" s="74"/>
      <c r="AE15" s="76" t="str">
        <f>(TEXT(StartDate+5,"aaaa"))</f>
        <v>Saturday</v>
      </c>
      <c r="AF15" s="77"/>
      <c r="AG15" s="77"/>
      <c r="AH15" s="74">
        <v>19</v>
      </c>
      <c r="AI15" s="74"/>
      <c r="AJ15" s="76" t="str">
        <f>(TEXT(StartDate+6,"aaaa"))</f>
        <v>Sunday</v>
      </c>
      <c r="AK15" s="77"/>
      <c r="AL15" s="14"/>
      <c r="AM15"/>
      <c r="AN15"/>
    </row>
    <row r="16" spans="1:40" ht="20.100000000000001" customHeight="1" thickBot="1" x14ac:dyDescent="0.35">
      <c r="A16" s="10"/>
      <c r="B16" s="11"/>
      <c r="C16" s="88"/>
      <c r="D16" s="89"/>
      <c r="E16" s="78" t="str">
        <f>(TEXT(StartDate+0,"mmmm"))</f>
        <v>October</v>
      </c>
      <c r="F16" s="79"/>
      <c r="G16" s="79"/>
      <c r="H16" s="79"/>
      <c r="I16" s="75"/>
      <c r="J16" s="75"/>
      <c r="K16" s="78" t="str">
        <f>(TEXT(StartDate+1,"mmmm"))</f>
        <v>October</v>
      </c>
      <c r="L16" s="79"/>
      <c r="M16" s="79"/>
      <c r="N16" s="75"/>
      <c r="O16" s="75"/>
      <c r="P16" s="78" t="str">
        <f>(TEXT(StartDate+2,"mmmm"))</f>
        <v>October</v>
      </c>
      <c r="Q16" s="79"/>
      <c r="R16" s="79"/>
      <c r="S16" s="75"/>
      <c r="T16" s="75"/>
      <c r="U16" s="78" t="str">
        <f>(TEXT(StartDate+3,"mmmm"))</f>
        <v>October</v>
      </c>
      <c r="V16" s="79"/>
      <c r="W16" s="79"/>
      <c r="X16" s="75"/>
      <c r="Y16" s="75"/>
      <c r="Z16" s="78" t="str">
        <f>(TEXT(StartDate+4,"mmmm"))</f>
        <v>October</v>
      </c>
      <c r="AA16" s="79"/>
      <c r="AB16" s="79"/>
      <c r="AC16" s="75"/>
      <c r="AD16" s="75"/>
      <c r="AE16" s="78" t="str">
        <f>(TEXT(StartDate+5,"mmmm"))</f>
        <v>October</v>
      </c>
      <c r="AF16" s="79"/>
      <c r="AG16" s="79"/>
      <c r="AH16" s="75"/>
      <c r="AI16" s="75"/>
      <c r="AJ16" s="78" t="str">
        <f>(TEXT(StartDate+6,"mmmm"))</f>
        <v>October</v>
      </c>
      <c r="AK16" s="79"/>
      <c r="AL16" s="14"/>
      <c r="AM16"/>
      <c r="AN16"/>
    </row>
    <row r="17" spans="1:40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18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18</v>
      </c>
      <c r="AJ17" s="41"/>
      <c r="AK17" s="41"/>
      <c r="AL17" s="14"/>
      <c r="AM17"/>
      <c r="AN17"/>
    </row>
    <row r="18" spans="1:40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14"/>
      <c r="AM18"/>
      <c r="AN18"/>
    </row>
    <row r="19" spans="1:40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14"/>
      <c r="AM19"/>
      <c r="AN19"/>
    </row>
    <row r="20" spans="1:40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14"/>
      <c r="AM20"/>
      <c r="AN20"/>
    </row>
    <row r="21" spans="1:40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14"/>
      <c r="AM21"/>
      <c r="AN21"/>
    </row>
    <row r="22" spans="1:40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14"/>
      <c r="AM22"/>
      <c r="AN22"/>
    </row>
    <row r="23" spans="1:40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14"/>
      <c r="AM23"/>
      <c r="AN23"/>
    </row>
    <row r="24" spans="1:40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14"/>
      <c r="AM24"/>
      <c r="AN24"/>
    </row>
    <row r="25" spans="1:40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14"/>
      <c r="AM25"/>
      <c r="AN25"/>
    </row>
    <row r="26" spans="1:40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14"/>
      <c r="AM26"/>
      <c r="AN26"/>
    </row>
    <row r="27" spans="1:40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14"/>
      <c r="AM27"/>
      <c r="AN27"/>
    </row>
    <row r="28" spans="1:40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14"/>
      <c r="AM28"/>
      <c r="AN28"/>
    </row>
    <row r="29" spans="1:40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14"/>
      <c r="AM29"/>
      <c r="AN29"/>
    </row>
    <row r="30" spans="1:40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14"/>
      <c r="AM30"/>
      <c r="AN30"/>
    </row>
    <row r="31" spans="1:40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14"/>
      <c r="AM31"/>
      <c r="AN31"/>
    </row>
    <row r="32" spans="1:40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14"/>
      <c r="AM32"/>
      <c r="AN32"/>
    </row>
    <row r="33" spans="1:40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/>
      <c r="AN33"/>
    </row>
    <row r="34" spans="1:40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14"/>
      <c r="AM34"/>
      <c r="AN34"/>
    </row>
    <row r="35" spans="1:40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14"/>
      <c r="AM35"/>
      <c r="AN35"/>
    </row>
    <row r="36" spans="1:40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14"/>
      <c r="AM36"/>
      <c r="AN36"/>
    </row>
    <row r="37" spans="1:40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14"/>
      <c r="AM37"/>
      <c r="AN37"/>
    </row>
    <row r="38" spans="1:40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4"/>
      <c r="AM38"/>
      <c r="AN38"/>
    </row>
    <row r="39" spans="1:40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/>
    </row>
    <row r="40" spans="1:40" customFormat="1" ht="18" customHeight="1" x14ac:dyDescent="0.3"/>
    <row r="41" spans="1:40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 s="10"/>
      <c r="AM41"/>
    </row>
    <row r="42" spans="1:40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 s="10"/>
      <c r="AM42"/>
    </row>
    <row r="43" spans="1:40" ht="18" customHeight="1" x14ac:dyDescent="0.3">
      <c r="T43"/>
    </row>
  </sheetData>
  <sheetProtection selectLockedCells="1"/>
  <mergeCells count="155">
    <mergeCell ref="AI31:AK31"/>
    <mergeCell ref="C34:AK34"/>
    <mergeCell ref="C35:AK35"/>
    <mergeCell ref="C36:AK36"/>
    <mergeCell ref="C37:AK37"/>
    <mergeCell ref="C38:AK38"/>
    <mergeCell ref="D31:H31"/>
    <mergeCell ref="J31:M31"/>
    <mergeCell ref="O31:R31"/>
    <mergeCell ref="T31:W31"/>
    <mergeCell ref="Y31:AB31"/>
    <mergeCell ref="AD31:AG31"/>
    <mergeCell ref="AI29:AK29"/>
    <mergeCell ref="D30:H30"/>
    <mergeCell ref="J30:M30"/>
    <mergeCell ref="O30:R30"/>
    <mergeCell ref="T30:W30"/>
    <mergeCell ref="Y30:AB30"/>
    <mergeCell ref="AD30:AG30"/>
    <mergeCell ref="AI30:AK30"/>
    <mergeCell ref="D29:H29"/>
    <mergeCell ref="J29:M29"/>
    <mergeCell ref="O29:R29"/>
    <mergeCell ref="T29:W29"/>
    <mergeCell ref="Y29:AB29"/>
    <mergeCell ref="AD29:AG29"/>
    <mergeCell ref="AI27:AK27"/>
    <mergeCell ref="D28:H28"/>
    <mergeCell ref="J28:M28"/>
    <mergeCell ref="O28:R28"/>
    <mergeCell ref="T28:W28"/>
    <mergeCell ref="Y28:AB28"/>
    <mergeCell ref="AD28:AG28"/>
    <mergeCell ref="AI28:AK28"/>
    <mergeCell ref="D27:H27"/>
    <mergeCell ref="J27:M27"/>
    <mergeCell ref="O27:R27"/>
    <mergeCell ref="T27:W27"/>
    <mergeCell ref="Y27:AB27"/>
    <mergeCell ref="AD27:AG27"/>
    <mergeCell ref="AI25:AK25"/>
    <mergeCell ref="D26:H26"/>
    <mergeCell ref="J26:M26"/>
    <mergeCell ref="O26:R26"/>
    <mergeCell ref="T26:W26"/>
    <mergeCell ref="Y26:AB26"/>
    <mergeCell ref="AD26:AG26"/>
    <mergeCell ref="AI26:AK26"/>
    <mergeCell ref="D25:H25"/>
    <mergeCell ref="J25:M25"/>
    <mergeCell ref="O25:R25"/>
    <mergeCell ref="T25:W25"/>
    <mergeCell ref="Y25:AB25"/>
    <mergeCell ref="AD25:AG25"/>
    <mergeCell ref="AI23:AK23"/>
    <mergeCell ref="D24:H24"/>
    <mergeCell ref="J24:M24"/>
    <mergeCell ref="O24:R24"/>
    <mergeCell ref="T24:W24"/>
    <mergeCell ref="Y24:AB24"/>
    <mergeCell ref="AD24:AG24"/>
    <mergeCell ref="AI24:AK24"/>
    <mergeCell ref="D23:H23"/>
    <mergeCell ref="J23:M23"/>
    <mergeCell ref="O23:R23"/>
    <mergeCell ref="T23:W23"/>
    <mergeCell ref="Y23:AB23"/>
    <mergeCell ref="AD23:AG23"/>
    <mergeCell ref="AI21:AK21"/>
    <mergeCell ref="D22:H22"/>
    <mergeCell ref="J22:M22"/>
    <mergeCell ref="O22:R22"/>
    <mergeCell ref="T22:W22"/>
    <mergeCell ref="Y22:AB22"/>
    <mergeCell ref="AD22:AG22"/>
    <mergeCell ref="AI22:AK22"/>
    <mergeCell ref="D21:H21"/>
    <mergeCell ref="J21:M21"/>
    <mergeCell ref="O21:R21"/>
    <mergeCell ref="T21:W21"/>
    <mergeCell ref="Y21:AB21"/>
    <mergeCell ref="AD21:AG21"/>
    <mergeCell ref="AI19:AK19"/>
    <mergeCell ref="D20:H20"/>
    <mergeCell ref="J20:M20"/>
    <mergeCell ref="O20:R20"/>
    <mergeCell ref="T20:W20"/>
    <mergeCell ref="Y20:AB20"/>
    <mergeCell ref="AD20:AG20"/>
    <mergeCell ref="AI20:AK20"/>
    <mergeCell ref="D19:H19"/>
    <mergeCell ref="J19:M19"/>
    <mergeCell ref="O19:R19"/>
    <mergeCell ref="T19:W19"/>
    <mergeCell ref="Y19:AB19"/>
    <mergeCell ref="AD19:AG19"/>
    <mergeCell ref="AI17:AK17"/>
    <mergeCell ref="D18:H18"/>
    <mergeCell ref="J18:M18"/>
    <mergeCell ref="O18:R18"/>
    <mergeCell ref="T18:W18"/>
    <mergeCell ref="Y18:AB18"/>
    <mergeCell ref="AD18:AG18"/>
    <mergeCell ref="AI18:AK18"/>
    <mergeCell ref="D17:H17"/>
    <mergeCell ref="J17:M17"/>
    <mergeCell ref="O17:R17"/>
    <mergeCell ref="T17:W17"/>
    <mergeCell ref="Y17:AB17"/>
    <mergeCell ref="AD17:AG17"/>
    <mergeCell ref="AH15:AI16"/>
    <mergeCell ref="AJ15:AK15"/>
    <mergeCell ref="E16:H16"/>
    <mergeCell ref="K16:M16"/>
    <mergeCell ref="P16:R16"/>
    <mergeCell ref="U16:W16"/>
    <mergeCell ref="Z16:AB16"/>
    <mergeCell ref="AE16:AG16"/>
    <mergeCell ref="AJ16:AK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K11"/>
    <mergeCell ref="C12:M12"/>
    <mergeCell ref="Q12:Z12"/>
    <mergeCell ref="AC12:AK12"/>
    <mergeCell ref="C9:M9"/>
    <mergeCell ref="Q9:Z9"/>
    <mergeCell ref="AC9:AK9"/>
    <mergeCell ref="C10:M10"/>
    <mergeCell ref="Q10:Z10"/>
    <mergeCell ref="AC10:AK10"/>
    <mergeCell ref="C7:M7"/>
    <mergeCell ref="Q7:Z7"/>
    <mergeCell ref="AC7:AK7"/>
    <mergeCell ref="C8:M8"/>
    <mergeCell ref="Q8:Z8"/>
    <mergeCell ref="AC8:AK8"/>
    <mergeCell ref="C3:AK3"/>
    <mergeCell ref="Q4:U4"/>
    <mergeCell ref="V4:Z4"/>
    <mergeCell ref="C6:M6"/>
    <mergeCell ref="P6:Z6"/>
    <mergeCell ref="AC6:AK6"/>
  </mergeCells>
  <conditionalFormatting sqref="C17:H31">
    <cfRule type="expression" dxfId="126" priority="12">
      <formula>StartDate+0=TODAY()</formula>
    </cfRule>
  </conditionalFormatting>
  <conditionalFormatting sqref="I17:M31">
    <cfRule type="expression" dxfId="125" priority="11">
      <formula>StartDate+1=TODAY()</formula>
    </cfRule>
  </conditionalFormatting>
  <conditionalFormatting sqref="N17:R31">
    <cfRule type="expression" dxfId="124" priority="10">
      <formula>StartDate+2=TODAY()</formula>
    </cfRule>
  </conditionalFormatting>
  <conditionalFormatting sqref="P7:P12 C17:X17 C18:AK31 AC17:AK17">
    <cfRule type="cellIs" dxfId="123" priority="4" operator="equal">
      <formula>"✔"</formula>
    </cfRule>
    <cfRule type="cellIs" dxfId="122" priority="5" operator="equal">
      <formula>"✖"</formula>
    </cfRule>
  </conditionalFormatting>
  <conditionalFormatting sqref="S17:W31">
    <cfRule type="expression" dxfId="121" priority="9">
      <formula>StartDate+3=TODAY()</formula>
    </cfRule>
  </conditionalFormatting>
  <conditionalFormatting sqref="X18:AB31 X17">
    <cfRule type="expression" dxfId="120" priority="8">
      <formula>StartDate+4=TODAY()</formula>
    </cfRule>
  </conditionalFormatting>
  <conditionalFormatting sqref="AC17:AG31">
    <cfRule type="expression" dxfId="119" priority="7">
      <formula>StartDate+5=TODAY()</formula>
    </cfRule>
  </conditionalFormatting>
  <conditionalFormatting sqref="AH17:AK31">
    <cfRule type="expression" dxfId="118" priority="6">
      <formula>StartDate+6=TODAY()</formula>
    </cfRule>
  </conditionalFormatting>
  <conditionalFormatting sqref="Y17:AB17">
    <cfRule type="cellIs" dxfId="117" priority="1" operator="equal">
      <formula>"✔"</formula>
    </cfRule>
    <cfRule type="cellIs" dxfId="116" priority="2" operator="equal">
      <formula>"✖"</formula>
    </cfRule>
  </conditionalFormatting>
  <conditionalFormatting sqref="Y17:AB17">
    <cfRule type="expression" dxfId="115" priority="3">
      <formula>StartDate+4=TODAY()</formula>
    </cfRule>
  </conditionalFormatting>
  <dataValidations count="3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B51C0312-1546-423B-8B00-E2293A96E95B}"/>
    <dataValidation allowBlank="1" showInputMessage="1" showErrorMessage="1" prompt="Enter week start date in this cell" sqref="V4:Z4" xr:uid="{234D016E-8FCB-48D0-9CF4-1383204D0F60}"/>
    <dataValidation type="list" allowBlank="1" showInputMessage="1" showErrorMessage="1" sqref="C17:C31 P7:P12 S17:S31 X17:X31 AC17:AC31 N17:N31 AH17:AH31 I17:I31" xr:uid="{D9C71749-49FB-4FC6-9E67-7BD7C4F251E4}">
      <formula1>"✔,✖"</formula1>
    </dataValidation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8DD8-ED10-4A1A-B392-D34A7AE8A313}">
  <sheetPr codeName="Sheet12">
    <pageSetUpPr fitToPage="1"/>
  </sheetPr>
  <dimension ref="A1:AP43"/>
  <sheetViews>
    <sheetView showGridLines="0" zoomScaleNormal="100" workbookViewId="0">
      <selection activeCell="Y17" sqref="Y17:AB1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8.33203125" style="9" customWidth="1"/>
    <col min="14" max="16" width="4.44140625" style="9" customWidth="1"/>
    <col min="17" max="17" width="5.6640625" style="9" customWidth="1"/>
    <col min="18" max="25" width="4.44140625" style="9" customWidth="1"/>
    <col min="26" max="26" width="9.44140625" style="9" customWidth="1"/>
    <col min="27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6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 10, 20) - WEEKDAY(DATE(2025, 10, 13), 2) + 1</f>
        <v>45950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39.6" customHeight="1" x14ac:dyDescent="0.35">
      <c r="A7"/>
      <c r="B7" s="14"/>
      <c r="C7" s="90"/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99" t="s">
        <v>26</v>
      </c>
      <c r="R7" s="99"/>
      <c r="S7" s="99"/>
      <c r="T7" s="99"/>
      <c r="U7" s="99"/>
      <c r="V7" s="99"/>
      <c r="W7" s="99"/>
      <c r="X7" s="99"/>
      <c r="Y7" s="99"/>
      <c r="Z7" s="100"/>
      <c r="AA7" s="17"/>
      <c r="AB7" s="17"/>
      <c r="AC7" s="67" t="s">
        <v>4</v>
      </c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39.6" customHeight="1" x14ac:dyDescent="0.3">
      <c r="A8" s="10"/>
      <c r="B8" s="11"/>
      <c r="C8" s="111" t="s">
        <v>25</v>
      </c>
      <c r="D8" s="112"/>
      <c r="E8" s="112"/>
      <c r="F8" s="112"/>
      <c r="G8" s="112"/>
      <c r="H8" s="112"/>
      <c r="I8" s="112"/>
      <c r="J8" s="112"/>
      <c r="K8" s="112"/>
      <c r="L8" s="112"/>
      <c r="M8" s="113"/>
      <c r="N8" s="5"/>
      <c r="O8" s="4"/>
      <c r="P8" s="7"/>
      <c r="Q8" s="101" t="s">
        <v>27</v>
      </c>
      <c r="R8" s="101"/>
      <c r="S8" s="101"/>
      <c r="T8" s="101"/>
      <c r="U8" s="101"/>
      <c r="V8" s="101"/>
      <c r="W8" s="101"/>
      <c r="X8" s="101"/>
      <c r="Y8" s="101"/>
      <c r="Z8" s="102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33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1" t="s">
        <v>28</v>
      </c>
      <c r="R9" s="101"/>
      <c r="S9" s="101"/>
      <c r="T9" s="101"/>
      <c r="U9" s="101"/>
      <c r="V9" s="101"/>
      <c r="W9" s="101"/>
      <c r="X9" s="101"/>
      <c r="Y9" s="101"/>
      <c r="Z9" s="102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28.8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1" t="s">
        <v>29</v>
      </c>
      <c r="R10" s="101"/>
      <c r="S10" s="101"/>
      <c r="T10" s="101"/>
      <c r="U10" s="101"/>
      <c r="V10" s="101"/>
      <c r="W10" s="101"/>
      <c r="X10" s="101"/>
      <c r="Y10" s="101"/>
      <c r="Z10" s="102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18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57" t="s">
        <v>30</v>
      </c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>
        <v>20</v>
      </c>
      <c r="D15" s="87"/>
      <c r="E15" s="76" t="str">
        <f>(TEXT(StartDate+0,"aaaa"))</f>
        <v>Monday</v>
      </c>
      <c r="F15" s="77"/>
      <c r="G15" s="77"/>
      <c r="H15" s="77"/>
      <c r="I15" s="74">
        <v>21</v>
      </c>
      <c r="J15" s="74"/>
      <c r="K15" s="76" t="str">
        <f>(TEXT(StartDate+1,"aaaa"))</f>
        <v>Tuesday</v>
      </c>
      <c r="L15" s="77"/>
      <c r="M15" s="77"/>
      <c r="N15" s="74">
        <v>22</v>
      </c>
      <c r="O15" s="74"/>
      <c r="P15" s="76" t="str">
        <f>(TEXT(StartDate+2,"aaaa"))</f>
        <v>Wednesday</v>
      </c>
      <c r="Q15" s="77"/>
      <c r="R15" s="77"/>
      <c r="S15" s="74">
        <v>23</v>
      </c>
      <c r="T15" s="74"/>
      <c r="U15" s="76" t="str">
        <f>(TEXT(StartDate+3,"aaaa"))</f>
        <v>Thursday</v>
      </c>
      <c r="V15" s="77"/>
      <c r="W15" s="77"/>
      <c r="X15" s="74">
        <v>25</v>
      </c>
      <c r="Y15" s="74"/>
      <c r="Z15" s="76" t="str">
        <f>(TEXT(StartDate+4,"aaaa"))</f>
        <v>Friday</v>
      </c>
      <c r="AA15" s="77"/>
      <c r="AB15" s="77"/>
      <c r="AC15" s="74">
        <v>25</v>
      </c>
      <c r="AD15" s="74"/>
      <c r="AE15" s="76" t="str">
        <f>(TEXT(StartDate+5,"aaaa"))</f>
        <v>Saturday</v>
      </c>
      <c r="AF15" s="77"/>
      <c r="AG15" s="77"/>
      <c r="AH15" s="74">
        <v>26</v>
      </c>
      <c r="AI15" s="74"/>
      <c r="AJ15" s="76" t="str">
        <f>(TEXT(StartDate+6,"aaaa"))</f>
        <v>Sunday</v>
      </c>
      <c r="AK15" s="77"/>
      <c r="AL15" s="77"/>
      <c r="AM15" s="38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tr">
        <f>(TEXT(StartDate+0,"mmmm"))</f>
        <v>October</v>
      </c>
      <c r="F16" s="79"/>
      <c r="G16" s="79"/>
      <c r="H16" s="79"/>
      <c r="I16" s="75"/>
      <c r="J16" s="75"/>
      <c r="K16" s="78" t="str">
        <f>(TEXT(StartDate+1,"mmmm"))</f>
        <v>October</v>
      </c>
      <c r="L16" s="79"/>
      <c r="M16" s="79"/>
      <c r="N16" s="75"/>
      <c r="O16" s="75"/>
      <c r="P16" s="78" t="str">
        <f>(TEXT(StartDate+2,"mmmm"))</f>
        <v>October</v>
      </c>
      <c r="Q16" s="79"/>
      <c r="R16" s="79"/>
      <c r="S16" s="75"/>
      <c r="T16" s="75"/>
      <c r="U16" s="78" t="str">
        <f>(TEXT(StartDate+3,"mmmm"))</f>
        <v>October</v>
      </c>
      <c r="V16" s="79"/>
      <c r="W16" s="79"/>
      <c r="X16" s="75"/>
      <c r="Y16" s="75"/>
      <c r="Z16" s="78" t="str">
        <f>(TEXT(StartDate+4,"mmmm"))</f>
        <v>October</v>
      </c>
      <c r="AA16" s="79"/>
      <c r="AB16" s="79"/>
      <c r="AC16" s="75"/>
      <c r="AD16" s="75"/>
      <c r="AE16" s="78" t="str">
        <f>(TEXT(StartDate+5,"mmmm"))</f>
        <v>October</v>
      </c>
      <c r="AF16" s="79"/>
      <c r="AG16" s="79"/>
      <c r="AH16" s="75"/>
      <c r="AI16" s="75"/>
      <c r="AJ16" s="78" t="str">
        <f>(TEXT(StartDate+6,"mmmm"))</f>
        <v>October</v>
      </c>
      <c r="AK16" s="79"/>
      <c r="AL16" s="79"/>
      <c r="AM16" s="39"/>
      <c r="AN16" s="14"/>
      <c r="AO16"/>
      <c r="AP16"/>
    </row>
    <row r="17" spans="1:42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18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18</v>
      </c>
      <c r="AJ17" s="41"/>
      <c r="AK17" s="41"/>
      <c r="AL17" s="41"/>
      <c r="AM17" s="37"/>
      <c r="AN17" s="14"/>
      <c r="AO17"/>
      <c r="AP17"/>
    </row>
    <row r="18" spans="1:42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42"/>
      <c r="AM18" s="40"/>
      <c r="AN18" s="14"/>
      <c r="AO18"/>
      <c r="AP18"/>
    </row>
    <row r="19" spans="1:42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40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L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L17"/>
    <mergeCell ref="D18:H18"/>
    <mergeCell ref="J18:M18"/>
    <mergeCell ref="O18:R18"/>
    <mergeCell ref="T18:W18"/>
    <mergeCell ref="Y18:AB18"/>
    <mergeCell ref="AD18:AG18"/>
    <mergeCell ref="AI18:AL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17:H31">
    <cfRule type="expression" dxfId="114" priority="15">
      <formula>StartDate+0=TODAY()</formula>
    </cfRule>
  </conditionalFormatting>
  <conditionalFormatting sqref="I17:M31">
    <cfRule type="expression" dxfId="113" priority="14">
      <formula>StartDate+1=TODAY()</formula>
    </cfRule>
  </conditionalFormatting>
  <conditionalFormatting sqref="N17:R31">
    <cfRule type="expression" dxfId="112" priority="13">
      <formula>StartDate+2=TODAY()</formula>
    </cfRule>
  </conditionalFormatting>
  <conditionalFormatting sqref="P7:P12 C18:AM31 C17:X17 AC17:AH17 AM17">
    <cfRule type="cellIs" dxfId="111" priority="7" operator="equal">
      <formula>"✔"</formula>
    </cfRule>
    <cfRule type="cellIs" dxfId="110" priority="8" operator="equal">
      <formula>"✖"</formula>
    </cfRule>
  </conditionalFormatting>
  <conditionalFormatting sqref="S17:W31">
    <cfRule type="expression" dxfId="109" priority="12">
      <formula>StartDate+3=TODAY()</formula>
    </cfRule>
  </conditionalFormatting>
  <conditionalFormatting sqref="X18:AB31 X17">
    <cfRule type="expression" dxfId="108" priority="11">
      <formula>StartDate+4=TODAY()</formula>
    </cfRule>
  </conditionalFormatting>
  <conditionalFormatting sqref="AC17:AG31">
    <cfRule type="expression" dxfId="107" priority="10">
      <formula>StartDate+5=TODAY()</formula>
    </cfRule>
  </conditionalFormatting>
  <conditionalFormatting sqref="AH18:AM31 AH17 AM17">
    <cfRule type="expression" dxfId="106" priority="9">
      <formula>StartDate+6=TODAY()</formula>
    </cfRule>
  </conditionalFormatting>
  <conditionalFormatting sqref="Y17:AB17">
    <cfRule type="cellIs" dxfId="42" priority="4" operator="equal">
      <formula>"✔"</formula>
    </cfRule>
    <cfRule type="cellIs" dxfId="41" priority="5" operator="equal">
      <formula>"✖"</formula>
    </cfRule>
  </conditionalFormatting>
  <conditionalFormatting sqref="Y17:AB17">
    <cfRule type="expression" dxfId="40" priority="6">
      <formula>StartDate+4=TODAY()</formula>
    </cfRule>
  </conditionalFormatting>
  <conditionalFormatting sqref="AI17:AL17">
    <cfRule type="cellIs" dxfId="39" priority="1" operator="equal">
      <formula>"✔"</formula>
    </cfRule>
    <cfRule type="cellIs" dxfId="38" priority="2" operator="equal">
      <formula>"✖"</formula>
    </cfRule>
  </conditionalFormatting>
  <conditionalFormatting sqref="AI17:AL17">
    <cfRule type="expression" dxfId="37" priority="3">
      <formula>StartDate+4=TODAY()</formula>
    </cfRule>
  </conditionalFormatting>
  <dataValidations count="3">
    <dataValidation type="list" allowBlank="1" showInputMessage="1" showErrorMessage="1" sqref="C17:C31 P7:P12 S17:S31 X17:X31 AC17:AC31 N17:N31 AH17:AH31 I17:I31" xr:uid="{7D22E2B3-F078-4CB8-8FE1-18E894B05D9A}">
      <formula1>"✔,✖"</formula1>
    </dataValidation>
    <dataValidation allowBlank="1" showInputMessage="1" showErrorMessage="1" prompt="Enter week start date in this cell" sqref="V4:Z4" xr:uid="{7BF754C2-3D28-4916-AA62-8BF8A8365183}"/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AD6A188D-88B7-4EDD-B28F-3FF865F20924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05C3-D275-4475-9E66-826F5BFAD08E}">
  <sheetPr codeName="Sheet13">
    <pageSetUpPr fitToPage="1"/>
  </sheetPr>
  <dimension ref="A1:AP43"/>
  <sheetViews>
    <sheetView showGridLines="0" zoomScaleNormal="100" workbookViewId="0">
      <selection activeCell="V4" sqref="V4:Z4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10.88671875" style="9" customWidth="1"/>
    <col min="14" max="16" width="4.44140625" style="9" customWidth="1"/>
    <col min="17" max="17" width="5.6640625" style="9" customWidth="1"/>
    <col min="18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6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 10, 27) - WEEKDAY(DATE(2025, 10, 13), 2) + 1</f>
        <v>45957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34.200000000000003" customHeight="1" x14ac:dyDescent="0.35">
      <c r="A7"/>
      <c r="B7" s="14"/>
      <c r="C7" s="90"/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99" t="s">
        <v>32</v>
      </c>
      <c r="R7" s="99"/>
      <c r="S7" s="99"/>
      <c r="T7" s="99"/>
      <c r="U7" s="99"/>
      <c r="V7" s="99"/>
      <c r="W7" s="99"/>
      <c r="X7" s="99"/>
      <c r="Y7" s="99"/>
      <c r="Z7" s="100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34.200000000000003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101" t="s">
        <v>33</v>
      </c>
      <c r="R8" s="101"/>
      <c r="S8" s="101"/>
      <c r="T8" s="101"/>
      <c r="U8" s="101"/>
      <c r="V8" s="101"/>
      <c r="W8" s="101"/>
      <c r="X8" s="101"/>
      <c r="Y8" s="101"/>
      <c r="Z8" s="102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37.799999999999997" customHeight="1" x14ac:dyDescent="0.3">
      <c r="A9" s="10"/>
      <c r="B9" s="11"/>
      <c r="C9" s="114" t="s">
        <v>31</v>
      </c>
      <c r="D9" s="115"/>
      <c r="E9" s="115"/>
      <c r="F9" s="115"/>
      <c r="G9" s="115"/>
      <c r="H9" s="115"/>
      <c r="I9" s="115"/>
      <c r="J9" s="115"/>
      <c r="K9" s="115"/>
      <c r="L9" s="115"/>
      <c r="M9" s="116"/>
      <c r="N9" s="5"/>
      <c r="O9" s="4"/>
      <c r="P9" s="7"/>
      <c r="Q9" s="103" t="s">
        <v>34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35.4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1" t="s">
        <v>35</v>
      </c>
      <c r="R10" s="101"/>
      <c r="S10" s="101"/>
      <c r="T10" s="101"/>
      <c r="U10" s="101"/>
      <c r="V10" s="101"/>
      <c r="W10" s="101"/>
      <c r="X10" s="101"/>
      <c r="Y10" s="101"/>
      <c r="Z10" s="102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32.4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101" t="s">
        <v>36</v>
      </c>
      <c r="R11" s="101"/>
      <c r="S11" s="101"/>
      <c r="T11" s="101"/>
      <c r="U11" s="101"/>
      <c r="V11" s="101"/>
      <c r="W11" s="101"/>
      <c r="X11" s="101"/>
      <c r="Y11" s="101"/>
      <c r="Z11" s="102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>
        <v>27</v>
      </c>
      <c r="D15" s="87"/>
      <c r="E15" s="76" t="str">
        <f>(TEXT(StartDate+0,"aaaa"))</f>
        <v>Monday</v>
      </c>
      <c r="F15" s="77"/>
      <c r="G15" s="77"/>
      <c r="H15" s="77"/>
      <c r="I15" s="74">
        <v>28</v>
      </c>
      <c r="J15" s="74"/>
      <c r="K15" s="76" t="str">
        <f>(TEXT(StartDate+1,"aaaa"))</f>
        <v>Tuesday</v>
      </c>
      <c r="L15" s="77"/>
      <c r="M15" s="77"/>
      <c r="N15" s="74">
        <v>29</v>
      </c>
      <c r="O15" s="74"/>
      <c r="P15" s="76" t="str">
        <f>(TEXT(StartDate+2,"aaaa"))</f>
        <v>Wednesday</v>
      </c>
      <c r="Q15" s="77"/>
      <c r="R15" s="77"/>
      <c r="S15" s="74">
        <v>30</v>
      </c>
      <c r="T15" s="74"/>
      <c r="U15" s="76" t="str">
        <f>(TEXT(StartDate+3,"aaaa"))</f>
        <v>Thursday</v>
      </c>
      <c r="V15" s="77"/>
      <c r="W15" s="77"/>
      <c r="X15" s="74">
        <v>31</v>
      </c>
      <c r="Y15" s="74"/>
      <c r="Z15" s="76" t="str">
        <f>(TEXT(StartDate+4,"aaaa"))</f>
        <v>Friday</v>
      </c>
      <c r="AA15" s="77"/>
      <c r="AB15" s="77"/>
      <c r="AC15" s="74">
        <v>1</v>
      </c>
      <c r="AD15" s="74"/>
      <c r="AE15" s="76" t="str">
        <f>(TEXT(StartDate+5,"aaaa"))</f>
        <v>Saturday</v>
      </c>
      <c r="AF15" s="77"/>
      <c r="AG15" s="77"/>
      <c r="AH15" s="74">
        <v>2</v>
      </c>
      <c r="AI15" s="74"/>
      <c r="AJ15" s="76" t="str">
        <f>(TEXT(StartDate+6,"aaaa"))</f>
        <v>Sunday</v>
      </c>
      <c r="AK15" s="77"/>
      <c r="AL15" s="77"/>
      <c r="AM15" s="38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tr">
        <f>(TEXT(StartDate+0,"mmmm"))</f>
        <v>October</v>
      </c>
      <c r="F16" s="79"/>
      <c r="G16" s="79"/>
      <c r="H16" s="79"/>
      <c r="I16" s="75"/>
      <c r="J16" s="75"/>
      <c r="K16" s="78" t="str">
        <f>(TEXT(StartDate+1,"mmmm"))</f>
        <v>October</v>
      </c>
      <c r="L16" s="79"/>
      <c r="M16" s="79"/>
      <c r="N16" s="75"/>
      <c r="O16" s="75"/>
      <c r="P16" s="78" t="str">
        <f>(TEXT(StartDate+2,"mmmm"))</f>
        <v>October</v>
      </c>
      <c r="Q16" s="79"/>
      <c r="R16" s="79"/>
      <c r="S16" s="75"/>
      <c r="T16" s="75"/>
      <c r="U16" s="78" t="str">
        <f>(TEXT(StartDate+3,"mmmm"))</f>
        <v>October</v>
      </c>
      <c r="V16" s="79"/>
      <c r="W16" s="79"/>
      <c r="X16" s="75"/>
      <c r="Y16" s="75"/>
      <c r="Z16" s="78" t="str">
        <f>(TEXT(StartDate+4,"mmmm"))</f>
        <v>October</v>
      </c>
      <c r="AA16" s="79"/>
      <c r="AB16" s="79"/>
      <c r="AC16" s="75"/>
      <c r="AD16" s="75"/>
      <c r="AE16" s="78" t="s">
        <v>8</v>
      </c>
      <c r="AF16" s="79"/>
      <c r="AG16" s="79"/>
      <c r="AH16" s="75"/>
      <c r="AI16" s="75"/>
      <c r="AJ16" s="78" t="s">
        <v>8</v>
      </c>
      <c r="AK16" s="79"/>
      <c r="AL16" s="79"/>
      <c r="AM16" s="39"/>
      <c r="AN16" s="14"/>
      <c r="AO16"/>
      <c r="AP16"/>
    </row>
    <row r="17" spans="1:42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18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18</v>
      </c>
      <c r="AJ17" s="41"/>
      <c r="AK17" s="41"/>
      <c r="AL17" s="41"/>
      <c r="AM17" s="37"/>
      <c r="AN17" s="14"/>
      <c r="AO17"/>
      <c r="AP17"/>
    </row>
    <row r="18" spans="1:42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42"/>
      <c r="AM18" s="40"/>
      <c r="AN18" s="14"/>
      <c r="AO18"/>
      <c r="AP18"/>
    </row>
    <row r="19" spans="1:42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40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L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L17"/>
    <mergeCell ref="D18:H18"/>
    <mergeCell ref="J18:M18"/>
    <mergeCell ref="O18:R18"/>
    <mergeCell ref="T18:W18"/>
    <mergeCell ref="Y18:AB18"/>
    <mergeCell ref="AD18:AG18"/>
    <mergeCell ref="AI18:AL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17:H31">
    <cfRule type="expression" dxfId="105" priority="15">
      <formula>StartDate+0=TODAY()</formula>
    </cfRule>
  </conditionalFormatting>
  <conditionalFormatting sqref="I17:M31">
    <cfRule type="expression" dxfId="104" priority="14">
      <formula>StartDate+1=TODAY()</formula>
    </cfRule>
  </conditionalFormatting>
  <conditionalFormatting sqref="N17:R31">
    <cfRule type="expression" dxfId="103" priority="13">
      <formula>StartDate+2=TODAY()</formula>
    </cfRule>
  </conditionalFormatting>
  <conditionalFormatting sqref="P7:P12 C18:AM31 C17:X17 AC17:AH17 AM17">
    <cfRule type="cellIs" dxfId="102" priority="7" operator="equal">
      <formula>"✔"</formula>
    </cfRule>
    <cfRule type="cellIs" dxfId="101" priority="8" operator="equal">
      <formula>"✖"</formula>
    </cfRule>
  </conditionalFormatting>
  <conditionalFormatting sqref="S17:W31">
    <cfRule type="expression" dxfId="100" priority="12">
      <formula>StartDate+3=TODAY()</formula>
    </cfRule>
  </conditionalFormatting>
  <conditionalFormatting sqref="X18:AB31 X17">
    <cfRule type="expression" dxfId="99" priority="11">
      <formula>StartDate+4=TODAY()</formula>
    </cfRule>
  </conditionalFormatting>
  <conditionalFormatting sqref="AC17:AG31">
    <cfRule type="expression" dxfId="98" priority="10">
      <formula>StartDate+5=TODAY()</formula>
    </cfRule>
  </conditionalFormatting>
  <conditionalFormatting sqref="AH18:AM31 AH17 AM17">
    <cfRule type="expression" dxfId="97" priority="9">
      <formula>StartDate+6=TODAY()</formula>
    </cfRule>
  </conditionalFormatting>
  <conditionalFormatting sqref="Y17:AB17">
    <cfRule type="cellIs" dxfId="36" priority="4" operator="equal">
      <formula>"✔"</formula>
    </cfRule>
    <cfRule type="cellIs" dxfId="35" priority="5" operator="equal">
      <formula>"✖"</formula>
    </cfRule>
  </conditionalFormatting>
  <conditionalFormatting sqref="Y17:AB17">
    <cfRule type="expression" dxfId="34" priority="6">
      <formula>StartDate+4=TODAY()</formula>
    </cfRule>
  </conditionalFormatting>
  <conditionalFormatting sqref="AI17:AL17">
    <cfRule type="cellIs" dxfId="33" priority="1" operator="equal">
      <formula>"✔"</formula>
    </cfRule>
    <cfRule type="cellIs" dxfId="32" priority="2" operator="equal">
      <formula>"✖"</formula>
    </cfRule>
  </conditionalFormatting>
  <conditionalFormatting sqref="AI17:AL17">
    <cfRule type="expression" dxfId="31" priority="3">
      <formula>StartDate+4=TODAY()</formula>
    </cfRule>
  </conditionalFormatting>
  <dataValidations count="3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39C363E0-256B-41BA-BCD7-0D2E377CC88C}"/>
    <dataValidation allowBlank="1" showInputMessage="1" showErrorMessage="1" prompt="Enter week start date in this cell" sqref="V4:Z4" xr:uid="{4759E0F1-0D22-4283-8D55-557BA165EE06}"/>
    <dataValidation type="list" allowBlank="1" showInputMessage="1" showErrorMessage="1" sqref="C17:C31 P7:P12 S17:S31 X17:X31 AC17:AC31 N17:N31 AH17:AH31 I17:I31" xr:uid="{9D7288F4-C35A-4F28-872D-D67EDBA2F6FF}">
      <formula1>"✔,✖"</formula1>
    </dataValidation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9C78-2DB5-4B5B-9F0E-6BDB2E7B2A1E}">
  <sheetPr codeName="Sheet14">
    <pageSetUpPr fitToPage="1"/>
  </sheetPr>
  <dimension ref="A1:AP43"/>
  <sheetViews>
    <sheetView showGridLines="0" zoomScaleNormal="100" workbookViewId="0">
      <selection activeCell="Y17" sqref="Y17:AB1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11.6640625" style="9" customWidth="1"/>
    <col min="14" max="16" width="4.44140625" style="9" customWidth="1"/>
    <col min="17" max="17" width="5.6640625" style="9" customWidth="1"/>
    <col min="18" max="25" width="4.44140625" style="9" customWidth="1"/>
    <col min="26" max="26" width="12.21875" style="9" customWidth="1"/>
    <col min="27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6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 11, 3) - WEEKDAY(DATE(2025, 10, 13), 2) + 1</f>
        <v>45964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34.200000000000003" customHeight="1" x14ac:dyDescent="0.35">
      <c r="A7"/>
      <c r="B7" s="14"/>
      <c r="C7" s="90" t="s">
        <v>38</v>
      </c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105" t="s">
        <v>39</v>
      </c>
      <c r="R7" s="105"/>
      <c r="S7" s="105"/>
      <c r="T7" s="105"/>
      <c r="U7" s="105"/>
      <c r="V7" s="105"/>
      <c r="W7" s="105"/>
      <c r="X7" s="105"/>
      <c r="Y7" s="105"/>
      <c r="Z7" s="106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18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57" t="s">
        <v>40</v>
      </c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33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3" t="s">
        <v>41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36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3" t="s">
        <v>42</v>
      </c>
      <c r="R10" s="103"/>
      <c r="S10" s="103"/>
      <c r="T10" s="103"/>
      <c r="U10" s="103"/>
      <c r="V10" s="103"/>
      <c r="W10" s="103"/>
      <c r="X10" s="103"/>
      <c r="Y10" s="103"/>
      <c r="Z10" s="104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18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57" t="s">
        <v>43</v>
      </c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>
        <v>3</v>
      </c>
      <c r="D15" s="87"/>
      <c r="E15" s="76" t="str">
        <f>(TEXT(StartDate+0,"aaaa"))</f>
        <v>Monday</v>
      </c>
      <c r="F15" s="77"/>
      <c r="G15" s="77"/>
      <c r="H15" s="77"/>
      <c r="I15" s="74">
        <v>4</v>
      </c>
      <c r="J15" s="74"/>
      <c r="K15" s="76" t="str">
        <f>(TEXT(StartDate+1,"aaaa"))</f>
        <v>Tuesday</v>
      </c>
      <c r="L15" s="77"/>
      <c r="M15" s="77"/>
      <c r="N15" s="74">
        <v>5</v>
      </c>
      <c r="O15" s="74"/>
      <c r="P15" s="76" t="str">
        <f>(TEXT(StartDate+2,"aaaa"))</f>
        <v>Wednesday</v>
      </c>
      <c r="Q15" s="77"/>
      <c r="R15" s="77"/>
      <c r="S15" s="74">
        <v>6</v>
      </c>
      <c r="T15" s="74"/>
      <c r="U15" s="76" t="str">
        <f>(TEXT(StartDate+3,"aaaa"))</f>
        <v>Thursday</v>
      </c>
      <c r="V15" s="77"/>
      <c r="W15" s="77"/>
      <c r="X15" s="74">
        <v>7</v>
      </c>
      <c r="Y15" s="74"/>
      <c r="Z15" s="76" t="str">
        <f>(TEXT(StartDate+4,"aaaa"))</f>
        <v>Friday</v>
      </c>
      <c r="AA15" s="77"/>
      <c r="AB15" s="77"/>
      <c r="AC15" s="74">
        <v>8</v>
      </c>
      <c r="AD15" s="74"/>
      <c r="AE15" s="76" t="str">
        <f>(TEXT(StartDate+5,"aaaa"))</f>
        <v>Saturday</v>
      </c>
      <c r="AF15" s="77"/>
      <c r="AG15" s="77"/>
      <c r="AH15" s="74">
        <v>9</v>
      </c>
      <c r="AI15" s="74"/>
      <c r="AJ15" s="76" t="str">
        <f>(TEXT(StartDate+6,"aaaa"))</f>
        <v>Sunday</v>
      </c>
      <c r="AK15" s="77"/>
      <c r="AL15" s="77"/>
      <c r="AM15" s="38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">
        <v>8</v>
      </c>
      <c r="F16" s="79"/>
      <c r="G16" s="79"/>
      <c r="H16" s="79"/>
      <c r="I16" s="75"/>
      <c r="J16" s="75"/>
      <c r="K16" s="78" t="s">
        <v>8</v>
      </c>
      <c r="L16" s="79"/>
      <c r="M16" s="79"/>
      <c r="N16" s="75"/>
      <c r="O16" s="75"/>
      <c r="P16" s="78" t="s">
        <v>8</v>
      </c>
      <c r="Q16" s="79"/>
      <c r="R16" s="79"/>
      <c r="S16" s="75"/>
      <c r="T16" s="75"/>
      <c r="U16" s="78" t="s">
        <v>8</v>
      </c>
      <c r="V16" s="79"/>
      <c r="W16" s="79"/>
      <c r="X16" s="75"/>
      <c r="Y16" s="75"/>
      <c r="Z16" s="78" t="s">
        <v>8</v>
      </c>
      <c r="AA16" s="79"/>
      <c r="AB16" s="79"/>
      <c r="AC16" s="75"/>
      <c r="AD16" s="75"/>
      <c r="AE16" s="78" t="s">
        <v>8</v>
      </c>
      <c r="AF16" s="79"/>
      <c r="AG16" s="79"/>
      <c r="AH16" s="75"/>
      <c r="AI16" s="75"/>
      <c r="AJ16" s="78" t="s">
        <v>8</v>
      </c>
      <c r="AK16" s="79"/>
      <c r="AL16" s="79"/>
      <c r="AM16" s="39"/>
      <c r="AN16" s="14"/>
      <c r="AO16"/>
      <c r="AP16"/>
    </row>
    <row r="17" spans="1:42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37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37</v>
      </c>
      <c r="AJ17" s="41"/>
      <c r="AK17" s="41"/>
      <c r="AL17" s="41"/>
      <c r="AM17" s="37"/>
      <c r="AN17" s="14"/>
      <c r="AO17"/>
      <c r="AP17"/>
    </row>
    <row r="18" spans="1:42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42"/>
      <c r="AM18" s="40"/>
      <c r="AN18" s="14"/>
      <c r="AO18"/>
      <c r="AP18"/>
    </row>
    <row r="19" spans="1:42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40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L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L17"/>
    <mergeCell ref="D18:H18"/>
    <mergeCell ref="J18:M18"/>
    <mergeCell ref="O18:R18"/>
    <mergeCell ref="T18:W18"/>
    <mergeCell ref="Y18:AB18"/>
    <mergeCell ref="AD18:AG18"/>
    <mergeCell ref="AI18:AL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17:H31">
    <cfRule type="expression" dxfId="96" priority="10">
      <formula>StartDate+0=TODAY()</formula>
    </cfRule>
  </conditionalFormatting>
  <conditionalFormatting sqref="I17:M31">
    <cfRule type="expression" dxfId="95" priority="9">
      <formula>StartDate+1=TODAY()</formula>
    </cfRule>
  </conditionalFormatting>
  <conditionalFormatting sqref="N17:R31">
    <cfRule type="expression" dxfId="94" priority="8">
      <formula>StartDate+2=TODAY()</formula>
    </cfRule>
  </conditionalFormatting>
  <conditionalFormatting sqref="P7:P12 C17:AM31">
    <cfRule type="cellIs" dxfId="93" priority="2" operator="equal">
      <formula>"✔"</formula>
    </cfRule>
    <cfRule type="cellIs" dxfId="92" priority="3" operator="equal">
      <formula>"✖"</formula>
    </cfRule>
  </conditionalFormatting>
  <conditionalFormatting sqref="S17:W31">
    <cfRule type="expression" dxfId="91" priority="7">
      <formula>StartDate+3=TODAY()</formula>
    </cfRule>
  </conditionalFormatting>
  <conditionalFormatting sqref="X17:AB31">
    <cfRule type="expression" dxfId="90" priority="6">
      <formula>StartDate+4=TODAY()</formula>
    </cfRule>
  </conditionalFormatting>
  <conditionalFormatting sqref="AC17:AG31">
    <cfRule type="expression" dxfId="89" priority="5">
      <formula>StartDate+5=TODAY()</formula>
    </cfRule>
  </conditionalFormatting>
  <conditionalFormatting sqref="AH17:AM31">
    <cfRule type="expression" dxfId="88" priority="4">
      <formula>StartDate+6=TODAY()</formula>
    </cfRule>
  </conditionalFormatting>
  <conditionalFormatting sqref="AI17:AL17">
    <cfRule type="expression" dxfId="30" priority="1">
      <formula>StartDate+4=TODAY()</formula>
    </cfRule>
  </conditionalFormatting>
  <dataValidations count="3">
    <dataValidation type="list" allowBlank="1" showInputMessage="1" showErrorMessage="1" sqref="C17:C31 P7:P12 S17:S31 X17:X31 AC17:AC31 N17:N31 AH17:AH31 I17:I31" xr:uid="{1E7A2860-2AFA-4857-BD81-5C9DC7E36842}">
      <formula1>"✔,✖"</formula1>
    </dataValidation>
    <dataValidation allowBlank="1" showInputMessage="1" showErrorMessage="1" prompt="Enter week start date in this cell" sqref="V4:Z4" xr:uid="{351DF9D9-C4DD-44AC-A35B-9E7FFA38AB45}"/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DE60959-281A-4715-9234-ABE737004D96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EF19-C558-48C8-9241-B78868BDCAEE}">
  <sheetPr codeName="Sheet15">
    <pageSetUpPr fitToPage="1"/>
  </sheetPr>
  <dimension ref="A1:AP43"/>
  <sheetViews>
    <sheetView showGridLines="0" zoomScaleNormal="100" workbookViewId="0">
      <selection activeCell="Y17" sqref="Y17:AB1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12.77734375" style="9" customWidth="1"/>
    <col min="14" max="16" width="4.44140625" style="9" customWidth="1"/>
    <col min="17" max="17" width="5.6640625" style="9" customWidth="1"/>
    <col min="18" max="25" width="4.44140625" style="9" customWidth="1"/>
    <col min="26" max="26" width="9.33203125" style="9" customWidth="1"/>
    <col min="27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6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 11, 10) - WEEKDAY(DATE(2025, 10, 13), 2) + 1</f>
        <v>45971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34.200000000000003" customHeight="1" x14ac:dyDescent="0.35">
      <c r="A7"/>
      <c r="B7" s="14"/>
      <c r="C7" s="90" t="s">
        <v>44</v>
      </c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105" t="s">
        <v>45</v>
      </c>
      <c r="R7" s="105"/>
      <c r="S7" s="105"/>
      <c r="T7" s="105"/>
      <c r="U7" s="105"/>
      <c r="V7" s="105"/>
      <c r="W7" s="105"/>
      <c r="X7" s="105"/>
      <c r="Y7" s="105"/>
      <c r="Z7" s="106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32.4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103" t="s">
        <v>46</v>
      </c>
      <c r="R8" s="103"/>
      <c r="S8" s="103"/>
      <c r="T8" s="103"/>
      <c r="U8" s="103"/>
      <c r="V8" s="103"/>
      <c r="W8" s="103"/>
      <c r="X8" s="103"/>
      <c r="Y8" s="103"/>
      <c r="Z8" s="104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32.4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3" t="s">
        <v>47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30.6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3" t="s">
        <v>48</v>
      </c>
      <c r="R10" s="103"/>
      <c r="S10" s="103"/>
      <c r="T10" s="103"/>
      <c r="U10" s="103"/>
      <c r="V10" s="103"/>
      <c r="W10" s="103"/>
      <c r="X10" s="103"/>
      <c r="Y10" s="103"/>
      <c r="Z10" s="104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37.799999999999997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103" t="s">
        <v>49</v>
      </c>
      <c r="R11" s="103"/>
      <c r="S11" s="103"/>
      <c r="T11" s="103"/>
      <c r="U11" s="103"/>
      <c r="V11" s="103"/>
      <c r="W11" s="103"/>
      <c r="X11" s="103"/>
      <c r="Y11" s="103"/>
      <c r="Z11" s="104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>
        <v>10</v>
      </c>
      <c r="D15" s="87"/>
      <c r="E15" s="76" t="str">
        <f>(TEXT(StartDate+0,"aaaa"))</f>
        <v>Monday</v>
      </c>
      <c r="F15" s="77"/>
      <c r="G15" s="77"/>
      <c r="H15" s="77"/>
      <c r="I15" s="74">
        <v>11</v>
      </c>
      <c r="J15" s="74"/>
      <c r="K15" s="76" t="str">
        <f>(TEXT(StartDate+1,"aaaa"))</f>
        <v>Tuesday</v>
      </c>
      <c r="L15" s="77"/>
      <c r="M15" s="77"/>
      <c r="N15" s="74">
        <v>12</v>
      </c>
      <c r="O15" s="74"/>
      <c r="P15" s="76" t="str">
        <f>(TEXT(StartDate+2,"aaaa"))</f>
        <v>Wednesday</v>
      </c>
      <c r="Q15" s="77"/>
      <c r="R15" s="77"/>
      <c r="S15" s="74">
        <v>13</v>
      </c>
      <c r="T15" s="74"/>
      <c r="U15" s="76" t="str">
        <f>(TEXT(StartDate+3,"aaaa"))</f>
        <v>Thursday</v>
      </c>
      <c r="V15" s="77"/>
      <c r="W15" s="77"/>
      <c r="X15" s="74">
        <v>14</v>
      </c>
      <c r="Y15" s="74"/>
      <c r="Z15" s="76" t="str">
        <f>(TEXT(StartDate+4,"aaaa"))</f>
        <v>Friday</v>
      </c>
      <c r="AA15" s="77"/>
      <c r="AB15" s="77"/>
      <c r="AC15" s="74">
        <v>15</v>
      </c>
      <c r="AD15" s="74"/>
      <c r="AE15" s="76" t="str">
        <f>(TEXT(StartDate+5,"aaaa"))</f>
        <v>Saturday</v>
      </c>
      <c r="AF15" s="77"/>
      <c r="AG15" s="77"/>
      <c r="AH15" s="74">
        <v>16</v>
      </c>
      <c r="AI15" s="74"/>
      <c r="AJ15" s="76" t="str">
        <f>(TEXT(StartDate+6,"aaaa"))</f>
        <v>Sunday</v>
      </c>
      <c r="AK15" s="77"/>
      <c r="AL15" s="77"/>
      <c r="AM15" s="38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">
        <v>8</v>
      </c>
      <c r="F16" s="79"/>
      <c r="G16" s="79"/>
      <c r="H16" s="79"/>
      <c r="I16" s="75"/>
      <c r="J16" s="75"/>
      <c r="K16" s="78" t="s">
        <v>8</v>
      </c>
      <c r="L16" s="79"/>
      <c r="M16" s="79"/>
      <c r="N16" s="75"/>
      <c r="O16" s="75"/>
      <c r="P16" s="78" t="s">
        <v>8</v>
      </c>
      <c r="Q16" s="79"/>
      <c r="R16" s="79"/>
      <c r="S16" s="75"/>
      <c r="T16" s="75"/>
      <c r="U16" s="78" t="s">
        <v>8</v>
      </c>
      <c r="V16" s="79"/>
      <c r="W16" s="79"/>
      <c r="X16" s="75"/>
      <c r="Y16" s="75"/>
      <c r="Z16" s="78" t="s">
        <v>8</v>
      </c>
      <c r="AA16" s="79"/>
      <c r="AB16" s="79"/>
      <c r="AC16" s="75"/>
      <c r="AD16" s="75"/>
      <c r="AE16" s="78" t="s">
        <v>8</v>
      </c>
      <c r="AF16" s="79"/>
      <c r="AG16" s="79"/>
      <c r="AH16" s="75"/>
      <c r="AI16" s="75"/>
      <c r="AJ16" s="78" t="s">
        <v>8</v>
      </c>
      <c r="AK16" s="79"/>
      <c r="AL16" s="79"/>
      <c r="AM16" s="39"/>
      <c r="AN16" s="14"/>
      <c r="AO16"/>
      <c r="AP16"/>
    </row>
    <row r="17" spans="1:42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37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37</v>
      </c>
      <c r="AJ17" s="41"/>
      <c r="AK17" s="41"/>
      <c r="AL17" s="41"/>
      <c r="AM17" s="37"/>
      <c r="AN17" s="14"/>
      <c r="AO17"/>
      <c r="AP17"/>
    </row>
    <row r="18" spans="1:42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42"/>
      <c r="AM18" s="40"/>
      <c r="AN18" s="14"/>
      <c r="AO18"/>
      <c r="AP18"/>
    </row>
    <row r="19" spans="1:42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40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L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L17"/>
    <mergeCell ref="D18:H18"/>
    <mergeCell ref="J18:M18"/>
    <mergeCell ref="O18:R18"/>
    <mergeCell ref="T18:W18"/>
    <mergeCell ref="Y18:AB18"/>
    <mergeCell ref="AD18:AG18"/>
    <mergeCell ref="AI18:AL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17:H31">
    <cfRule type="expression" dxfId="87" priority="15">
      <formula>StartDate+0=TODAY()</formula>
    </cfRule>
  </conditionalFormatting>
  <conditionalFormatting sqref="I17:M31">
    <cfRule type="expression" dxfId="86" priority="14">
      <formula>StartDate+1=TODAY()</formula>
    </cfRule>
  </conditionalFormatting>
  <conditionalFormatting sqref="N17:R31">
    <cfRule type="expression" dxfId="85" priority="13">
      <formula>StartDate+2=TODAY()</formula>
    </cfRule>
  </conditionalFormatting>
  <conditionalFormatting sqref="P7:P12 C18:AM31 C17:X17 AC17:AH17 AM17">
    <cfRule type="cellIs" dxfId="84" priority="7" operator="equal">
      <formula>"✔"</formula>
    </cfRule>
    <cfRule type="cellIs" dxfId="83" priority="8" operator="equal">
      <formula>"✖"</formula>
    </cfRule>
  </conditionalFormatting>
  <conditionalFormatting sqref="S17:W31">
    <cfRule type="expression" dxfId="82" priority="12">
      <formula>StartDate+3=TODAY()</formula>
    </cfRule>
  </conditionalFormatting>
  <conditionalFormatting sqref="X18:AB31 X17">
    <cfRule type="expression" dxfId="81" priority="11">
      <formula>StartDate+4=TODAY()</formula>
    </cfRule>
  </conditionalFormatting>
  <conditionalFormatting sqref="AC17:AG31">
    <cfRule type="expression" dxfId="80" priority="10">
      <formula>StartDate+5=TODAY()</formula>
    </cfRule>
  </conditionalFormatting>
  <conditionalFormatting sqref="AH18:AM31 AH17 AM17">
    <cfRule type="expression" dxfId="79" priority="9">
      <formula>StartDate+6=TODAY()</formula>
    </cfRule>
  </conditionalFormatting>
  <conditionalFormatting sqref="Y17:AB17">
    <cfRule type="cellIs" dxfId="29" priority="4" operator="equal">
      <formula>"✔"</formula>
    </cfRule>
    <cfRule type="cellIs" dxfId="28" priority="5" operator="equal">
      <formula>"✖"</formula>
    </cfRule>
  </conditionalFormatting>
  <conditionalFormatting sqref="Y17:AB17">
    <cfRule type="expression" dxfId="27" priority="6">
      <formula>StartDate+4=TODAY()</formula>
    </cfRule>
  </conditionalFormatting>
  <conditionalFormatting sqref="AI17:AL17">
    <cfRule type="cellIs" dxfId="26" priority="1" operator="equal">
      <formula>"✔"</formula>
    </cfRule>
    <cfRule type="cellIs" dxfId="25" priority="2" operator="equal">
      <formula>"✖"</formula>
    </cfRule>
  </conditionalFormatting>
  <conditionalFormatting sqref="AI17:AL17">
    <cfRule type="expression" dxfId="24" priority="3">
      <formula>StartDate+4=TODAY()</formula>
    </cfRule>
  </conditionalFormatting>
  <dataValidations count="3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30779163-2CF9-4FDD-8BF6-99A0B44B93E7}"/>
    <dataValidation allowBlank="1" showInputMessage="1" showErrorMessage="1" prompt="Enter week start date in this cell" sqref="V4:Z4" xr:uid="{A36E5170-FF96-4272-85FA-3192CA2C46F9}"/>
    <dataValidation type="list" allowBlank="1" showInputMessage="1" showErrorMessage="1" sqref="C17:C31 P7:P12 S17:S31 X17:X31 AC17:AC31 N17:N31 AH17:AH31 I17:I31" xr:uid="{A293AF40-5CAF-4451-8695-320DF76C3B57}">
      <formula1>"✔,✖"</formula1>
    </dataValidation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5F1E-DC57-4CED-8D09-7A65D9030587}">
  <sheetPr codeName="Sheet16">
    <pageSetUpPr fitToPage="1"/>
  </sheetPr>
  <dimension ref="A1:AP43"/>
  <sheetViews>
    <sheetView showGridLines="0" zoomScaleNormal="100" workbookViewId="0">
      <selection activeCell="Y17" sqref="Y17:AB1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10.5546875" style="9" customWidth="1"/>
    <col min="14" max="16" width="4.44140625" style="9" customWidth="1"/>
    <col min="17" max="17" width="5.6640625" style="9" customWidth="1"/>
    <col min="18" max="25" width="4.44140625" style="9" customWidth="1"/>
    <col min="26" max="26" width="13.109375" style="9" customWidth="1"/>
    <col min="27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6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DATE(2025,11,17-WEEKDAY(DATE(2025,10,13),2)+1)</f>
        <v>45978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34.200000000000003" customHeight="1" x14ac:dyDescent="0.35">
      <c r="A7"/>
      <c r="B7" s="14"/>
      <c r="C7" s="90" t="s">
        <v>50</v>
      </c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105" t="s">
        <v>51</v>
      </c>
      <c r="R7" s="105"/>
      <c r="S7" s="105"/>
      <c r="T7" s="105"/>
      <c r="U7" s="105"/>
      <c r="V7" s="105"/>
      <c r="W7" s="105"/>
      <c r="X7" s="105"/>
      <c r="Y7" s="105"/>
      <c r="Z7" s="106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32.4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103" t="s">
        <v>52</v>
      </c>
      <c r="R8" s="103"/>
      <c r="S8" s="103"/>
      <c r="T8" s="103"/>
      <c r="U8" s="103"/>
      <c r="V8" s="103"/>
      <c r="W8" s="103"/>
      <c r="X8" s="103"/>
      <c r="Y8" s="103"/>
      <c r="Z8" s="104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34.799999999999997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3" t="s">
        <v>53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34.200000000000003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3" t="s">
        <v>54</v>
      </c>
      <c r="R10" s="103"/>
      <c r="S10" s="103"/>
      <c r="T10" s="103"/>
      <c r="U10" s="103"/>
      <c r="V10" s="103"/>
      <c r="W10" s="103"/>
      <c r="X10" s="103"/>
      <c r="Y10" s="103"/>
      <c r="Z10" s="104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36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103" t="s">
        <v>55</v>
      </c>
      <c r="R11" s="103"/>
      <c r="S11" s="103"/>
      <c r="T11" s="103"/>
      <c r="U11" s="103"/>
      <c r="V11" s="103"/>
      <c r="W11" s="103"/>
      <c r="X11" s="103"/>
      <c r="Y11" s="103"/>
      <c r="Z11" s="104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>
        <v>17</v>
      </c>
      <c r="D15" s="87"/>
      <c r="E15" s="76" t="str">
        <f>(TEXT(StartDate+0,"aaaa"))</f>
        <v>Monday</v>
      </c>
      <c r="F15" s="77"/>
      <c r="G15" s="77"/>
      <c r="H15" s="77"/>
      <c r="I15" s="74">
        <v>18</v>
      </c>
      <c r="J15" s="74"/>
      <c r="K15" s="76" t="str">
        <f>(TEXT(StartDate+1,"aaaa"))</f>
        <v>Tuesday</v>
      </c>
      <c r="L15" s="77"/>
      <c r="M15" s="77"/>
      <c r="N15" s="74">
        <v>19</v>
      </c>
      <c r="O15" s="74"/>
      <c r="P15" s="76" t="str">
        <f>(TEXT(StartDate+2,"aaaa"))</f>
        <v>Wednesday</v>
      </c>
      <c r="Q15" s="77"/>
      <c r="R15" s="77"/>
      <c r="S15" s="74">
        <v>20</v>
      </c>
      <c r="T15" s="74"/>
      <c r="U15" s="76" t="str">
        <f>(TEXT(StartDate+3,"aaaa"))</f>
        <v>Thursday</v>
      </c>
      <c r="V15" s="77"/>
      <c r="W15" s="77"/>
      <c r="X15" s="74">
        <v>21</v>
      </c>
      <c r="Y15" s="74"/>
      <c r="Z15" s="76" t="str">
        <f>(TEXT(StartDate+4,"aaaa"))</f>
        <v>Friday</v>
      </c>
      <c r="AA15" s="77"/>
      <c r="AB15" s="77"/>
      <c r="AC15" s="74">
        <v>22</v>
      </c>
      <c r="AD15" s="74"/>
      <c r="AE15" s="76" t="str">
        <f>(TEXT(StartDate+5,"aaaa"))</f>
        <v>Saturday</v>
      </c>
      <c r="AF15" s="77"/>
      <c r="AG15" s="77"/>
      <c r="AH15" s="74">
        <v>23</v>
      </c>
      <c r="AI15" s="74"/>
      <c r="AJ15" s="76" t="str">
        <f>(TEXT(StartDate+6,"aaaa"))</f>
        <v>Sunday</v>
      </c>
      <c r="AK15" s="77"/>
      <c r="AL15" s="77"/>
      <c r="AM15" s="38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">
        <v>8</v>
      </c>
      <c r="F16" s="79"/>
      <c r="G16" s="79"/>
      <c r="H16" s="79"/>
      <c r="I16" s="75"/>
      <c r="J16" s="75"/>
      <c r="K16" s="78" t="s">
        <v>8</v>
      </c>
      <c r="L16" s="79"/>
      <c r="M16" s="79"/>
      <c r="N16" s="75"/>
      <c r="O16" s="75"/>
      <c r="P16" s="78" t="s">
        <v>8</v>
      </c>
      <c r="Q16" s="79"/>
      <c r="R16" s="79"/>
      <c r="S16" s="75"/>
      <c r="T16" s="75"/>
      <c r="U16" s="78" t="s">
        <v>8</v>
      </c>
      <c r="V16" s="79"/>
      <c r="W16" s="79"/>
      <c r="X16" s="75"/>
      <c r="Y16" s="75"/>
      <c r="Z16" s="78" t="s">
        <v>8</v>
      </c>
      <c r="AA16" s="79"/>
      <c r="AB16" s="79"/>
      <c r="AC16" s="75"/>
      <c r="AD16" s="75"/>
      <c r="AE16" s="78" t="s">
        <v>8</v>
      </c>
      <c r="AF16" s="79"/>
      <c r="AG16" s="79"/>
      <c r="AH16" s="75"/>
      <c r="AI16" s="75"/>
      <c r="AJ16" s="78" t="s">
        <v>8</v>
      </c>
      <c r="AK16" s="79"/>
      <c r="AL16" s="79"/>
      <c r="AM16" s="39"/>
      <c r="AN16" s="14"/>
      <c r="AO16"/>
      <c r="AP16"/>
    </row>
    <row r="17" spans="1:42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37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37</v>
      </c>
      <c r="AJ17" s="41"/>
      <c r="AK17" s="41"/>
      <c r="AL17" s="41"/>
      <c r="AM17" s="37"/>
      <c r="AN17" s="14"/>
      <c r="AO17"/>
      <c r="AP17"/>
    </row>
    <row r="18" spans="1:42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42"/>
      <c r="AM18" s="40"/>
      <c r="AN18" s="14"/>
      <c r="AO18"/>
      <c r="AP18"/>
    </row>
    <row r="19" spans="1:42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40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L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L17"/>
    <mergeCell ref="D18:H18"/>
    <mergeCell ref="J18:M18"/>
    <mergeCell ref="O18:R18"/>
    <mergeCell ref="T18:W18"/>
    <mergeCell ref="Y18:AB18"/>
    <mergeCell ref="AD18:AG18"/>
    <mergeCell ref="AI18:AL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17:H31">
    <cfRule type="expression" dxfId="78" priority="15">
      <formula>StartDate+0=TODAY()</formula>
    </cfRule>
  </conditionalFormatting>
  <conditionalFormatting sqref="I17:M31">
    <cfRule type="expression" dxfId="77" priority="14">
      <formula>StartDate+1=TODAY()</formula>
    </cfRule>
  </conditionalFormatting>
  <conditionalFormatting sqref="N17:R31">
    <cfRule type="expression" dxfId="76" priority="13">
      <formula>StartDate+2=TODAY()</formula>
    </cfRule>
  </conditionalFormatting>
  <conditionalFormatting sqref="P7:P12 C18:AM31 C17:X17 AC17:AH17 AM17">
    <cfRule type="cellIs" dxfId="75" priority="7" operator="equal">
      <formula>"✔"</formula>
    </cfRule>
    <cfRule type="cellIs" dxfId="74" priority="8" operator="equal">
      <formula>"✖"</formula>
    </cfRule>
  </conditionalFormatting>
  <conditionalFormatting sqref="S17:W31">
    <cfRule type="expression" dxfId="73" priority="12">
      <formula>StartDate+3=TODAY()</formula>
    </cfRule>
  </conditionalFormatting>
  <conditionalFormatting sqref="X18:AB31 X17">
    <cfRule type="expression" dxfId="72" priority="11">
      <formula>StartDate+4=TODAY()</formula>
    </cfRule>
  </conditionalFormatting>
  <conditionalFormatting sqref="AC17:AG31">
    <cfRule type="expression" dxfId="71" priority="10">
      <formula>StartDate+5=TODAY()</formula>
    </cfRule>
  </conditionalFormatting>
  <conditionalFormatting sqref="AH18:AM31 AH17 AM17">
    <cfRule type="expression" dxfId="70" priority="9">
      <formula>StartDate+6=TODAY()</formula>
    </cfRule>
  </conditionalFormatting>
  <conditionalFormatting sqref="Y17:AB17">
    <cfRule type="cellIs" dxfId="23" priority="4" operator="equal">
      <formula>"✔"</formula>
    </cfRule>
    <cfRule type="cellIs" dxfId="22" priority="5" operator="equal">
      <formula>"✖"</formula>
    </cfRule>
  </conditionalFormatting>
  <conditionalFormatting sqref="Y17:AB17">
    <cfRule type="expression" dxfId="21" priority="6">
      <formula>StartDate+4=TODAY()</formula>
    </cfRule>
  </conditionalFormatting>
  <conditionalFormatting sqref="AI17:AL17">
    <cfRule type="cellIs" dxfId="20" priority="1" operator="equal">
      <formula>"✔"</formula>
    </cfRule>
    <cfRule type="cellIs" dxfId="19" priority="2" operator="equal">
      <formula>"✖"</formula>
    </cfRule>
  </conditionalFormatting>
  <conditionalFormatting sqref="AI17:AL17">
    <cfRule type="expression" dxfId="18" priority="3">
      <formula>StartDate+4=TODAY()</formula>
    </cfRule>
  </conditionalFormatting>
  <dataValidations count="3">
    <dataValidation type="list" allowBlank="1" showInputMessage="1" showErrorMessage="1" sqref="C17:C31 P7:P12 S17:S31 X17:X31 AC17:AC31 N17:N31 AH17:AH31 I17:I31" xr:uid="{26DDCBBB-4A74-4D7F-BAE7-4A0D40B628AD}">
      <formula1>"✔,✖"</formula1>
    </dataValidation>
    <dataValidation allowBlank="1" showInputMessage="1" showErrorMessage="1" prompt="Enter week start date in this cell" sqref="V4:Z4" xr:uid="{75B25E9F-DFC2-424D-BB00-2BCF089B3AEC}"/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072EC8BE-E1D0-4A20-9B0A-AD52E3D61AD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7EBB-364E-41F3-85BD-51E3557035B8}">
  <sheetPr codeName="Sheet17">
    <pageSetUpPr fitToPage="1"/>
  </sheetPr>
  <dimension ref="A1:AP43"/>
  <sheetViews>
    <sheetView showGridLines="0" topLeftCell="A3" zoomScaleNormal="100" workbookViewId="0">
      <selection activeCell="Y17" sqref="Y17:AB1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9.44140625" style="9" customWidth="1"/>
    <col min="14" max="16" width="4.44140625" style="9" customWidth="1"/>
    <col min="17" max="17" width="5.6640625" style="9" customWidth="1"/>
    <col min="18" max="25" width="4.44140625" style="9" customWidth="1"/>
    <col min="26" max="26" width="11" style="9" customWidth="1"/>
    <col min="27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6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 11, 24) - WEEKDAY(DATE(2025, 10, 13), 2) + 1</f>
        <v>45985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34.200000000000003" customHeight="1" x14ac:dyDescent="0.35">
      <c r="A7"/>
      <c r="B7" s="14"/>
      <c r="C7" s="90" t="s">
        <v>56</v>
      </c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105" t="s">
        <v>57</v>
      </c>
      <c r="R7" s="105"/>
      <c r="S7" s="105"/>
      <c r="T7" s="105"/>
      <c r="U7" s="105"/>
      <c r="V7" s="105"/>
      <c r="W7" s="105"/>
      <c r="X7" s="105"/>
      <c r="Y7" s="105"/>
      <c r="Z7" s="106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31.8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103" t="s">
        <v>58</v>
      </c>
      <c r="R8" s="103"/>
      <c r="S8" s="103"/>
      <c r="T8" s="103"/>
      <c r="U8" s="103"/>
      <c r="V8" s="103"/>
      <c r="W8" s="103"/>
      <c r="X8" s="103"/>
      <c r="Y8" s="103"/>
      <c r="Z8" s="104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32.4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3" t="s">
        <v>59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34.200000000000003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3" t="s">
        <v>60</v>
      </c>
      <c r="R10" s="103"/>
      <c r="S10" s="103"/>
      <c r="T10" s="103"/>
      <c r="U10" s="103"/>
      <c r="V10" s="103"/>
      <c r="W10" s="103"/>
      <c r="X10" s="103"/>
      <c r="Y10" s="103"/>
      <c r="Z10" s="104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38.4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103" t="s">
        <v>61</v>
      </c>
      <c r="R11" s="103"/>
      <c r="S11" s="103"/>
      <c r="T11" s="103"/>
      <c r="U11" s="103"/>
      <c r="V11" s="103"/>
      <c r="W11" s="103"/>
      <c r="X11" s="103"/>
      <c r="Y11" s="103"/>
      <c r="Z11" s="104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36.6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117" t="s">
        <v>62</v>
      </c>
      <c r="R12" s="117"/>
      <c r="S12" s="117"/>
      <c r="T12" s="117"/>
      <c r="U12" s="117"/>
      <c r="V12" s="117"/>
      <c r="W12" s="117"/>
      <c r="X12" s="117"/>
      <c r="Y12" s="117"/>
      <c r="Z12" s="118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>
        <v>24</v>
      </c>
      <c r="D15" s="87"/>
      <c r="E15" s="76" t="str">
        <f>(TEXT(StartDate+0,"aaaa"))</f>
        <v>Monday</v>
      </c>
      <c r="F15" s="77"/>
      <c r="G15" s="77"/>
      <c r="H15" s="77"/>
      <c r="I15" s="74">
        <v>25</v>
      </c>
      <c r="J15" s="74"/>
      <c r="K15" s="76" t="str">
        <f>(TEXT(StartDate+1,"aaaa"))</f>
        <v>Tuesday</v>
      </c>
      <c r="L15" s="77"/>
      <c r="M15" s="77"/>
      <c r="N15" s="74">
        <v>26</v>
      </c>
      <c r="O15" s="74"/>
      <c r="P15" s="76" t="str">
        <f>(TEXT(StartDate+2,"aaaa"))</f>
        <v>Wednesday</v>
      </c>
      <c r="Q15" s="77"/>
      <c r="R15" s="77"/>
      <c r="S15" s="74">
        <v>27</v>
      </c>
      <c r="T15" s="74"/>
      <c r="U15" s="76" t="str">
        <f>(TEXT(StartDate+3,"aaaa"))</f>
        <v>Thursday</v>
      </c>
      <c r="V15" s="77"/>
      <c r="W15" s="77"/>
      <c r="X15" s="74">
        <v>28</v>
      </c>
      <c r="Y15" s="74"/>
      <c r="Z15" s="76" t="str">
        <f>(TEXT(StartDate+4,"aaaa"))</f>
        <v>Friday</v>
      </c>
      <c r="AA15" s="77"/>
      <c r="AB15" s="77"/>
      <c r="AC15" s="74">
        <v>29</v>
      </c>
      <c r="AD15" s="74"/>
      <c r="AE15" s="76" t="str">
        <f>(TEXT(StartDate+5,"aaaa"))</f>
        <v>Saturday</v>
      </c>
      <c r="AF15" s="77"/>
      <c r="AG15" s="77"/>
      <c r="AH15" s="74">
        <v>30</v>
      </c>
      <c r="AI15" s="74"/>
      <c r="AJ15" s="76" t="str">
        <f>(TEXT(StartDate+6,"aaaa"))</f>
        <v>Sunday</v>
      </c>
      <c r="AK15" s="77"/>
      <c r="AL15" s="77"/>
      <c r="AM15" s="38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">
        <v>8</v>
      </c>
      <c r="F16" s="79"/>
      <c r="G16" s="79"/>
      <c r="H16" s="79"/>
      <c r="I16" s="75"/>
      <c r="J16" s="75"/>
      <c r="K16" s="78" t="s">
        <v>8</v>
      </c>
      <c r="L16" s="79"/>
      <c r="M16" s="79"/>
      <c r="N16" s="75"/>
      <c r="O16" s="75"/>
      <c r="P16" s="78" t="s">
        <v>8</v>
      </c>
      <c r="Q16" s="79"/>
      <c r="R16" s="79"/>
      <c r="S16" s="75"/>
      <c r="T16" s="75"/>
      <c r="U16" s="78" t="s">
        <v>8</v>
      </c>
      <c r="V16" s="79"/>
      <c r="W16" s="79"/>
      <c r="X16" s="75"/>
      <c r="Y16" s="75"/>
      <c r="Z16" s="78" t="s">
        <v>8</v>
      </c>
      <c r="AA16" s="79"/>
      <c r="AB16" s="79"/>
      <c r="AC16" s="75"/>
      <c r="AD16" s="75"/>
      <c r="AE16" s="78" t="s">
        <v>8</v>
      </c>
      <c r="AF16" s="79"/>
      <c r="AG16" s="79"/>
      <c r="AH16" s="75"/>
      <c r="AI16" s="75"/>
      <c r="AJ16" s="78" t="s">
        <v>8</v>
      </c>
      <c r="AK16" s="79"/>
      <c r="AL16" s="79"/>
      <c r="AM16" s="39"/>
      <c r="AN16" s="14"/>
      <c r="AO16"/>
      <c r="AP16"/>
    </row>
    <row r="17" spans="1:42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37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37</v>
      </c>
      <c r="AJ17" s="41"/>
      <c r="AK17" s="41"/>
      <c r="AL17" s="41"/>
      <c r="AM17" s="37"/>
      <c r="AN17" s="14"/>
      <c r="AO17"/>
      <c r="AP17"/>
    </row>
    <row r="18" spans="1:42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42"/>
      <c r="AM18" s="40"/>
      <c r="AN18" s="14"/>
      <c r="AO18"/>
      <c r="AP18"/>
    </row>
    <row r="19" spans="1:42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40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L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L17"/>
    <mergeCell ref="D18:H18"/>
    <mergeCell ref="J18:M18"/>
    <mergeCell ref="O18:R18"/>
    <mergeCell ref="T18:W18"/>
    <mergeCell ref="Y18:AB18"/>
    <mergeCell ref="AD18:AG18"/>
    <mergeCell ref="AI18:AL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17:H31">
    <cfRule type="expression" dxfId="69" priority="15">
      <formula>StartDate+0=TODAY()</formula>
    </cfRule>
  </conditionalFormatting>
  <conditionalFormatting sqref="I17:M31">
    <cfRule type="expression" dxfId="68" priority="14">
      <formula>StartDate+1=TODAY()</formula>
    </cfRule>
  </conditionalFormatting>
  <conditionalFormatting sqref="N17:R31">
    <cfRule type="expression" dxfId="67" priority="13">
      <formula>StartDate+2=TODAY()</formula>
    </cfRule>
  </conditionalFormatting>
  <conditionalFormatting sqref="P7:P12 C18:AM31 C17:X17 AC17:AH17 AM17">
    <cfRule type="cellIs" dxfId="66" priority="7" operator="equal">
      <formula>"✔"</formula>
    </cfRule>
    <cfRule type="cellIs" dxfId="65" priority="8" operator="equal">
      <formula>"✖"</formula>
    </cfRule>
  </conditionalFormatting>
  <conditionalFormatting sqref="S17:W31">
    <cfRule type="expression" dxfId="64" priority="12">
      <formula>StartDate+3=TODAY()</formula>
    </cfRule>
  </conditionalFormatting>
  <conditionalFormatting sqref="X18:AB31 X17">
    <cfRule type="expression" dxfId="63" priority="11">
      <formula>StartDate+4=TODAY()</formula>
    </cfRule>
  </conditionalFormatting>
  <conditionalFormatting sqref="AC17:AG31">
    <cfRule type="expression" dxfId="62" priority="10">
      <formula>StartDate+5=TODAY()</formula>
    </cfRule>
  </conditionalFormatting>
  <conditionalFormatting sqref="AH18:AM31 AH17 AM17">
    <cfRule type="expression" dxfId="61" priority="9">
      <formula>StartDate+6=TODAY()</formula>
    </cfRule>
  </conditionalFormatting>
  <conditionalFormatting sqref="Y17:AB17">
    <cfRule type="cellIs" dxfId="17" priority="4" operator="equal">
      <formula>"✔"</formula>
    </cfRule>
    <cfRule type="cellIs" dxfId="16" priority="5" operator="equal">
      <formula>"✖"</formula>
    </cfRule>
  </conditionalFormatting>
  <conditionalFormatting sqref="Y17:AB17">
    <cfRule type="expression" dxfId="15" priority="6">
      <formula>StartDate+4=TODAY()</formula>
    </cfRule>
  </conditionalFormatting>
  <conditionalFormatting sqref="AI17:AL17">
    <cfRule type="cellIs" dxfId="14" priority="1" operator="equal">
      <formula>"✔"</formula>
    </cfRule>
    <cfRule type="cellIs" dxfId="13" priority="2" operator="equal">
      <formula>"✖"</formula>
    </cfRule>
  </conditionalFormatting>
  <conditionalFormatting sqref="AI17:AL17">
    <cfRule type="expression" dxfId="12" priority="3">
      <formula>StartDate+4=TODAY()</formula>
    </cfRule>
  </conditionalFormatting>
  <dataValidations count="3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EA4694D0-6238-408F-BEB7-761477C25A1F}"/>
    <dataValidation allowBlank="1" showInputMessage="1" showErrorMessage="1" prompt="Enter week start date in this cell" sqref="V4:Z4" xr:uid="{3B6A338C-2939-40AD-BEBE-AB17EF29C299}"/>
    <dataValidation type="list" allowBlank="1" showInputMessage="1" showErrorMessage="1" sqref="C17:C31 P7:P12 S17:S31 X17:X31 AC17:AC31 N17:N31 AH17:AH31 I17:I31" xr:uid="{C823B80B-29D0-4290-901C-E765FD75F347}">
      <formula1>"✔,✖"</formula1>
    </dataValidation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41B0-4D64-4B7B-B236-40B176B27919}">
  <sheetPr codeName="Sheet18">
    <pageSetUpPr fitToPage="1"/>
  </sheetPr>
  <dimension ref="A1:AP43"/>
  <sheetViews>
    <sheetView showGridLines="0" zoomScaleNormal="100" workbookViewId="0">
      <selection activeCell="V5" sqref="V5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9" customWidth="1"/>
    <col min="13" max="13" width="10.88671875" style="9" customWidth="1"/>
    <col min="14" max="16" width="4.44140625" style="9" customWidth="1"/>
    <col min="17" max="17" width="5.6640625" style="9" customWidth="1"/>
    <col min="18" max="25" width="4.44140625" style="9" customWidth="1"/>
    <col min="26" max="26" width="10" style="9" customWidth="1"/>
    <col min="27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6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0</v>
      </c>
      <c r="R4" s="73"/>
      <c r="S4" s="73"/>
      <c r="T4" s="73"/>
      <c r="U4" s="73"/>
      <c r="V4" s="66">
        <f>DATE(2025, 12, 1) - WEEKDAY(DATE(2025, 10, 13), 2) + 1</f>
        <v>45992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2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3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34.200000000000003" customHeight="1" x14ac:dyDescent="0.35">
      <c r="A7"/>
      <c r="B7" s="14"/>
      <c r="C7" s="90" t="s">
        <v>63</v>
      </c>
      <c r="D7" s="91"/>
      <c r="E7" s="91"/>
      <c r="F7" s="91"/>
      <c r="G7" s="91"/>
      <c r="H7" s="91"/>
      <c r="I7" s="91"/>
      <c r="J7" s="91"/>
      <c r="K7" s="91"/>
      <c r="L7" s="91"/>
      <c r="M7" s="92"/>
      <c r="N7" s="16"/>
      <c r="O7" s="17"/>
      <c r="P7" s="6"/>
      <c r="Q7" s="105" t="s">
        <v>64</v>
      </c>
      <c r="R7" s="105"/>
      <c r="S7" s="105"/>
      <c r="T7" s="105"/>
      <c r="U7" s="105"/>
      <c r="V7" s="105"/>
      <c r="W7" s="105"/>
      <c r="X7" s="105"/>
      <c r="Y7" s="105"/>
      <c r="Z7" s="106"/>
      <c r="AA7" s="17"/>
      <c r="AB7" s="17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35.4" customHeight="1" x14ac:dyDescent="0.3">
      <c r="A8" s="10"/>
      <c r="B8" s="11"/>
      <c r="C8" s="70"/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103" t="s">
        <v>65</v>
      </c>
      <c r="R8" s="103"/>
      <c r="S8" s="103"/>
      <c r="T8" s="103"/>
      <c r="U8" s="103"/>
      <c r="V8" s="103"/>
      <c r="W8" s="103"/>
      <c r="X8" s="103"/>
      <c r="Y8" s="103"/>
      <c r="Z8" s="104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37.200000000000003" customHeight="1" x14ac:dyDescent="0.3">
      <c r="A9" s="10"/>
      <c r="B9" s="11"/>
      <c r="C9" s="70"/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103" t="s">
        <v>66</v>
      </c>
      <c r="R9" s="103"/>
      <c r="S9" s="103"/>
      <c r="T9" s="103"/>
      <c r="U9" s="103"/>
      <c r="V9" s="103"/>
      <c r="W9" s="103"/>
      <c r="X9" s="103"/>
      <c r="Y9" s="103"/>
      <c r="Z9" s="104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32.4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103" t="s">
        <v>67</v>
      </c>
      <c r="R10" s="103"/>
      <c r="S10" s="103"/>
      <c r="T10" s="103"/>
      <c r="U10" s="103"/>
      <c r="V10" s="103"/>
      <c r="W10" s="103"/>
      <c r="X10" s="103"/>
      <c r="Y10" s="103"/>
      <c r="Z10" s="104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36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103" t="s">
        <v>68</v>
      </c>
      <c r="R11" s="103"/>
      <c r="S11" s="103"/>
      <c r="T11" s="103"/>
      <c r="U11" s="103"/>
      <c r="V11" s="103"/>
      <c r="W11" s="103"/>
      <c r="X11" s="103"/>
      <c r="Y11" s="103"/>
      <c r="Z11" s="104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24.6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 t="s">
        <v>69</v>
      </c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thickBot="1" x14ac:dyDescent="0.3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>
        <v>1</v>
      </c>
      <c r="D15" s="87"/>
      <c r="E15" s="76" t="str">
        <f>(TEXT(StartDate+0,"aaaa"))</f>
        <v>Monday</v>
      </c>
      <c r="F15" s="77"/>
      <c r="G15" s="77"/>
      <c r="H15" s="77"/>
      <c r="I15" s="74">
        <v>2</v>
      </c>
      <c r="J15" s="74"/>
      <c r="K15" s="76" t="str">
        <f>(TEXT(StartDate+1,"aaaa"))</f>
        <v>Tuesday</v>
      </c>
      <c r="L15" s="77"/>
      <c r="M15" s="77"/>
      <c r="N15" s="74">
        <v>3</v>
      </c>
      <c r="O15" s="74"/>
      <c r="P15" s="76" t="str">
        <f>(TEXT(StartDate+2,"aaaa"))</f>
        <v>Wednesday</v>
      </c>
      <c r="Q15" s="77"/>
      <c r="R15" s="77"/>
      <c r="S15" s="74">
        <v>4</v>
      </c>
      <c r="T15" s="74"/>
      <c r="U15" s="76" t="str">
        <f>(TEXT(StartDate+3,"aaaa"))</f>
        <v>Thursday</v>
      </c>
      <c r="V15" s="77"/>
      <c r="W15" s="77"/>
      <c r="X15" s="74">
        <v>5</v>
      </c>
      <c r="Y15" s="74"/>
      <c r="Z15" s="76" t="str">
        <f>(TEXT(StartDate+4,"aaaa"))</f>
        <v>Friday</v>
      </c>
      <c r="AA15" s="77"/>
      <c r="AB15" s="77"/>
      <c r="AC15" s="74">
        <v>6</v>
      </c>
      <c r="AD15" s="74"/>
      <c r="AE15" s="76" t="str">
        <f>(TEXT(StartDate+5,"aaaa"))</f>
        <v>Saturday</v>
      </c>
      <c r="AF15" s="77"/>
      <c r="AG15" s="77"/>
      <c r="AH15" s="74">
        <v>7</v>
      </c>
      <c r="AI15" s="74"/>
      <c r="AJ15" s="76" t="str">
        <f>(TEXT(StartDate+6,"aaaa"))</f>
        <v>Sunday</v>
      </c>
      <c r="AK15" s="77"/>
      <c r="AL15" s="77"/>
      <c r="AM15" s="38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">
        <v>9</v>
      </c>
      <c r="F16" s="79"/>
      <c r="G16" s="79"/>
      <c r="H16" s="79"/>
      <c r="I16" s="75"/>
      <c r="J16" s="75"/>
      <c r="K16" s="78" t="s">
        <v>9</v>
      </c>
      <c r="L16" s="79"/>
      <c r="M16" s="79"/>
      <c r="N16" s="75"/>
      <c r="O16" s="75"/>
      <c r="P16" s="78" t="s">
        <v>9</v>
      </c>
      <c r="Q16" s="79"/>
      <c r="R16" s="79"/>
      <c r="S16" s="75"/>
      <c r="T16" s="75"/>
      <c r="U16" s="78" t="s">
        <v>9</v>
      </c>
      <c r="V16" s="79"/>
      <c r="W16" s="79"/>
      <c r="X16" s="75"/>
      <c r="Y16" s="75"/>
      <c r="Z16" s="78" t="s">
        <v>9</v>
      </c>
      <c r="AA16" s="79"/>
      <c r="AB16" s="79"/>
      <c r="AC16" s="75"/>
      <c r="AD16" s="75"/>
      <c r="AE16" s="78" t="s">
        <v>9</v>
      </c>
      <c r="AF16" s="79"/>
      <c r="AG16" s="79"/>
      <c r="AH16" s="75"/>
      <c r="AI16" s="75"/>
      <c r="AJ16" s="78" t="s">
        <v>9</v>
      </c>
      <c r="AK16" s="79"/>
      <c r="AL16" s="79"/>
      <c r="AM16" s="39"/>
      <c r="AN16" s="14"/>
      <c r="AO16"/>
      <c r="AP16"/>
    </row>
    <row r="17" spans="1:42" s="3" customFormat="1" ht="20.100000000000001" customHeight="1" x14ac:dyDescent="0.3">
      <c r="A17"/>
      <c r="B17" s="14"/>
      <c r="C17" s="35"/>
      <c r="D17" s="41"/>
      <c r="E17" s="41"/>
      <c r="F17" s="41"/>
      <c r="G17" s="41"/>
      <c r="H17" s="41"/>
      <c r="I17" s="36"/>
      <c r="J17" s="41"/>
      <c r="K17" s="41"/>
      <c r="L17" s="41"/>
      <c r="M17" s="41"/>
      <c r="N17" s="36"/>
      <c r="O17" s="41"/>
      <c r="P17" s="41"/>
      <c r="Q17" s="41"/>
      <c r="R17" s="41"/>
      <c r="S17" s="36"/>
      <c r="T17" s="41"/>
      <c r="U17" s="41"/>
      <c r="V17" s="41"/>
      <c r="W17" s="41"/>
      <c r="X17" s="36"/>
      <c r="Y17" s="41" t="s">
        <v>37</v>
      </c>
      <c r="Z17" s="41"/>
      <c r="AA17" s="41"/>
      <c r="AB17" s="41"/>
      <c r="AC17" s="36"/>
      <c r="AD17" s="41"/>
      <c r="AE17" s="41"/>
      <c r="AF17" s="41"/>
      <c r="AG17" s="41"/>
      <c r="AH17" s="36"/>
      <c r="AI17" s="41" t="s">
        <v>37</v>
      </c>
      <c r="AJ17" s="41"/>
      <c r="AK17" s="41"/>
      <c r="AL17" s="41"/>
      <c r="AM17" s="37"/>
      <c r="AN17" s="14"/>
      <c r="AO17"/>
      <c r="AP17"/>
    </row>
    <row r="18" spans="1:42" s="3" customFormat="1" ht="20.100000000000001" customHeight="1" x14ac:dyDescent="0.3">
      <c r="A18"/>
      <c r="B18" s="14"/>
      <c r="C18" s="7"/>
      <c r="D18" s="42"/>
      <c r="E18" s="42"/>
      <c r="F18" s="42"/>
      <c r="G18" s="42"/>
      <c r="H18" s="65"/>
      <c r="I18" s="33"/>
      <c r="J18" s="42"/>
      <c r="K18" s="42"/>
      <c r="L18" s="42"/>
      <c r="M18" s="42"/>
      <c r="N18" s="33"/>
      <c r="O18" s="42"/>
      <c r="P18" s="42"/>
      <c r="Q18" s="42"/>
      <c r="R18" s="42"/>
      <c r="S18" s="33"/>
      <c r="T18" s="42"/>
      <c r="U18" s="42"/>
      <c r="V18" s="42"/>
      <c r="W18" s="42"/>
      <c r="X18" s="33"/>
      <c r="Y18" s="42"/>
      <c r="Z18" s="42"/>
      <c r="AA18" s="42"/>
      <c r="AB18" s="42"/>
      <c r="AC18" s="33"/>
      <c r="AD18" s="42"/>
      <c r="AE18" s="42"/>
      <c r="AF18" s="42"/>
      <c r="AG18" s="42"/>
      <c r="AH18" s="33"/>
      <c r="AI18" s="42"/>
      <c r="AJ18" s="42"/>
      <c r="AK18" s="42"/>
      <c r="AL18" s="42"/>
      <c r="AM18" s="40"/>
      <c r="AN18" s="14"/>
      <c r="AO18"/>
      <c r="AP18"/>
    </row>
    <row r="19" spans="1:42" s="3" customFormat="1" ht="18" customHeight="1" x14ac:dyDescent="0.3">
      <c r="A19"/>
      <c r="B19" s="14"/>
      <c r="C19" s="7"/>
      <c r="D19" s="42"/>
      <c r="E19" s="42"/>
      <c r="F19" s="42"/>
      <c r="G19" s="42"/>
      <c r="H19" s="65"/>
      <c r="I19" s="33"/>
      <c r="J19" s="42"/>
      <c r="K19" s="42"/>
      <c r="L19" s="42"/>
      <c r="M19" s="42"/>
      <c r="N19" s="33"/>
      <c r="O19" s="42"/>
      <c r="P19" s="42"/>
      <c r="Q19" s="42"/>
      <c r="R19" s="42"/>
      <c r="S19" s="33"/>
      <c r="T19" s="42"/>
      <c r="U19" s="42"/>
      <c r="V19" s="42"/>
      <c r="W19" s="42"/>
      <c r="X19" s="33"/>
      <c r="Y19" s="42"/>
      <c r="Z19" s="42"/>
      <c r="AA19" s="42"/>
      <c r="AB19" s="42"/>
      <c r="AC19" s="33"/>
      <c r="AD19" s="42"/>
      <c r="AE19" s="42"/>
      <c r="AF19" s="42"/>
      <c r="AG19" s="42"/>
      <c r="AH19" s="33"/>
      <c r="AI19" s="42"/>
      <c r="AJ19" s="42"/>
      <c r="AK19" s="42"/>
      <c r="AL19" s="42"/>
      <c r="AM19" s="40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/>
      <c r="J20" s="42"/>
      <c r="K20" s="42"/>
      <c r="L20" s="42"/>
      <c r="M20" s="42"/>
      <c r="N20" s="33"/>
      <c r="O20" s="42"/>
      <c r="P20" s="42"/>
      <c r="Q20" s="42"/>
      <c r="R20" s="42"/>
      <c r="S20" s="33"/>
      <c r="T20" s="42"/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/>
      <c r="O21" s="42"/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4"/>
      <c r="J31" s="62"/>
      <c r="K31" s="62"/>
      <c r="L31" s="62"/>
      <c r="M31" s="62"/>
      <c r="N31" s="34"/>
      <c r="O31" s="62"/>
      <c r="P31" s="62"/>
      <c r="Q31" s="62"/>
      <c r="R31" s="62"/>
      <c r="S31" s="34"/>
      <c r="T31" s="62"/>
      <c r="U31" s="62"/>
      <c r="V31" s="62"/>
      <c r="W31" s="62"/>
      <c r="X31" s="34"/>
      <c r="Y31" s="62"/>
      <c r="Z31" s="62"/>
      <c r="AA31" s="62"/>
      <c r="AB31" s="62"/>
      <c r="AC31" s="34"/>
      <c r="AD31" s="62"/>
      <c r="AE31" s="62"/>
      <c r="AF31" s="62"/>
      <c r="AG31" s="62"/>
      <c r="AH31" s="34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 t="s">
        <v>5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L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L17"/>
    <mergeCell ref="D18:H18"/>
    <mergeCell ref="J18:M18"/>
    <mergeCell ref="O18:R18"/>
    <mergeCell ref="T18:W18"/>
    <mergeCell ref="Y18:AB18"/>
    <mergeCell ref="AD18:AG18"/>
    <mergeCell ref="AI18:AL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17:H31">
    <cfRule type="expression" dxfId="60" priority="15">
      <formula>StartDate+0=TODAY()</formula>
    </cfRule>
  </conditionalFormatting>
  <conditionalFormatting sqref="I17:M31">
    <cfRule type="expression" dxfId="59" priority="14">
      <formula>StartDate+1=TODAY()</formula>
    </cfRule>
  </conditionalFormatting>
  <conditionalFormatting sqref="N17:R31">
    <cfRule type="expression" dxfId="58" priority="13">
      <formula>StartDate+2=TODAY()</formula>
    </cfRule>
  </conditionalFormatting>
  <conditionalFormatting sqref="P7:P12 C18:AM31 C17:X17 AC17:AH17 AM17">
    <cfRule type="cellIs" dxfId="57" priority="7" operator="equal">
      <formula>"✔"</formula>
    </cfRule>
    <cfRule type="cellIs" dxfId="56" priority="8" operator="equal">
      <formula>"✖"</formula>
    </cfRule>
  </conditionalFormatting>
  <conditionalFormatting sqref="S17:W31">
    <cfRule type="expression" dxfId="55" priority="12">
      <formula>StartDate+3=TODAY()</formula>
    </cfRule>
  </conditionalFormatting>
  <conditionalFormatting sqref="X18:AB31 X17">
    <cfRule type="expression" dxfId="54" priority="11">
      <formula>StartDate+4=TODAY()</formula>
    </cfRule>
  </conditionalFormatting>
  <conditionalFormatting sqref="AC17:AG31">
    <cfRule type="expression" dxfId="53" priority="10">
      <formula>StartDate+5=TODAY()</formula>
    </cfRule>
  </conditionalFormatting>
  <conditionalFormatting sqref="AH18:AM31 AH17 AM17">
    <cfRule type="expression" dxfId="52" priority="9">
      <formula>StartDate+6=TODAY()</formula>
    </cfRule>
  </conditionalFormatting>
  <conditionalFormatting sqref="Y17:AB17">
    <cfRule type="cellIs" dxfId="11" priority="4" operator="equal">
      <formula>"✔"</formula>
    </cfRule>
    <cfRule type="cellIs" dxfId="10" priority="5" operator="equal">
      <formula>"✖"</formula>
    </cfRule>
  </conditionalFormatting>
  <conditionalFormatting sqref="Y17:AB17">
    <cfRule type="expression" dxfId="9" priority="6">
      <formula>StartDate+4=TODAY()</formula>
    </cfRule>
  </conditionalFormatting>
  <conditionalFormatting sqref="AI17:AL17">
    <cfRule type="cellIs" dxfId="8" priority="1" operator="equal">
      <formula>"✔"</formula>
    </cfRule>
    <cfRule type="cellIs" dxfId="7" priority="2" operator="equal">
      <formula>"✖"</formula>
    </cfRule>
  </conditionalFormatting>
  <conditionalFormatting sqref="AI17:AL17">
    <cfRule type="expression" dxfId="6" priority="3">
      <formula>StartDate+4=TODAY()</formula>
    </cfRule>
  </conditionalFormatting>
  <dataValidations count="3">
    <dataValidation type="list" allowBlank="1" showInputMessage="1" showErrorMessage="1" sqref="C17:C31 P7:P12 S17:S31 X17:X31 AC17:AC31 N17:N31 AH17:AH31 I17:I31" xr:uid="{38F55D6E-7D6F-4892-B347-F52D68734DD0}">
      <formula1>"✔,✖"</formula1>
    </dataValidation>
    <dataValidation allowBlank="1" showInputMessage="1" showErrorMessage="1" prompt="Enter week start date in this cell" sqref="V4:Z4" xr:uid="{3B16F339-547A-40A0-93F5-807586B50B9A}"/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A1C09A56-AB5B-48E0-82F1-0510618AB1BB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Weekly schedule planner</vt:lpstr>
      <vt:lpstr>Weekly schedule planner (2)</vt:lpstr>
      <vt:lpstr>Weekly schedule planner (3)</vt:lpstr>
      <vt:lpstr>Weekly schedule planner (4)</vt:lpstr>
      <vt:lpstr>Weekly schedule planner (5)</vt:lpstr>
      <vt:lpstr>Weekly schedule planner (6)</vt:lpstr>
      <vt:lpstr>Weekly schedule planner (7)</vt:lpstr>
      <vt:lpstr>Weekly schedule planner (8)</vt:lpstr>
      <vt:lpstr>Weekly schedule planner (9)</vt:lpstr>
      <vt:lpstr>Weekly schedule planner (10)</vt:lpstr>
      <vt:lpstr>'Weekly schedule planner (10)'!StartDate</vt:lpstr>
      <vt:lpstr>'Weekly schedule planner (2)'!StartDate</vt:lpstr>
      <vt:lpstr>'Weekly schedule planner (3)'!StartDate</vt:lpstr>
      <vt:lpstr>'Weekly schedule planner (4)'!StartDate</vt:lpstr>
      <vt:lpstr>'Weekly schedule planner (5)'!StartDate</vt:lpstr>
      <vt:lpstr>'Weekly schedule planner (6)'!StartDate</vt:lpstr>
      <vt:lpstr>'Weekly schedule planner (7)'!StartDate</vt:lpstr>
      <vt:lpstr>'Weekly schedule planner (8)'!StartDate</vt:lpstr>
      <vt:lpstr>'Weekly schedule planner (9)'!StartDate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2025-10-08T21:05:13Z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