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<sst xmlns="http://schemas.openxmlformats.org/spreadsheetml/2006/main" count="52" uniqueCount="40">
  <si>
    <t>Full Name</t>
  </si>
  <si>
    <t xml:space="preserve">First </t>
  </si>
  <si>
    <t>Name</t>
  </si>
  <si>
    <t>Email</t>
  </si>
  <si>
    <t>Valid Email</t>
  </si>
  <si>
    <t>Status</t>
  </si>
  <si>
    <t>Revenue</t>
  </si>
  <si>
    <t>Joined</t>
  </si>
  <si>
    <t>Pierre Case</t>
  </si>
  <si>
    <t>pierre@example.com</t>
  </si>
  <si>
    <t>Silver</t>
  </si>
  <si>
    <t>Kend Malachi</t>
  </si>
  <si>
    <t>@example.com</t>
  </si>
  <si>
    <t>Bronze</t>
  </si>
  <si>
    <t>Bysshe Whitaker</t>
  </si>
  <si>
    <t>bysshe@example.com</t>
  </si>
  <si>
    <t>John Walters</t>
  </si>
  <si>
    <t>john@example.com</t>
  </si>
  <si>
    <t>Rozanne Harmony</t>
  </si>
  <si>
    <t>rozanne@example.com</t>
  </si>
  <si>
    <t>Gold</t>
  </si>
  <si>
    <t>Sophia-Rose Stamp</t>
  </si>
  <si>
    <t>sophia@example</t>
  </si>
  <si>
    <t>Shauna Langley</t>
  </si>
  <si>
    <t>shauna@example.com</t>
  </si>
  <si>
    <t>Melinda Brianne</t>
  </si>
  <si>
    <t>melinda@example.com</t>
  </si>
  <si>
    <t>Cleo Love</t>
  </si>
  <si>
    <t>cl@example.com</t>
  </si>
  <si>
    <t>Lorna Dyer</t>
  </si>
  <si>
    <t>lorna@example.com</t>
  </si>
  <si>
    <t>Aida Millington</t>
  </si>
  <si>
    <t>aida@example.com</t>
  </si>
  <si>
    <t>Penny Stubbs</t>
  </si>
  <si>
    <t>penny@@example.com</t>
  </si>
  <si>
    <t>Total Revenue</t>
  </si>
  <si>
    <t xml:space="preserve">Total Members </t>
  </si>
  <si>
    <t>Average Revenue</t>
  </si>
  <si>
    <t>Minimum Revenue</t>
  </si>
  <si>
    <t>Maximum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</si>
</sst>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&quot; &quot;d&quot;, &quot;yyyy"/>
  </numFmts>
  <fonts count="4">
    <font>
      <sz val="10.0"/>
      <color rgb="FF000000"/>
      <name val="Arial"/>
      <scheme val="minor"/>
    </font>
    <font>
      <b/>
      <color rgb="FFF3F3F3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Font="1"/>
    <xf borderId="0" fillId="0" fontId="2" numFmtId="0" xfId="0" applyAlignment="1" applyFont="1">
      <alignment readingOrder="0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readingOrder="0" shrinkToFit="0" wrapText="0"/>
    </xf>
    <xf borderId="0" fillId="2" fontId="3" numFmtId="0" xfId="0" applyAlignment="1" applyFont="1">
      <alignment readingOrder="0"/>
    </xf>
    <xf borderId="0" fillId="2" fontId="3" numFmtId="164" xfId="0" applyFont="1" applyNumberFormat="1"/>
    <xf borderId="0" fillId="2" fontId="3" numFmtId="0" xfId="0" applyFont="1"/>
    <xf borderId="0" fillId="2" fontId="3" numFmtId="16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9.63"/>
    <col customWidth="1" min="4" max="4" width="30.63"/>
    <col customWidth="1" min="5" max="5" width="19.0"/>
    <col customWidth="1" min="6" max="6" width="16.0"/>
    <col customWidth="1" min="7" max="7" width="20.25"/>
    <col customWidth="1" min="8" max="8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8</v>
      </c>
      <c r="B2" s="3" t="str">
        <f>IFERROR(__xludf.DUMMYFUNCTION("SPLIT(A2,"" "")"),"Pierre")</f>
        <v>Pierre</v>
      </c>
      <c r="C2" s="3" t="str">
        <f>IFERROR(__xludf.DUMMYFUNCTION("""COMPUTED_VALUE"""),"Case")</f>
        <v>Case</v>
      </c>
      <c r="D2" s="3" t="s">
        <v>9</v>
      </c>
      <c r="E2" s="3" t="b">
        <f t="shared" ref="E2:E14" si="1">ISEMAIL(D2)</f>
        <v>1</v>
      </c>
      <c r="F2" s="3" t="s">
        <v>10</v>
      </c>
      <c r="G2" s="4">
        <v>125.0</v>
      </c>
      <c r="H2" s="5">
        <v>44233.0</v>
      </c>
    </row>
    <row r="3">
      <c r="A3" s="3" t="s">
        <v>11</v>
      </c>
      <c r="B3" s="3" t="str">
        <f>IFERROR(__xludf.DUMMYFUNCTION("SPLIT(A3,"" "")"),"Kend")</f>
        <v>Kend</v>
      </c>
      <c r="C3" s="3" t="str">
        <f>IFERROR(__xludf.DUMMYFUNCTION("""COMPUTED_VALUE"""),"Malachi")</f>
        <v>Malachi</v>
      </c>
      <c r="D3" s="3" t="s">
        <v>12</v>
      </c>
      <c r="E3" s="3" t="b">
        <f t="shared" si="1"/>
        <v>0</v>
      </c>
      <c r="F3" s="3" t="s">
        <v>13</v>
      </c>
      <c r="G3" s="4">
        <v>75.0</v>
      </c>
      <c r="H3" s="5">
        <v>44547.0</v>
      </c>
    </row>
    <row r="4">
      <c r="A4" s="3" t="s">
        <v>14</v>
      </c>
      <c r="B4" s="3" t="str">
        <f>IFERROR(__xludf.DUMMYFUNCTION("SPLIT(A4,"" "")"),"Bysshe")</f>
        <v>Bysshe</v>
      </c>
      <c r="C4" s="3" t="str">
        <f>IFERROR(__xludf.DUMMYFUNCTION("""COMPUTED_VALUE"""),"Whitaker")</f>
        <v>Whitaker</v>
      </c>
      <c r="D4" s="3" t="s">
        <v>15</v>
      </c>
      <c r="E4" s="3" t="b">
        <f t="shared" si="1"/>
        <v>1</v>
      </c>
      <c r="F4" s="3" t="s">
        <v>10</v>
      </c>
      <c r="G4" s="4">
        <v>150.0</v>
      </c>
      <c r="H4" s="5">
        <v>44676.0</v>
      </c>
    </row>
    <row r="5">
      <c r="A5" s="3" t="s">
        <v>16</v>
      </c>
      <c r="B5" s="3" t="str">
        <f>IFERROR(__xludf.DUMMYFUNCTION("SPLIT(A5,"" "")"),"John")</f>
        <v>John</v>
      </c>
      <c r="C5" s="3" t="str">
        <f>IFERROR(__xludf.DUMMYFUNCTION("""COMPUTED_VALUE"""),"Walters")</f>
        <v>Walters</v>
      </c>
      <c r="D5" s="3" t="s">
        <v>17</v>
      </c>
      <c r="E5" s="3" t="b">
        <f t="shared" si="1"/>
        <v>1</v>
      </c>
      <c r="F5" s="3" t="s">
        <v>10</v>
      </c>
      <c r="G5" s="4">
        <v>325.0</v>
      </c>
      <c r="H5" s="5">
        <v>44691.0</v>
      </c>
    </row>
    <row r="6">
      <c r="A6" s="3" t="s">
        <v>18</v>
      </c>
      <c r="B6" s="3" t="str">
        <f>IFERROR(__xludf.DUMMYFUNCTION("SPLIT(A6,"" "")"),"Rozanne")</f>
        <v>Rozanne</v>
      </c>
      <c r="C6" s="3" t="str">
        <f>IFERROR(__xludf.DUMMYFUNCTION("""COMPUTED_VALUE"""),"Harmony")</f>
        <v>Harmony</v>
      </c>
      <c r="D6" s="3" t="s">
        <v>19</v>
      </c>
      <c r="E6" s="3" t="b">
        <f t="shared" si="1"/>
        <v>1</v>
      </c>
      <c r="F6" s="3" t="s">
        <v>20</v>
      </c>
      <c r="G6" s="4">
        <v>375.0</v>
      </c>
      <c r="H6" s="5">
        <v>44820.0</v>
      </c>
    </row>
    <row r="7">
      <c r="A7" s="3" t="s">
        <v>21</v>
      </c>
      <c r="B7" s="3" t="str">
        <f>IFERROR(__xludf.DUMMYFUNCTION("SPLIT(A7,"" "")"),"Sophia-Rose")</f>
        <v>Sophia-Rose</v>
      </c>
      <c r="C7" s="3" t="str">
        <f>IFERROR(__xludf.DUMMYFUNCTION("""COMPUTED_VALUE"""),"Stamp")</f>
        <v>Stamp</v>
      </c>
      <c r="D7" s="3" t="s">
        <v>22</v>
      </c>
      <c r="E7" s="3" t="b">
        <f t="shared" si="1"/>
        <v>0</v>
      </c>
      <c r="F7" s="3" t="s">
        <v>10</v>
      </c>
      <c r="G7" s="4">
        <v>175.0</v>
      </c>
      <c r="H7" s="5">
        <v>45076.0</v>
      </c>
    </row>
    <row r="8">
      <c r="A8" s="3" t="s">
        <v>23</v>
      </c>
      <c r="B8" s="3" t="str">
        <f>IFERROR(__xludf.DUMMYFUNCTION("SPLIT(A8,"" "")"),"Shauna")</f>
        <v>Shauna</v>
      </c>
      <c r="C8" s="3" t="str">
        <f>IFERROR(__xludf.DUMMYFUNCTION("""COMPUTED_VALUE"""),"Langley")</f>
        <v>Langley</v>
      </c>
      <c r="D8" s="3" t="s">
        <v>24</v>
      </c>
      <c r="E8" s="3" t="b">
        <f t="shared" si="1"/>
        <v>1</v>
      </c>
      <c r="F8" s="3" t="s">
        <v>13</v>
      </c>
      <c r="G8" s="4">
        <v>180.0</v>
      </c>
      <c r="H8" s="5">
        <v>45211.0</v>
      </c>
    </row>
    <row r="9">
      <c r="A9" s="3" t="s">
        <v>23</v>
      </c>
      <c r="B9" s="3" t="str">
        <f>IFERROR(__xludf.DUMMYFUNCTION("SPLIT(A9,"" "")"),"Shauna")</f>
        <v>Shauna</v>
      </c>
      <c r="C9" s="3" t="str">
        <f>IFERROR(__xludf.DUMMYFUNCTION("""COMPUTED_VALUE"""),"Langley")</f>
        <v>Langley</v>
      </c>
      <c r="D9" s="3" t="s">
        <v>24</v>
      </c>
      <c r="E9" s="3" t="b">
        <f t="shared" si="1"/>
        <v>1</v>
      </c>
      <c r="F9" s="3" t="s">
        <v>13</v>
      </c>
      <c r="G9" s="4">
        <v>180.0</v>
      </c>
      <c r="H9" s="5">
        <v>45211.0</v>
      </c>
    </row>
    <row r="10">
      <c r="A10" s="3" t="s">
        <v>25</v>
      </c>
      <c r="B10" s="3" t="str">
        <f>IFERROR(__xludf.DUMMYFUNCTION("SPLIT(A10,"" "")"),"Melinda")</f>
        <v>Melinda</v>
      </c>
      <c r="C10" s="3" t="str">
        <f>IFERROR(__xludf.DUMMYFUNCTION("""COMPUTED_VALUE"""),"Brianne")</f>
        <v>Brianne</v>
      </c>
      <c r="D10" s="3" t="s">
        <v>26</v>
      </c>
      <c r="E10" s="3" t="b">
        <f t="shared" si="1"/>
        <v>1</v>
      </c>
      <c r="F10" s="3" t="s">
        <v>20</v>
      </c>
      <c r="G10" s="4">
        <v>250.0</v>
      </c>
      <c r="H10" s="5">
        <v>45270.0</v>
      </c>
    </row>
    <row r="11">
      <c r="A11" s="3" t="s">
        <v>27</v>
      </c>
      <c r="B11" s="3" t="str">
        <f>IFERROR(__xludf.DUMMYFUNCTION("SPLIT(A11,"" "")"),"Cleo")</f>
        <v>Cleo</v>
      </c>
      <c r="C11" s="3" t="str">
        <f>IFERROR(__xludf.DUMMYFUNCTION("""COMPUTED_VALUE"""),"Love")</f>
        <v>Love</v>
      </c>
      <c r="D11" s="3" t="s">
        <v>28</v>
      </c>
      <c r="E11" s="3" t="b">
        <f t="shared" si="1"/>
        <v>1</v>
      </c>
      <c r="F11" s="3" t="s">
        <v>10</v>
      </c>
      <c r="G11" s="4">
        <v>250.0</v>
      </c>
      <c r="H11" s="5">
        <v>45294.0</v>
      </c>
    </row>
    <row r="12">
      <c r="A12" s="3" t="s">
        <v>29</v>
      </c>
      <c r="B12" s="3" t="str">
        <f>IFERROR(__xludf.DUMMYFUNCTION("SPLIT(A12,"" "")"),"Lorna")</f>
        <v>Lorna</v>
      </c>
      <c r="C12" s="3" t="str">
        <f>IFERROR(__xludf.DUMMYFUNCTION("""COMPUTED_VALUE"""),"Dyer")</f>
        <v>Dyer</v>
      </c>
      <c r="D12" s="3" t="s">
        <v>30</v>
      </c>
      <c r="E12" s="3" t="b">
        <f t="shared" si="1"/>
        <v>1</v>
      </c>
      <c r="F12" s="3" t="s">
        <v>13</v>
      </c>
      <c r="G12" s="4">
        <v>75.0</v>
      </c>
      <c r="H12" s="5">
        <v>45310.0</v>
      </c>
    </row>
    <row r="13">
      <c r="A13" s="3" t="s">
        <v>31</v>
      </c>
      <c r="B13" s="3" t="str">
        <f>IFERROR(__xludf.DUMMYFUNCTION("SPLIT(A13,"" "")"),"Aida")</f>
        <v>Aida</v>
      </c>
      <c r="C13" s="3" t="str">
        <f>IFERROR(__xludf.DUMMYFUNCTION("""COMPUTED_VALUE"""),"Millington")</f>
        <v>Millington</v>
      </c>
      <c r="D13" s="3" t="s">
        <v>32</v>
      </c>
      <c r="E13" s="3" t="b">
        <f t="shared" si="1"/>
        <v>1</v>
      </c>
      <c r="F13" s="3" t="s">
        <v>20</v>
      </c>
      <c r="G13" s="4">
        <v>400.0</v>
      </c>
      <c r="H13" s="5">
        <v>45369.0</v>
      </c>
    </row>
    <row r="14">
      <c r="A14" s="3" t="s">
        <v>33</v>
      </c>
      <c r="B14" s="3" t="str">
        <f>IFERROR(__xludf.DUMMYFUNCTION("SPLIT(A14,"" "")"),"Penny")</f>
        <v>Penny</v>
      </c>
      <c r="C14" s="3" t="str">
        <f>IFERROR(__xludf.DUMMYFUNCTION("""COMPUTED_VALUE"""),"Stubbs")</f>
        <v>Stubbs</v>
      </c>
      <c r="D14" s="3" t="s">
        <v>34</v>
      </c>
      <c r="E14" s="3" t="b">
        <f t="shared" si="1"/>
        <v>0</v>
      </c>
      <c r="F14" s="3" t="s">
        <v>20</v>
      </c>
      <c r="G14" s="4">
        <v>375.0</v>
      </c>
      <c r="H14" s="5">
        <v>45499.0</v>
      </c>
    </row>
    <row r="16">
      <c r="F16" s="6" t="s">
        <v>35</v>
      </c>
      <c r="G16" s="7">
        <f>SUM(G2:G14)</f>
        <v>2935</v>
      </c>
    </row>
    <row r="17">
      <c r="F17" s="6" t="s">
        <v>36</v>
      </c>
      <c r="G17" s="8">
        <f>ROWS(A2:A14)</f>
        <v>13</v>
      </c>
    </row>
    <row r="18">
      <c r="F18" s="6" t="s">
        <v>37</v>
      </c>
      <c r="G18" s="7">
        <f>AVERAGE(G2:G15)</f>
        <v>225.7692308</v>
      </c>
    </row>
    <row r="19">
      <c r="F19" s="6" t="s">
        <v>38</v>
      </c>
      <c r="G19" s="9">
        <f>MIN(G2:G14)</f>
        <v>75</v>
      </c>
    </row>
    <row r="20">
      <c r="F20" s="6" t="s">
        <v>39</v>
      </c>
      <c r="G20" s="7">
        <f>MAx(G2:G14)</f>
        <v>400</v>
      </c>
    </row>
    <row r="21">
      <c r="F21" s="10"/>
      <c r="G21" s="11"/>
    </row>
  </sheetData>
  <conditionalFormatting sqref="G2:G14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