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13" visibility="visible"/>
  </bookViews>
  <sheets>
    <sheet name="ICM (2)" sheetId="1" r:id="rId4"/>
  </sheets>
  <definedNames>
    <definedName name="_xlnm._FilterDatabase" localSheetId="0" hidden="1">'ICM (2)'!$C$7:$F$169</definedName>
    <definedName name="_xlnm.Print_Titles" localSheetId="0">'ICM (2)'!$2:$7</definedName>
    <definedName name="_xlnm.Print_Area" localSheetId="0">'ICM (2)'!$A$2:$G$168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<sst xmlns="http://schemas.openxmlformats.org/spreadsheetml/2006/main" uniqueCount="305">
  <si>
    <t>División de Distribución Jalisco</t>
  </si>
  <si>
    <t>Fecha (dd/mm/aaaa)</t>
  </si>
  <si>
    <t>Reporte inicial:</t>
  </si>
  <si>
    <t>NÚMERO</t>
  </si>
  <si>
    <t>ALTURA-RESISTENCIA</t>
  </si>
  <si>
    <t>ESTRUCTURA MT</t>
  </si>
  <si>
    <t>EQUIPO</t>
  </si>
  <si>
    <t xml:space="preserve"> AISLADOR 13PD</t>
  </si>
  <si>
    <t>ESTRCUTURA BAJA TENSIÓN</t>
  </si>
  <si>
    <t>MENSULA</t>
  </si>
  <si>
    <t>RETENIDA MEDIA TENSIÓN</t>
  </si>
  <si>
    <t>RETENIDA BAJA TENSIÓN</t>
  </si>
  <si>
    <t>SIST. DE TIERRAS</t>
  </si>
  <si>
    <t>LAMP</t>
  </si>
  <si>
    <t>PARRILLA</t>
  </si>
  <si>
    <t>RETIRO</t>
  </si>
  <si>
    <t>CANTIDAD</t>
  </si>
  <si>
    <t>Subgerencia de Planeación, Proyectos y Construcción</t>
  </si>
  <si>
    <t>07/12/2023</t>
  </si>
  <si>
    <t>'[archivo1_657241f153b95.xlsx]</t>
  </si>
  <si>
    <t>POSTES</t>
  </si>
  <si>
    <t>Investigación de Condiciones de Mercado</t>
  </si>
  <si>
    <t>POSTE 9 m</t>
  </si>
  <si>
    <t>Zona:</t>
  </si>
  <si>
    <t>ssss</t>
  </si>
  <si>
    <t>POSTE 11 m</t>
  </si>
  <si>
    <t>Obra:</t>
  </si>
  <si>
    <t>sssss</t>
  </si>
  <si>
    <t xml:space="preserve"> </t>
  </si>
  <si>
    <t>POSTE 12 m</t>
  </si>
  <si>
    <t>N°</t>
  </si>
  <si>
    <t>Descripción</t>
  </si>
  <si>
    <t>Cantidad</t>
  </si>
  <si>
    <t>Unidad</t>
  </si>
  <si>
    <t>PU</t>
  </si>
  <si>
    <t>Importe</t>
  </si>
  <si>
    <t>POSTE 13 m</t>
  </si>
  <si>
    <t>Suministro e Instalación de  Poste de  Concreto de  13 metros, incluye traslado desde el almacén de  contratista hasta la obra,  mano de obra de instalacion y reparación de  banqueta igual a la existente.</t>
  </si>
  <si>
    <t>Poste</t>
  </si>
  <si>
    <t>POSTE 15m</t>
  </si>
  <si>
    <t>Suministro e Instalación de  Poste de  Concreto de  12 metros, incluye traslado desde el almacén de  contratista hasta la obra,  mano de obra de instalacion y reparación de  banqueta igual a la existente.</t>
  </si>
  <si>
    <t>MADERA</t>
  </si>
  <si>
    <t>Suministro e Instalación de  Poste de  Concreto de  9 metros, incluye traslado desde el almacén de  contratista hasta la obra,  mano de obra de instalacion y reparación de  banqueta igual a la existente.</t>
  </si>
  <si>
    <t>METAL</t>
  </si>
  <si>
    <t>Instalación de  poste de  concreto, (CFE suministra poste), cualquier medida en cualquier terreno,  incluye traslado desde el almacen de  CFE hasta la obra, su distribucion e instalacion, mano de obra de excavacion, instalacion, reparacion de banqueta, retiro de escombro producto de la excavacion.</t>
  </si>
  <si>
    <t>ESTRUCTURAS</t>
  </si>
  <si>
    <t>Suministro e instalación de  retenida RSA;  incluye la excavación de  la cepa, reparación de  banqueta y retiro de  escombro, suministro y traslado de  los  materiales hasta el  punto de  la obra.</t>
  </si>
  <si>
    <t>Retenida</t>
  </si>
  <si>
    <t>RD20</t>
  </si>
  <si>
    <t>Suministro e instalación de  retenida RDA,  incluye la excavación de  la cepa, reparación de  banqueta y retiro de  escombro, suministro y traslado de  los  materiales  hasta el  punto de  la obra.</t>
  </si>
  <si>
    <t>RD30</t>
  </si>
  <si>
    <t>Suministro e instalación de  retenida RPP;  incluye suministro y traslado de  los  materiales hasta el punto de  la obra.</t>
  </si>
  <si>
    <t>AD20</t>
  </si>
  <si>
    <t xml:space="preserve">Suministro e instalación de  retenida REA; incluye la excavación de  las cepas, poste de concreto de 7-500, reparación de  banqueta y retiro de  escombro, suministro y  traslado de  los  materiales hasta el  punto de  la obra </t>
  </si>
  <si>
    <t>AD30</t>
  </si>
  <si>
    <t xml:space="preserve">Suministro e instalación de  retenida REA;  incluye la excavación de  las cepas, reparación de  banqueta y retiro de  escombro, suministro y  traslado de  los  materiales hasta el  punto de  la obra. (contratista suministra poste de 9 metros) </t>
  </si>
  <si>
    <t>AD30-AD20</t>
  </si>
  <si>
    <t>Suministro e instalación de  retenida RBA; incluye la excavación de  la cepa, reparacion de banqueta y retiro de  escombro, suministro y traslado de  los  materiales hasta el punto de  la obra.</t>
  </si>
  <si>
    <t>VS20</t>
  </si>
  <si>
    <t>Suministro e instalación de  retenida RVP, incluye suministro y traslado de  los  materiales hasta el punto de  la obra.</t>
  </si>
  <si>
    <t>VS30</t>
  </si>
  <si>
    <t xml:space="preserve">Suministro e instalación de retenida RVE;  incluye la excavación de  las cepas, poste de concreto de 7-400, reparación de  la banqueta y retiro de  escombro, suministro y traslado de  los materiales hasta el  punto de  la obra </t>
  </si>
  <si>
    <t>VR20</t>
  </si>
  <si>
    <t>Rehabilitar retenida RSA, comprende el suministro e instalación de  los materiales necesarios para su  elaboración conforme a Normas, utilizando el perno 1PA  existente.</t>
  </si>
  <si>
    <t>VR30</t>
  </si>
  <si>
    <t>Rehabilitar retenida REA, comprende el suministro e instalación de  los materiales necesarios para su  elaboración conforme a Normas (utilizando el mismo PC7-500 en buenas condiciones), utilizando el perno 1PA  existente.</t>
  </si>
  <si>
    <t>VA20</t>
  </si>
  <si>
    <t>Rehabilitar retenida RBA, comprende el suministro e instalación de  los materiales necesarios para su  elaboración conforme a Normas, utilizando el perno 1PA  existente.</t>
  </si>
  <si>
    <t>VA30</t>
  </si>
  <si>
    <t>Suministro e instalación de estructura TS30, aislada para 13 kV; incluye el traslado de los materiales al punto de la obra y mano de obra para su instalación.</t>
  </si>
  <si>
    <t>Estructura</t>
  </si>
  <si>
    <t>VA30-VA20</t>
  </si>
  <si>
    <t>Suministro e instalación de estructura TS30, aislada para 23 kV; incluye el traslado de los materiales al punto de la obra y mano de obra para su instalación.</t>
  </si>
  <si>
    <t>VD20</t>
  </si>
  <si>
    <t>Suministro e instalación de estructura TS30, aislada para 33 kV; incluye el traslado de los materiales al punto de la obra y mano de obra para su instalación.</t>
  </si>
  <si>
    <t>VD30</t>
  </si>
  <si>
    <t>Suministro e instalación de estructura TS20, aislada para 13 kV; incluye el traslado de los materiales al punto de la obra y mano de obra para su instalación.</t>
  </si>
  <si>
    <t>TS20</t>
  </si>
  <si>
    <t>Suministro e instalación de estructura TS20, aislada para 23 kV; incluye el traslado de los materiales al punto de la obra y mano de obra para su instalación.</t>
  </si>
  <si>
    <t>TS30</t>
  </si>
  <si>
    <t>Suministro e instalación de estructura TS20, aislada para 33 kV; incluye el traslado de los materiales al punto de la obra y mano de obra para su instalación.</t>
  </si>
  <si>
    <t>TD20</t>
  </si>
  <si>
    <t>Suministro e instalación de estructura TD30, aislada para 13 kV; incluye el traslado de los materiales al punto de la obra y mano de obra para su instalación.</t>
  </si>
  <si>
    <t>TD30</t>
  </si>
  <si>
    <t>Suministro e instalación de estructura TD30, aislada para 23 kV; incluye el traslado de los materiales al punto de la obra y mano de obra para su instalación.</t>
  </si>
  <si>
    <t>RS30</t>
  </si>
  <si>
    <t>Suministro e instalación de estructura TD30, aislada para 33 kV; incluye el traslado de los materiales al punto de la obra y mano de obra para su instalación.</t>
  </si>
  <si>
    <t>RS20</t>
  </si>
  <si>
    <t>Suministro e instalación de estructura TD20, aislada para 13 kV; incluye el traslado de los materiales al punto de la obra y mano de obra para su instalación.</t>
  </si>
  <si>
    <t>EQUIPOS</t>
  </si>
  <si>
    <t>Suministro e instalación de estructura TD20, aislada para 23 kV; incluye el traslado de los materiales al punto de la obra y mano de obra para su instalación.</t>
  </si>
  <si>
    <t>1TR3A</t>
  </si>
  <si>
    <t>Suministro e instalación de estructura TD20, aislada para 33 kV; incluye el traslado de los materiales al punto de la obra y mano de obra para su instalación.</t>
  </si>
  <si>
    <t>1 C.C.F.</t>
  </si>
  <si>
    <t>Suministro e instalación de estructura RD30, aislada para 13 kV; incluye el traslado de los materiales al punto de la obra y mano de obra para su instalación.</t>
  </si>
  <si>
    <t>2 C.C.F</t>
  </si>
  <si>
    <t>Suministro e instalación de estructura RD30, aislada para 23 kV; incluye el traslado de los materiales al punto de la obra y mano de obra para su instalación.</t>
  </si>
  <si>
    <t>3 C.C.F</t>
  </si>
  <si>
    <t>Suministro e instalación de estructura RD30, aislada para 33 kV; incluye el traslado de los materiales al punto de la obra y mano de obra para su instalación.</t>
  </si>
  <si>
    <t>5 C.C.F</t>
  </si>
  <si>
    <t>Suministro e instalación de estructura RD20, aislada para 13 kV; incluye el traslado de los materiales al punto de la obra y mano de obra para su instalación.</t>
  </si>
  <si>
    <t>3CF3A</t>
  </si>
  <si>
    <t>Suministro e instalación de estructura RD20, aislada para 23 kV; incluye el traslado de los materiales al punto de la obra y mano de obra para su instalación.</t>
  </si>
  <si>
    <t>2CF2A</t>
  </si>
  <si>
    <t>Suministro e instalación de estructura RD20, aislada para 33 kV; incluye el traslado de los materiales al punto de la obra y mano de obra para su instalación.</t>
  </si>
  <si>
    <t>BAJANTE A TIERRA K</t>
  </si>
  <si>
    <t>Suministro e instalación de estructura VS30, aislada para 13 kV; incluye el traslado de los materiales al punto de la obra y mano de obra para su instalación.</t>
  </si>
  <si>
    <t>SISTEMA DE TIERRAS 3K</t>
  </si>
  <si>
    <t>Suministro e instalación de estructura VS30, aislada para 23 kV; incluye el traslado de los materiales al punto de la obra y mano de obra para su instalación.</t>
  </si>
  <si>
    <t>AISLADOR 13 PD</t>
  </si>
  <si>
    <t>Suministro e instalación de estructura VS30, aislada para 33 kV; incluye el traslado de los materiales al punto de la obra y mano de obra para su instalación.</t>
  </si>
  <si>
    <t>TRANSICION 3 C.C.F</t>
  </si>
  <si>
    <t>Suministro e instalación de estructura VR30, aislada para 13 kV; incluye el traslado de los materiales al punto de la obra y mano de obra para su instalación.</t>
  </si>
  <si>
    <t>TRANSICION 3CS3A</t>
  </si>
  <si>
    <t>Suministro e instalación de estructura VR30, aislada para 23 kV; incluye el traslado de los materiales al punto de la obra y mano de obra para su instalación.</t>
  </si>
  <si>
    <t>TRANSICION 3CG3A</t>
  </si>
  <si>
    <t>Suministro e instalación de estructura VR30, aislada para 33 kV; incluye el traslado de los materiales al punto de la obra y mano de obra para su instalación.</t>
  </si>
  <si>
    <t>TRANSICION BT</t>
  </si>
  <si>
    <t>Suministro e instalación de estructura VD30, aislada para 13 kV; incluye el traslado de los materiales al punto de la obra y mano de obra para su instalación.</t>
  </si>
  <si>
    <t>EQUIPO COMPACTO</t>
  </si>
  <si>
    <t xml:space="preserve"> Suministro e instalación de estructura VD30, aislada para 23 kV; incluye el traslado de los materiales al punto de la obra y mano de obra para su instalación.</t>
  </si>
  <si>
    <t>BANCO DE CAPACITORES</t>
  </si>
  <si>
    <t>Suministro e instalación de estructura VD30, aislada para 33 kV; incluye el traslado de los materiales al punto de la obra y mano de obra para su instalación.</t>
  </si>
  <si>
    <t>1RS3A</t>
  </si>
  <si>
    <t>Suministro e instalación de estructura VA30, aislada para 13 kV; incluye el traslado de los materiales al punto de la obra y mano de obra para su instalación.</t>
  </si>
  <si>
    <t>3CS3A</t>
  </si>
  <si>
    <t>Suministro e instalación de estructura VA30, aislada para 23 kV; incluye el traslado de los materiales al punto de la obra y mano de obra para su instalación.</t>
  </si>
  <si>
    <t>SECCIONALIZADOR</t>
  </si>
  <si>
    <t>Suministro e instalación de estructura VA30, aislada para 33 kV; incluye el traslado de los materiales al punto de la obra y mano de obra para su instalación.</t>
  </si>
  <si>
    <t>TRO MONOFASICOS</t>
  </si>
  <si>
    <t>Suministro e instalación de estructura VS20, aislada para 13 kV; incluye el traslado de los materiales al punto de la obra y mano de obra para su instalación.</t>
  </si>
  <si>
    <t>5 KVA</t>
  </si>
  <si>
    <t>Suministro e instalación de estructura VS20, aislada para 23 kV; incluye el traslado de los materiales al punto de la obra y mano de obra para su instalación.</t>
  </si>
  <si>
    <t>10 KVA</t>
  </si>
  <si>
    <t>Suministro e instalación de estructura VS20, aislada para 33 kV; incluye el traslado de los materiales al punto de la obra y mano de obra para su instalación.</t>
  </si>
  <si>
    <t>15 KVA</t>
  </si>
  <si>
    <t>Suministro e instalación de estructura VR20, aislada para 13 kV; incluye el traslado de los materiales al punto de la obra y mano de obra para su instalación.</t>
  </si>
  <si>
    <t>25 KVA</t>
  </si>
  <si>
    <t>Suministro e instalación de estructura VR20, aislada para 23 kV; incluye el traslado de los materiales al punto de la obra y mano de obra para su instalación.</t>
  </si>
  <si>
    <t>37.5 KVA</t>
  </si>
  <si>
    <t>Suministro e instalación de estructura VR20, aislada para 33 kV; incluye el traslado de los materiales al punto de la obra y mano de obra para su instalación.</t>
  </si>
  <si>
    <t>X</t>
  </si>
  <si>
    <t>Suministro e instalación de estructura VD20, aislada para 13 kV; incluye el traslado de los materiales al punto de la obra y mano de obra para su instalación.</t>
  </si>
  <si>
    <t>TRO TRIFASICOS</t>
  </si>
  <si>
    <t>Suministro e instalación de estructura VD20, aislada para 23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</si>
  <si>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</si>
  <si>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30 KVA</t>
  </si>
  <si>
    <t>Suministro e instalación de estructura VA20, aislada para 13 kV; incluye el traslado de los materiales al punto de la obra y mano de obra para su instalación.</t>
  </si>
  <si>
    <t>45 KVA</t>
  </si>
  <si>
    <t>Suministro e instalación de estructura VA20, aislada para 23 kV; incluye el traslado de los materiales al punto de la obra y mano de obra para su instalación.</t>
  </si>
  <si>
    <t>75 KVA</t>
  </si>
  <si>
    <t>Suministro e instalación de estructura VA20, aislada para 33 kV; incluye el traslado de los materiales al punto de la obra y mano de obra para su instalación.</t>
  </si>
  <si>
    <t>112.5 KVA</t>
  </si>
  <si>
    <t>Suministro e instalación de estructura AD30, aislada para 13 kV; incluye el traslado de los materiales al punto de la obra y mano de obra para su instalación.</t>
  </si>
  <si>
    <t>Suministro e instalación de estructura AD30, aislada para 23 kV; incluye el traslado de los materiales al punto de la obra y mano de obra para su instalación.</t>
  </si>
  <si>
    <t>ESTRUCTURAS BT</t>
  </si>
  <si>
    <t>Suministro e instalación de estructura AD30, aislada para 33 kV; incluye el traslado de los materiales al punto de la obra y mano de obra para su instalación.</t>
  </si>
  <si>
    <t>1P1</t>
  </si>
  <si>
    <t>Suministro e instalación de estructura AD20, aislada para 13 kV; incluye el traslado de los materiales al punto de la obra y mano de obra para su instalación.</t>
  </si>
  <si>
    <t>1P2</t>
  </si>
  <si>
    <t>Suministro e instalación de estructura AD20, aislada para 23 kV; incluye el traslado de los materiales al punto de la obra y mano de obra para su instalación.</t>
  </si>
  <si>
    <t>1P3</t>
  </si>
  <si>
    <t xml:space="preserve"> Suministro e instalación de estructura AD20, aislada para 33 kV; incluye el traslado de los materiales al punto de la obra y mano de obra para su instalación.</t>
  </si>
  <si>
    <t>1P4</t>
  </si>
  <si>
    <t>Suministro e instalación de estructura 1P1, incluye: el traslado de los materiales al sitio de la estructura.</t>
  </si>
  <si>
    <t>1P5</t>
  </si>
  <si>
    <t>Suministro e instalación de estructura 1R1, incluye: el traslado de los materiales al sitio de la estructura.</t>
  </si>
  <si>
    <t>1R1</t>
  </si>
  <si>
    <t>Suministro e instalación de estructura 1P3, incluye: el traslado de los materiales al sitio de la estructura.</t>
  </si>
  <si>
    <t>1R2</t>
  </si>
  <si>
    <t>Suministro e instalación de estructura 1R3, incluye: el traslado de los materiales al sitio de la estructura.</t>
  </si>
  <si>
    <t>1R3</t>
  </si>
  <si>
    <t>Suministro e instalación de estructura 1PR3, incluye: el traslado de los materiales al sitio de la estructura.</t>
  </si>
  <si>
    <t>1R4</t>
  </si>
  <si>
    <t>Suministro e instalación de estructura 1R3-1R3, incluye: el traslado de los materiales al sitio de la estructura.</t>
  </si>
  <si>
    <t>1R5</t>
  </si>
  <si>
    <t>Suministro e instalación de estructura 1P4, incluye: el traslado de los materiales al sitio de la estructura.</t>
  </si>
  <si>
    <t>1PR2</t>
  </si>
  <si>
    <t>Suministro e instalación de estructura 1R4, incluye: el traslado de los materiales al sitio de la estructura.</t>
  </si>
  <si>
    <t>1PR3</t>
  </si>
  <si>
    <t>Suministro e instalación de estructura 1PR4, incluye: el traslado de los materiales al sitio de la estructura.</t>
  </si>
  <si>
    <t>1PR4</t>
  </si>
  <si>
    <t>Suministro e instalción de estructura 1R4-1R4, incluye: el traslado de los materiales al sitio de la estructura.</t>
  </si>
  <si>
    <t>1PR5</t>
  </si>
  <si>
    <t>Suministro, Tendido y tensionado de conductor desnudo en media tensión ACSR 1/0 AWG, incluye el traslado desde el almacén de contratista  hasta la obra y el suministro de los conectores a compresión tipo recto y derivación para elaborar conexiones en puentes y derivaciones, así como Alambre AS cal 4 AWG para los amarres.</t>
  </si>
  <si>
    <t>Kg</t>
  </si>
  <si>
    <t>2R2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</si>
  <si>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</si>
  <si>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2R3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</si>
  <si>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</si>
  <si>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2R4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</si>
  <si>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</si>
  <si>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RETENIDAS MT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</si>
  <si>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</si>
  <si>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kg</t>
  </si>
  <si>
    <t>RSA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</si>
  <si>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</si>
  <si>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RDA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</si>
  <si>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</si>
  <si>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Mt</t>
  </si>
  <si>
    <t>RVP</t>
  </si>
  <si>
    <t>Tendido y tensionado de cable semiaislado en media tensión ACSR calibre de 1/0 a 3/0  AWG, incluye el traslado desde el almacén de CFE hasta la obra y el suministro de los conectores a compresión tipo recto y derivación para elaborar conexiones en puentes y derivaciones, así como amarres no metálicos.</t>
  </si>
  <si>
    <t>RVE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</si>
  <si>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</si>
  <si>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REA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</si>
  <si>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</si>
  <si>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RBA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</si>
  <si>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</si>
  <si>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RPP</t>
  </si>
  <si>
    <t>Elaboración de puentes al vuelo en crucero media tensión cal 1/0-336 3F-4H; incluye suministro e instalación de conectores a compresión y cable para los puentes</t>
  </si>
  <si>
    <t>Pieza</t>
  </si>
  <si>
    <t>RETENIDAS BT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</si>
  <si>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</si>
  <si>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</si>
  <si>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</si>
  <si>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Suministro e Instalación de estructura 1TR2A, incluye suministro de herrajes y materiales consumibles, MO para su instalación y montaje de equipos y  (Contratista suministra CCF y ADOM en 13 kV)</t>
  </si>
  <si>
    <t>Suministro e Instalación de estructura 1TR2A, incluye suministro de herrajes y materiales consumibles, MO para su instalación y montaje de equipos y  (Contratista suministra CCF y ADOM en 23kV)</t>
  </si>
  <si>
    <t>ESTRUCTURAS BT CONVERTIDAS</t>
  </si>
  <si>
    <t>Suministro e Instalación de estructura 1TR2A, incluye suministro de herrajes y materiales consumibles, MO para su instalación y montaje de equipos y  (Contratista suministra CCF y ADOM en 33kV)</t>
  </si>
  <si>
    <t>PASO O REMATE</t>
  </si>
  <si>
    <t>Suministro e Instalación de estructura 1TR3A, incluye suministro de herrajes y materiales consumibles, MO para su instalación y montaje de equipos  (Contratista suministra CCF y ADOM en 13 kV )</t>
  </si>
  <si>
    <t>Suministro e Instalación de estructura 1TR3A, incluye suministro de herrajes y materiales consumibles, MO para su instalación y montaje de equipos  (Contratista suministra CCF y ADOM en 23kV)</t>
  </si>
  <si>
    <t>ESTRUCTURAS MT CONVERTIDAS</t>
  </si>
  <si>
    <t>Suministro e Instalación de estructura 1TR3A, incluye suministro de herrajes y materiales consumibles, MO para su instalación y montaje de equipos  (Contratista suministra CCF y ADOM en 33kV)</t>
  </si>
  <si>
    <t>CONVERTIDAS</t>
  </si>
  <si>
    <t>Suministro e Instalación de TRANSF D1-10-13200-120/240 en estructura existente, incluye traslado desde el almacén de Contratista, maniobras de montaje, mano de obra de conexión (Instalacion de BUS 3/0-1/0)  Rótulo de Nº de Área y Nº de Economico.</t>
  </si>
  <si>
    <t>EQUIPO MENOR</t>
  </si>
  <si>
    <t>Suministro e Instalación de TRANSF D1-15-13200-120/240 en estructura existente, incluye traslado desde el almacén de Contratista, maniobras de montaje, mano de obra de conexión (Instalacion de BUS 3/0-1/0)  Rótulo de Nº de Área y Nº de Economico.</t>
  </si>
  <si>
    <t>LAMPARA</t>
  </si>
  <si>
    <t>Suministro e Instalación de TRANSF D1-25-13200-120/240 en estructura existente, incluye traslado desde el almacén de Contratista, maniobras de montaje, mano de obra de conexión (Instalacion de BUS 3/0-1/0) 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</si>
  <si>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</si>
  <si>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</si>
  <si>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D3-30-13200-220Y/127 en estructura existente, incluye traslado desde el almacén de Contratista, maniobras de montaje, mano de obra de conexión (Instalacion de BUS 3/0-1/0) 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</si>
  <si>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</si>
  <si>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</si>
  <si>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</si>
  <si>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</si>
  <si>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D3-30-23000-220Y/127 en estructura existente, incluye traslado desde el almacén de Contratista, maniobras de montaje, mano de obra de conexión (Instalacion de BUS 3/0-1/0) 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</si>
  <si>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</si>
  <si>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</si>
  <si>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</si>
  <si>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</si>
  <si>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</si>
  <si>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Instalación de transformador trifásico; CFE suministra el equipo; Incluye: acarreo desde el almacén de CFE hasta el sitio de la obra, maniobras de instalación y todo el herraje necesario para su correcto funcionamiento.</t>
  </si>
  <si>
    <t>Retiro e instalación de transformador trifásico, ya sea en el mismo poste o en poste diferente, comprende las maniobras de desconexión, retiro, instalación y conexión del equipo,  Rótulo de Nº de Área y Nº de Economico.</t>
  </si>
  <si>
    <t>Retiro e instalación de transformador monofásico, ya sea en el mismo poste o en poste diferente, comprende las maniobras de desconexión, retiro, instalación y conexión del equipo,  Rótulo de Nº de Área y Nº de Economico.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</si>
  <si>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</si>
  <si>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</si>
  <si>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Suministro y montaje de estructura 3CF3A en 13kV, incluye suministro e instalación de rótulo de Nº de Sitio.</t>
  </si>
  <si>
    <t>Suministro e Instalacion de CCF en estructura existente 13kV, incluye: mano de obra de instalación, suministro de conector derivador estribo cal 336, CCF, conector LV y CFE Suministra (cable Cu 2 para 2 puentes de 1.5 m.)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</si>
  <si>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</si>
  <si>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</si>
  <si>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</si>
  <si>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</si>
  <si>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</si>
  <si>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</si>
  <si>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</si>
  <si>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Suministro y elaboración de Sistema de Tierra con valores conforme a las Normas de Construcción, formado mínimo por 3 electrodos, Cable ACS 7 N9 y soldadura exotérmica. (Incluye Bajante desde equipo y conexión).</t>
  </si>
  <si>
    <t>Suministro e instalación de bajante (Cable ACS 7 N9 y soldadura exotérmica) y electrodo de tierra, incluye cepa y reparación del terreno en el sitio de su instalación.</t>
  </si>
  <si>
    <t>Suministro e instalación de acometida aérea hasta la base de medición, incluye: suministro, tendido y tensionado del cable de acometida (1+1)6 AAC (aprox 28 m) y conectador tipo cuña (UDC)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</si>
  <si>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</si>
  <si>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</si>
  <si>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Suministro e instalación de acometida aérea hasta la base de medición, incluye: suministro, tendido y tensionado del cable de acometida (3+1)6 AAC (aprox 28 m) y conectador tipo cuña (UDC)</t>
  </si>
  <si>
    <t xml:space="preserve">Retiro e instalación de acometida existente aérea (sobre mismo poste), comprende la desconexión, retiro y tensionado de acometida existente y suministro de conectadores tipo cuña (UDC). 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</si>
  <si>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</si>
  <si>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Retiro de acometida aérea incluyendo el cable del interior del tubo conduit; considerar el embobinado y traslado hasta el almacén de CFE.</t>
  </si>
  <si>
    <t>Suministro e instalación de preparación domiciliaria, preparada por base tipo soquet, tubo conduit 32mm, mufa seca 32mm, electrodo de tierra de 1.5m y tubo conduit 12mm, para alojar el cable de conexión a tierra.</t>
  </si>
  <si>
    <t>Suministro e instalación de murete sencillo para recepción de acometida, incl interruptor termomagnético, cable forrado de cobre cuf 8 y electrodo de tierra de 1.5 mts.</t>
  </si>
  <si>
    <t>Murete</t>
  </si>
  <si>
    <t>Retiro e Instalacion de poste de concreto cualquier medida,  incluye mano de obra de excavación, retiro, instalación, reparación de banqueta y retiro de escombro producto de la excavación.</t>
  </si>
  <si>
    <t>Retiro de poste, incluye traslado hasta el almacén de CFE y reparación de banqueta</t>
  </si>
  <si>
    <t xml:space="preserve"> Retiro de bastidores, incluye traslado hasta el almacén de CFE</t>
  </si>
  <si>
    <t xml:space="preserve"> Retiro de crucetas tipo "P", incluye traslado hasta el almacén de CFE</t>
  </si>
  <si>
    <t>Retiro de aisladores primarios, incluye traslado hasta el almacén de CFE</t>
  </si>
  <si>
    <t>Retiro de Conductores, incluye el embobinado en carretes y traslado hasta el almacén de CFE.</t>
  </si>
  <si>
    <t>Kgs.</t>
  </si>
  <si>
    <t xml:space="preserve"> Retiro de equipo menor, incluye traslado hasta el almacén de CFE</t>
  </si>
  <si>
    <t>Retiro de equipo mayor, incluye traslado hasta el almacén de CFE</t>
  </si>
  <si>
    <t>Retiro de retenidas cualquier tipo, incluye el traslado de materiales al almacén de CFE, el corte del perno Ancla 1PA, la reparación de la banqueta o terreno en el punto de trabajo similar al existente.</t>
  </si>
  <si>
    <t>Elaboración de plano definitivo en DEPRORED, Georeferenciado incluyendo coordenadas con GPS. (Entregar DEPRORED por cada estimación de los trabajos ejecutados, el cual se pagara al término del contrato como 1 Lote).</t>
  </si>
  <si>
    <t>Lote</t>
  </si>
  <si>
    <t>Pruebas de Campo, comprende pruebas de puesta en servicio en la red (medición a sistemas de tierra y tensiones, en el equipo y en remates), entregando reporte por área de transformación.</t>
  </si>
  <si>
    <t>Prueba</t>
  </si>
  <si>
    <t>Rotulado preventivo de postes, hasta 1.5 m del piso de acuerdo a lo indicado en las normas de construcción, fondo amarillo y franjas negras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</si>
  <si>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</si>
  <si>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</si>
  <si>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Tensionado de conductores existentes</t>
  </si>
  <si>
    <t>Claro interpostal</t>
  </si>
  <si>
    <t>Elaborar doble remate en Baja Tensión Red Abierta, incluye suministro de herrajes, aisladores, conectadores para acometidas y remates preformados</t>
  </si>
  <si>
    <t>Suministro e instalación de Grapa Remate RAL-8.</t>
  </si>
  <si>
    <t xml:space="preserve"> Suministro e instalación de aislador 13SHL45N</t>
  </si>
  <si>
    <t xml:space="preserve"> Suministro e instalación de aislador 23SHL45N</t>
  </si>
  <si>
    <t xml:space="preserve"> Suministro e instalación de aislador 33SHL45N</t>
  </si>
  <si>
    <t xml:space="preserve"> Suministro e instalación de aislador 13PD</t>
  </si>
  <si>
    <t xml:space="preserve"> Suministro e instalación de aislador 23PD</t>
  </si>
  <si>
    <t xml:space="preserve"> 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</si>
  <si>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</si>
  <si>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 xml:space="preserve">Adecuación de sitio para trabajos sobre línea energizada (Intercalado por parte de CFE). Incluye suministro y traslado de poste PCR-13-600, excavación de la cepa, mano de obra y materiales para reparación de baqueta y retiro de material producto de la excavación.  </t>
  </si>
  <si>
    <t xml:space="preserve">Adecuación de sitio para trabajos sobre línea energizada (Intercalado por parte de CFE). Incluye suministro y traslado de poste PCR-12-750, excavación de la cepa, mano de obra y materiales para reparación de baqueta y retiro de material producto de la excavación.  </t>
  </si>
  <si>
    <t>Suministro e instalacion de conector tipo estribo Cal. 336, incluye conector perico, alambre de cobre y conector cil 1/0 T.M.</t>
  </si>
  <si>
    <t>Importe CFE</t>
  </si>
  <si>
    <t>Elaboró:</t>
  </si>
  <si>
    <t>Autorizo:</t>
  </si>
  <si>
    <t>Jefe de Departamento de Zona</t>
  </si>
  <si>
    <t>Superintendente de Zona</t>
  </si>
</sst>
</file>

<file path=xl/styles.xml><?xml version="1.0" encoding="utf-8"?>
<styleSheet xmlns="http://schemas.openxmlformats.org/spreadsheetml/2006/main" xml:space="preserve">
  <numFmts count="3">
    <numFmt numFmtId="164" formatCode="[$$-80A]#,##0.00"/>
    <numFmt numFmtId="165" formatCode="&quot;$&quot;#,##0.00"/>
    <numFmt numFmtId="166" formatCode="_-&quot;$&quot;* #,##0.00_-;\-&quot;$&quot;* #,##0.00_-;_-&quot;$&quot;* &quot;-&quot;??_-;_-@_-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4"/>
      <color rgb="FF000000"/>
      <name val="Helvetica LT Std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2E75B5"/>
      <name val="Arial"/>
    </font>
    <font>
      <b val="0"/>
      <i val="0"/>
      <strike val="0"/>
      <u val="none"/>
      <sz val="12"/>
      <color rgb="FF385724"/>
      <name val="Arial"/>
    </font>
    <font>
      <b val="0"/>
      <i val="0"/>
      <strike val="0"/>
      <u val="none"/>
      <sz val="12"/>
      <color rgb="FFFFFFFF"/>
      <name val="Helvetica LT Std"/>
    </font>
    <font>
      <b val="1"/>
      <i val="0"/>
      <strike val="0"/>
      <u val="none"/>
      <sz val="18"/>
      <color rgb="FF000000"/>
      <name val="Helvetica LT St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right" vertical="center" textRotation="0" wrapText="false" shrinkToFit="false"/>
    </xf>
    <xf xfId="0" fontId="1" numFmtId="3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right" vertical="center" textRotation="0" wrapText="false" shrinkToFit="false"/>
    </xf>
    <xf xfId="0" fontId="2" numFmtId="0" fillId="0" borderId="3" applyFont="1" applyNumberFormat="0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vertical="top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165" fillId="0" borderId="1" applyFont="1" applyNumberFormat="1" applyFill="0" applyBorder="1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vertical="top" textRotation="0" wrapText="true" shrinkToFit="false"/>
    </xf>
    <xf xfId="0" fontId="1" numFmtId="166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vertical="center" textRotation="0" wrapText="true" shrinkToFit="false"/>
    </xf>
    <xf xfId="0" fontId="2" numFmtId="0" fillId="0" borderId="7" applyFont="1" applyNumberFormat="0" applyFill="0" applyBorder="1" applyAlignment="1">
      <alignment vertical="center" textRotation="0" wrapText="true" shrinkToFit="false"/>
    </xf>
    <xf xfId="0" fontId="2" numFmtId="0" fillId="0" borderId="8" applyFont="1" applyNumberFormat="0" applyFill="0" applyBorder="1" applyAlignment="1">
      <alignment horizontal="right" vertical="center" textRotation="0" wrapText="true" shrinkToFit="false"/>
    </xf>
    <xf xfId="0" fontId="4" numFmtId="0" fillId="3" borderId="9" applyFont="1" applyNumberFormat="0" applyFill="1" applyBorder="1" applyAlignment="1">
      <alignment horizontal="center" vertical="center" textRotation="0" wrapText="true" shrinkToFit="false"/>
    </xf>
    <xf xfId="0" fontId="4" numFmtId="0" fillId="3" borderId="10" applyFont="1" applyNumberFormat="0" applyFill="1" applyBorder="1" applyAlignment="1">
      <alignment horizontal="center" vertical="center" textRotation="0" wrapText="true" shrinkToFit="false"/>
    </xf>
    <xf xfId="0" fontId="4" numFmtId="0" fillId="3" borderId="11" applyFont="1" applyNumberFormat="0" applyFill="1" applyBorder="1" applyAlignment="1">
      <alignment horizontal="center" vertical="center" textRotation="0" wrapText="tru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3" borderId="13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18" applyFont="1" applyNumberFormat="0" applyFill="0" applyBorder="1" applyAlignment="1">
      <alignment horizontal="center" vertical="center" textRotation="0" wrapText="false" shrinkToFit="false"/>
    </xf>
    <xf xfId="0" fontId="7" numFmtId="0" fillId="0" borderId="19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5" numFmtId="0" fillId="0" borderId="16" applyFont="1" applyNumberFormat="0" applyFill="0" applyBorder="1" applyAlignment="1">
      <alignment horizontal="center" vertical="center" textRotation="0" wrapText="false" shrinkToFit="false"/>
    </xf>
    <xf xfId="0" fontId="5" numFmtId="0" fillId="0" borderId="21" applyFont="1" applyNumberFormat="0" applyFill="0" applyBorder="1" applyAlignment="1">
      <alignment horizontal="center" vertical="center" textRotation="0" wrapText="false" shrinkToFit="false"/>
    </xf>
    <xf xfId="0" fontId="5" numFmtId="0" fillId="3" borderId="22" applyFont="1" applyNumberFormat="0" applyFill="1" applyBorder="1" applyAlignment="1">
      <alignment horizontal="center" vertical="center" textRotation="0" wrapText="false" shrinkToFit="false"/>
    </xf>
    <xf xfId="0" fontId="5" numFmtId="0" fillId="3" borderId="23" applyFont="1" applyNumberFormat="0" applyFill="1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14" applyFont="1" applyNumberFormat="0" applyFill="0" applyBorder="1" applyAlignment="1">
      <alignment horizontal="center" vertical="center" textRotation="0" wrapText="false" shrinkToFit="false"/>
    </xf>
    <xf xfId="0" fontId="5" numFmtId="0" fillId="0" borderId="17" applyFont="1" applyNumberFormat="0" applyFill="0" applyBorder="1" applyAlignment="1">
      <alignment horizontal="center" vertical="center" textRotation="0" wrapText="false" shrinkToFit="false"/>
    </xf>
    <xf xfId="0" fontId="5" numFmtId="0" fillId="0" borderId="18" applyFont="1" applyNumberFormat="0" applyFill="0" applyBorder="1" applyAlignment="1">
      <alignment horizontal="center" vertical="center" textRotation="0" wrapText="false" shrinkToFit="false"/>
    </xf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5" numFmtId="0" fillId="0" borderId="24" applyFont="1" applyNumberFormat="0" applyFill="0" applyBorder="1" applyAlignment="1">
      <alignment horizontal="center" vertical="center" textRotation="0" wrapText="false" shrinkToFit="false"/>
    </xf>
    <xf xfId="0" fontId="4" numFmtId="0" fillId="0" borderId="25" applyFont="1" applyNumberFormat="0" applyFill="0" applyBorder="1" applyAlignment="1">
      <alignment horizontal="center" vertical="center" textRotation="0" wrapText="false" shrinkToFit="false"/>
    </xf>
    <xf xfId="0" fontId="4" numFmtId="0" fillId="0" borderId="26" applyFont="1" applyNumberFormat="0" applyFill="0" applyBorder="1" applyAlignment="1">
      <alignment horizontal="center" vertical="center" textRotation="0" wrapText="false" shrinkToFit="false"/>
    </xf>
    <xf xfId="0" fontId="8" quotePrefix="1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27" applyFont="1" applyNumberFormat="0" applyFill="0" applyBorder="1" applyAlignment="1">
      <alignment horizontal="center" vertical="center" textRotation="0" wrapText="true" shrinkToFit="false"/>
    </xf>
    <xf xfId="0" fontId="3" numFmtId="0" fillId="0" borderId="28" applyFont="1" applyNumberFormat="0" applyFill="0" applyBorder="1" applyAlignment="1">
      <alignment horizontal="center" vertical="center" textRotation="0" wrapText="true" shrinkToFit="false"/>
    </xf>
    <xf xfId="0" fontId="3" numFmtId="0" fillId="0" borderId="29" applyFont="1" applyNumberFormat="0" applyFill="0" applyBorder="1" applyAlignment="1">
      <alignment horizontal="center" vertical="center" textRotation="0" wrapText="true" shrinkToFit="false"/>
    </xf>
    <xf xfId="0" fontId="9" numFmtId="0" fillId="0" borderId="6" applyFont="1" applyNumberFormat="0" applyFill="0" applyBorder="1" applyAlignment="1">
      <alignment horizontal="center" vertical="center" textRotation="0" wrapText="true" shrinkToFit="false"/>
    </xf>
    <xf xfId="0" fontId="9" numFmtId="0" fillId="0" borderId="30" applyFont="1" applyNumberFormat="0" applyFill="0" applyBorder="1" applyAlignment="1">
      <alignment horizontal="center" vertical="center" textRotation="0" wrapText="true" shrinkToFit="false"/>
    </xf>
    <xf xfId="0" fontId="9" numFmtId="0" fillId="0" borderId="7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right" vertical="center" textRotation="0" wrapText="false" shrinkToFit="false"/>
    </xf>
    <xf xfId="0" fontId="3" numFmtId="0" fillId="0" borderId="31" applyFont="1" applyNumberFormat="0" applyFill="0" applyBorder="1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32" applyFont="1" applyNumberFormat="0" applyFill="0" applyBorder="1" applyAlignment="1">
      <alignment horizontal="left" vertical="center" textRotation="0" wrapText="true" shrinkToFit="false"/>
    </xf>
    <xf xfId="0" fontId="3" numFmtId="0" fillId="0" borderId="31" applyFont="1" applyNumberFormat="0" applyFill="0" applyBorder="1" applyAlignment="1">
      <alignment horizontal="left" vertical="center" textRotation="0" wrapText="true" shrinkToFit="false" indent="1"/>
    </xf>
    <xf xfId="0" fontId="3" numFmtId="0" fillId="0" borderId="33" applyFont="1" applyNumberFormat="0" applyFill="0" applyBorder="1" applyAlignment="1">
      <alignment horizontal="left" vertical="center" textRotation="0" wrapText="true" shrinkToFit="false" indent="1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33" applyFont="1" applyNumberFormat="0" applyFill="0" applyBorder="1" applyAlignment="1">
      <alignment horizontal="center" vertical="center" textRotation="0" wrapText="true" shrinkToFit="false"/>
    </xf>
    <xf xfId="0" fontId="4" numFmtId="0" fillId="3" borderId="34" applyFont="1" applyNumberFormat="0" applyFill="1" applyBorder="1" applyAlignment="1">
      <alignment horizontal="center" vertical="center" textRotation="0" wrapText="true" shrinkToFit="false"/>
    </xf>
    <xf xfId="0" fontId="4" numFmtId="0" fillId="3" borderId="35" applyFont="1" applyNumberFormat="0" applyFill="1" applyBorder="1" applyAlignment="1">
      <alignment horizontal="center" vertical="center" textRotation="0" wrapText="true" shrinkToFit="false"/>
    </xf>
    <xf xfId="0" fontId="4" numFmtId="0" fillId="3" borderId="36" applyFont="1" applyNumberFormat="0" applyFill="1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32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33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3cc20744788f40a829d55282246a35b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114300</xdr:rowOff>
    </xdr:from>
    <xdr:to>
      <xdr:col>2</xdr:col>
      <xdr:colOff>1866900</xdr:colOff>
      <xdr:row>3</xdr:row>
      <xdr:rowOff>371475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3241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AE176"/>
  <sheetViews>
    <sheetView tabSelected="1" workbookViewId="0" showGridLines="false" showRowColHeaders="1">
      <pane ySplit="2" topLeftCell="A3" activePane="bottomLeft" state="frozen"/>
      <selection pane="bottomLeft" activeCell="G169" sqref="G169"/>
    </sheetView>
  </sheetViews>
  <sheetFormatPr defaultRowHeight="14.4" defaultColWidth="11.453125" outlineLevelRow="0" outlineLevelCol="0"/>
  <cols>
    <col min="1" max="1" width="2.7265625" customWidth="true" style="1"/>
    <col min="2" max="2" width="7.54296875" customWidth="true" style="1"/>
    <col min="3" max="3" width="96.08984375" customWidth="true" style="1"/>
    <col min="4" max="4" width="14.453125" customWidth="true" style="1"/>
    <col min="5" max="5" width="20.54296875" customWidth="true" style="1"/>
    <col min="6" max="6" width="14.7265625" customWidth="true" style="1"/>
    <col min="7" max="7" width="19.7265625" customWidth="true" style="1"/>
    <col min="8" max="8" width="41" customWidth="true" style="1"/>
    <col min="9" max="9" width="13.08984375" customWidth="true" style="1"/>
    <col min="10" max="10" width="31.1796875" customWidth="true" style="1"/>
    <col min="11" max="11" width="11.453125" style="1"/>
    <col min="12" max="12" width="11.453125" style="1"/>
    <col min="13" max="13" width="11.453125" style="1"/>
    <col min="14" max="14" width="21.6328125" customWidth="true" style="1"/>
    <col min="15" max="15" width="20.6328125" customWidth="true" style="1"/>
    <col min="16" max="16" width="11.453125" style="1"/>
    <col min="17" max="17" width="11.453125" style="1"/>
    <col min="18" max="18" width="11.453125" style="1"/>
    <col min="19" max="19" width="11.453125" style="1"/>
    <col min="20" max="20" width="11.453125" style="1"/>
    <col min="21" max="21" width="11.453125" style="1"/>
    <col min="22" max="22" width="19.6328125" customWidth="true" style="1"/>
    <col min="23" max="23" width="11.453125" style="1"/>
    <col min="24" max="24" width="30.08984375" customWidth="true" style="1"/>
    <col min="25" max="25" width="21.7265625" customWidth="true" style="1"/>
    <col min="26" max="26" width="11.453125" style="1"/>
    <col min="27" max="27" width="11.453125" style="1"/>
    <col min="28" max="28" width="11.453125" style="1"/>
    <col min="29" max="29" width="35.26953125" customWidth="true" style="1"/>
    <col min="30" max="30" width="15.6328125" customWidth="true" style="1"/>
    <col min="31" max="31" width="11.453125" style="1"/>
  </cols>
  <sheetData>
    <row r="1" spans="1:31" customHeight="1" ht="15.6"/>
    <row r="2" spans="1:31" customHeight="1" ht="27.8" s="2" customFormat="1">
      <c r="B2" s="53" t="s">
        <v>0</v>
      </c>
      <c r="C2" s="54"/>
      <c r="D2" s="54"/>
      <c r="E2" s="55"/>
      <c r="F2" s="62" t="s">
        <v>1</v>
      </c>
      <c r="G2" s="63"/>
      <c r="H2" s="72" t="s">
        <v>2</v>
      </c>
      <c r="I2" s="19" t="s">
        <v>3</v>
      </c>
      <c r="J2" s="20" t="s">
        <v>4</v>
      </c>
      <c r="K2" s="64" t="s">
        <v>5</v>
      </c>
      <c r="L2" s="65"/>
      <c r="M2" s="66"/>
      <c r="N2" s="20" t="s">
        <v>6</v>
      </c>
      <c r="O2" s="20" t="s">
        <v>7</v>
      </c>
      <c r="P2" s="64" t="s">
        <v>8</v>
      </c>
      <c r="Q2" s="65"/>
      <c r="R2" s="65"/>
      <c r="S2" s="66"/>
      <c r="T2" s="20" t="s">
        <v>9</v>
      </c>
      <c r="U2" s="64" t="s">
        <v>10</v>
      </c>
      <c r="V2" s="66"/>
      <c r="W2" s="64" t="s">
        <v>11</v>
      </c>
      <c r="X2" s="66"/>
      <c r="Y2" s="21" t="s">
        <v>12</v>
      </c>
      <c r="Z2" s="21" t="s">
        <v>13</v>
      </c>
      <c r="AA2" s="21" t="s">
        <v>14</v>
      </c>
      <c r="AB2" s="22"/>
      <c r="AC2" s="23" t="s">
        <v>15</v>
      </c>
      <c r="AD2" s="24" t="s">
        <v>16</v>
      </c>
    </row>
    <row r="3" spans="1:31" customHeight="1" ht="28.5" s="2" customFormat="1">
      <c r="B3" s="67" t="s">
        <v>17</v>
      </c>
      <c r="C3" s="68"/>
      <c r="D3" s="68"/>
      <c r="E3" s="69"/>
      <c r="F3" s="62" t="s">
        <v>18</v>
      </c>
      <c r="G3" s="63"/>
      <c r="H3" s="48" t="s">
        <v>19</v>
      </c>
      <c r="I3" s="25" t="str">
        <f>IF(INDIRECT("'" &amp; $H$4 &amp; "ACTUAL'!E" &amp; ROW(H2))="E", INDIRECT("'" &amp; $H$4 &amp; "ACTUAL'!B" &amp; ROW(H2)), "")</f>
        <v/>
      </c>
      <c r="J3" s="25" t="str">
        <f>IF(INDIRECT("'" &amp; $H$4 &amp; "ACTUAL'!E" &amp; ROW(H2))="E", INDIRECT("'" &amp; $H$4 &amp; "ACTUAL'!C" &amp; ROW(H2)), "")</f>
        <v/>
      </c>
      <c r="K3" s="25" t="str">
        <f>IF(INDIRECT("'" &amp; $H$4 &amp; "ACTUAL'!H" &amp; ROW(H2))="E", INDIRECT("'" &amp; $H$4 &amp; "ACTUAL'!G" &amp; ROW(H2)), "")</f>
        <v/>
      </c>
      <c r="L3" s="25" t="str">
        <f>IF(INDIRECT("'" &amp; $H$4 &amp; "ACTUAL'!J" &amp; ROW(H2))="E", INDIRECT("'" &amp; $H$4 &amp; "ACTUAL'!I" &amp; ROW(H2)), "")</f>
        <v/>
      </c>
      <c r="M3" s="25" t="str">
        <f>IF(INDIRECT("'" &amp; $H$4 &amp; "ACTUAL'!M" &amp; ROW(H2))="E", INDIRECT("'" &amp; $H$4 &amp; "ACTUAL'!K" &amp; ROW(H2)), "")</f>
        <v/>
      </c>
      <c r="N3" s="25" t="str">
        <f>IF(INDIRECT("'" &amp; $H$4 &amp; "ACTUAL'!O" &amp; ROW(H2))="E", INDIRECT("'" &amp; $H$4 &amp; "ACTUAL'!N" &amp; ROW(H2)), "")</f>
        <v/>
      </c>
      <c r="O3" s="25" t="str">
        <f>IF(INDIRECT("'" &amp; $H$4 &amp; "ACTUAL'!Q" &amp; ROW(H2))="E", INDIRECT("'" &amp; $H$4 &amp; "ACTUAL'!P" &amp; ROW(H2)), "")</f>
        <v/>
      </c>
      <c r="P3" s="25" t="str">
        <f>IF(INDIRECT("'" &amp; $H$4 &amp; "ACTUAL'!S" &amp; ROW(H2))="E", INDIRECT("'" &amp; $H$4 &amp; "ACTUAL'!R" &amp; ROW(H2)), "")</f>
        <v/>
      </c>
      <c r="Q3" s="25" t="str">
        <f>IF(INDIRECT("'" &amp; $H$4 &amp; "ACTUAL'!U" &amp; ROW(H2))="E", INDIRECT("'" &amp; $H$4 &amp; "ACTUAL'!T" &amp; ROW(H2)), "")</f>
        <v/>
      </c>
      <c r="R3" s="25" t="str">
        <f>IF(INDIRECT("'" &amp; $H$4 &amp; "ACTUAL'!W" &amp; ROW(H2))="E", INDIRECT("'" &amp; $H$4 &amp; "ACTUAL'!V" &amp; ROW(H2)), "")</f>
        <v/>
      </c>
      <c r="S3" s="25" t="str">
        <f>IF(INDIRECT("'" &amp; $H$4 &amp; "ACTUAL'!Y" &amp; ROW(H2))="E", INDIRECT("'" &amp; $H$4 &amp; "ACTUAL'!X" &amp; ROW(H2)), "")</f>
        <v/>
      </c>
      <c r="T3" s="25" t="str">
        <f>IF(INDIRECT("'" &amp; $H$4 &amp; "ACTUAL'!AA" &amp; ROW(H2))="E", INDIRECT("'" &amp; $H$4 &amp; "ACTUAL'!Z" &amp; ROW(H2)), "")</f>
        <v/>
      </c>
      <c r="U3" s="25" t="str">
        <f>IF(INDIRECT("'" &amp; $H$4 &amp; "ACTUAL'!AC" &amp; ROW(H2))="E", INDIRECT("'" &amp; $H$4 &amp; "ACTUAL'!AB" &amp; ROW(H2)), "")</f>
        <v/>
      </c>
      <c r="V3" s="25" t="str">
        <f>IF(INDIRECT("'" &amp; $H$4 &amp; "ACTUAL'!AE" &amp; ROW(H2))="E", INDIRECT("'" &amp; $H$4 &amp; "ACTUAL'!AD" &amp; ROW(H2)), "")</f>
        <v/>
      </c>
      <c r="W3" s="25" t="str">
        <f>IF(INDIRECT("'" &amp; $H$4 &amp; "ACTUAL'!AI" &amp; ROW(H2))="E", INDIRECT("'" &amp; $H$4 &amp; "ACTUAL'!AH" &amp; ROW(H2)), "")</f>
        <v/>
      </c>
      <c r="X3" s="25" t="str">
        <f>IF(INDIRECT("'" &amp; $H$4 &amp; "ACTUAL'!AK" &amp; ROW(H2))="E", INDIRECT("'" &amp; $H$4 &amp; "ACTUAL'!AJ" &amp; ROW(H2)), "")</f>
        <v/>
      </c>
      <c r="Y3" s="25" t="str">
        <f>IF(INDIRECT("'" &amp; $H$4 &amp; "ACTUAL'!AM" &amp; ROW(H2))="E", INDIRECT("'" &amp; $H$4 &amp; "ACTUAL'!AL" &amp; ROW(H2)), "")</f>
        <v/>
      </c>
      <c r="Z3" s="25" t="str">
        <f>IF(INDIRECT("'" &amp; $H$4 &amp; "ACTUAL'!AO" &amp; ROW(H2))="E", INDIRECT("'" &amp; $H$4 &amp; "ACTUAL'!AN" &amp; ROW(H2)), "")</f>
        <v/>
      </c>
      <c r="AA3" s="25" t="str">
        <f>IF(INDIRECT("'" &amp; $H$4 &amp; "ACTUAL'!AQ" &amp; ROW(H2))="E", INDIRECT("'" &amp; $H$4 &amp; "ACTUAL'!AP" &amp; ROW(H2)), "")</f>
        <v/>
      </c>
      <c r="AB3" s="26"/>
      <c r="AC3" s="46" t="s">
        <v>20</v>
      </c>
      <c r="AD3" s="47"/>
    </row>
    <row r="4" spans="1:31" customHeight="1" ht="38.3" s="2" customFormat="1">
      <c r="B4" s="50" t="s">
        <v>21</v>
      </c>
      <c r="C4" s="51"/>
      <c r="D4" s="51"/>
      <c r="E4" s="52"/>
      <c r="F4" s="70"/>
      <c r="G4" s="71"/>
      <c r="H4" s="49" t="str">
        <f>SUBSTITUTE(H3, "'", "")</f>
        <v>[archivo1_657241f153b95.xlsx]</v>
      </c>
      <c r="I4" s="25" t="str">
        <f>IF(INDIRECT("'" &amp; $H$4 &amp; "ACTUAL'!E" &amp; ROW(H3))="E", INDIRECT("'" &amp; $H$4 &amp; "ACTUAL'!B" &amp; ROW(H3)), "")</f>
        <v/>
      </c>
      <c r="J4" s="25" t="str">
        <f>IF(INDIRECT("'" &amp; $H$4 &amp; "ACTUAL'!E" &amp; ROW(H3))="E", INDIRECT("'" &amp; $H$4 &amp; "ACTUAL'!C" &amp; ROW(H3)), "")</f>
        <v/>
      </c>
      <c r="K4" s="25" t="str">
        <f>IF(INDIRECT("'" &amp; $H$4 &amp; "ACTUAL'!H" &amp; ROW(H3))="E", INDIRECT("'" &amp; $H$4 &amp; "ACTUAL'!G" &amp; ROW(H3)), "")</f>
        <v/>
      </c>
      <c r="L4" s="25" t="str">
        <f>IF(INDIRECT("'" &amp; $H$4 &amp; "ACTUAL'!J" &amp; ROW(H3))="E", INDIRECT("'" &amp; $H$4 &amp; "ACTUAL'!I" &amp; ROW(H3)), "")</f>
        <v/>
      </c>
      <c r="M4" s="25" t="str">
        <f>IF(INDIRECT("'" &amp; $H$4 &amp; "ACTUAL'!M" &amp; ROW(H3))="E", INDIRECT("'" &amp; $H$4 &amp; "ACTUAL'!K" &amp; ROW(H3)), "")</f>
        <v/>
      </c>
      <c r="N4" s="25" t="str">
        <f>IF(INDIRECT("'" &amp; $H$4 &amp; "ACTUAL'!O" &amp; ROW(H3))="E", INDIRECT("'" &amp; $H$4 &amp; "ACTUAL'!N" &amp; ROW(H3)), "")</f>
        <v/>
      </c>
      <c r="O4" s="25" t="str">
        <f>IF(INDIRECT("'" &amp; $H$4 &amp; "ACTUAL'!Q" &amp; ROW(H3))="E", INDIRECT("'" &amp; $H$4 &amp; "ACTUAL'!P" &amp; ROW(H3)), "")</f>
        <v/>
      </c>
      <c r="P4" s="25" t="str">
        <f>IF(INDIRECT("'" &amp; $H$4 &amp; "ACTUAL'!S" &amp; ROW(H3))="E", INDIRECT("'" &amp; $H$4 &amp; "ACTUAL'!R" &amp; ROW(H3)), "")</f>
        <v/>
      </c>
      <c r="Q4" s="25" t="str">
        <f>IF(INDIRECT("'" &amp; $H$4 &amp; "ACTUAL'!U" &amp; ROW(H3))="E", INDIRECT("'" &amp; $H$4 &amp; "ACTUAL'!T" &amp; ROW(H3)), "")</f>
        <v/>
      </c>
      <c r="R4" s="25" t="str">
        <f>IF(INDIRECT("'" &amp; $H$4 &amp; "ACTUAL'!W" &amp; ROW(H3))="E", INDIRECT("'" &amp; $H$4 &amp; "ACTUAL'!V" &amp; ROW(H3)), "")</f>
        <v/>
      </c>
      <c r="S4" s="25" t="str">
        <f>IF(INDIRECT("'" &amp; $H$4 &amp; "ACTUAL'!Y" &amp; ROW(H3))="E", INDIRECT("'" &amp; $H$4 &amp; "ACTUAL'!X" &amp; ROW(H3)), "")</f>
        <v/>
      </c>
      <c r="T4" s="25" t="str">
        <f>IF(INDIRECT("'" &amp; $H$4 &amp; "ACTUAL'!AA" &amp; ROW(H3))="E", INDIRECT("'" &amp; $H$4 &amp; "ACTUAL'!Z" &amp; ROW(H3)), "")</f>
        <v/>
      </c>
      <c r="U4" s="25" t="str">
        <f>IF(INDIRECT("'" &amp; $H$4 &amp; "ACTUAL'!AC" &amp; ROW(H3))="E", INDIRECT("'" &amp; $H$4 &amp; "ACTUAL'!AB" &amp; ROW(H3)), "")</f>
        <v/>
      </c>
      <c r="V4" s="25" t="str">
        <f>IF(INDIRECT("'" &amp; $H$4 &amp; "ACTUAL'!AE" &amp; ROW(H3))="E", INDIRECT("'" &amp; $H$4 &amp; "ACTUAL'!AD" &amp; ROW(H3)), "")</f>
        <v/>
      </c>
      <c r="W4" s="25" t="str">
        <f>IF(INDIRECT("'" &amp; $H$4 &amp; "ACTUAL'!AI" &amp; ROW(H3))="E", INDIRECT("'" &amp; $H$4 &amp; "ACTUAL'!AH" &amp; ROW(H3)), "")</f>
        <v/>
      </c>
      <c r="X4" s="25" t="str">
        <f>IF(INDIRECT("'" &amp; $H$4 &amp; "ACTUAL'!AK" &amp; ROW(H3))="E", INDIRECT("'" &amp; $H$4 &amp; "ACTUAL'!AJ" &amp; ROW(H3)), "")</f>
        <v/>
      </c>
      <c r="Y4" s="25" t="str">
        <f>IF(INDIRECT("'" &amp; $H$4 &amp; "ACTUAL'!AM" &amp; ROW(H3))="E", INDIRECT("'" &amp; $H$4 &amp; "ACTUAL'!AL" &amp; ROW(H3)), "")</f>
        <v/>
      </c>
      <c r="Z4" s="25" t="str">
        <f>IF(INDIRECT("'" &amp; $H$4 &amp; "ACTUAL'!AO" &amp; ROW(H3))="E", INDIRECT("'" &amp; $H$4 &amp; "ACTUAL'!AN" &amp; ROW(H3)), "")</f>
        <v/>
      </c>
      <c r="AA4" s="25" t="str">
        <f>IF(INDIRECT("'" &amp; $H$4 &amp; "ACTUAL'!AQ" &amp; ROW(H3))="E", INDIRECT("'" &amp; $H$4 &amp; "ACTUAL'!AP" &amp; ROW(H3)), "")</f>
        <v/>
      </c>
      <c r="AB4" s="26"/>
      <c r="AC4" s="27" t="s">
        <v>22</v>
      </c>
      <c r="AD4" s="28">
        <f>COUNTIF($J$2:$J$105,"9-400")+COUNTIF($J$2:$J$105,"9-450")</f>
        <v>0</v>
      </c>
    </row>
    <row r="5" spans="1:31" customHeight="1" ht="23.65" s="2" customFormat="1">
      <c r="B5" s="7" t="s">
        <v>23</v>
      </c>
      <c r="C5" s="60" t="s">
        <v>24</v>
      </c>
      <c r="D5" s="60"/>
      <c r="E5" s="61"/>
      <c r="F5" s="62"/>
      <c r="G5" s="63"/>
      <c r="I5" s="25" t="str">
        <f>IF(INDIRECT("'" &amp; $H$4 &amp; "ACTUAL'!E" &amp; ROW(H4))="E", INDIRECT("'" &amp; $H$4 &amp; "ACTUAL'!B" &amp; ROW(H4)), "")</f>
        <v/>
      </c>
      <c r="J5" s="25" t="str">
        <f>IF(INDIRECT("'" &amp; $H$4 &amp; "ACTUAL'!E" &amp; ROW(H4))="E", INDIRECT("'" &amp; $H$4 &amp; "ACTUAL'!C" &amp; ROW(H4)), "")</f>
        <v/>
      </c>
      <c r="K5" s="25" t="str">
        <f>IF(INDIRECT("'" &amp; $H$4 &amp; "ACTUAL'!H" &amp; ROW(H4))="E", INDIRECT("'" &amp; $H$4 &amp; "ACTUAL'!G" &amp; ROW(H4)), "")</f>
        <v/>
      </c>
      <c r="L5" s="25" t="str">
        <f>IF(INDIRECT("'" &amp; $H$4 &amp; "ACTUAL'!J" &amp; ROW(H4))="E", INDIRECT("'" &amp; $H$4 &amp; "ACTUAL'!I" &amp; ROW(H4)), "")</f>
        <v/>
      </c>
      <c r="M5" s="25" t="str">
        <f>IF(INDIRECT("'" &amp; $H$4 &amp; "ACTUAL'!M" &amp; ROW(H4))="E", INDIRECT("'" &amp; $H$4 &amp; "ACTUAL'!K" &amp; ROW(H4)), "")</f>
        <v/>
      </c>
      <c r="N5" s="25" t="str">
        <f>IF(INDIRECT("'" &amp; $H$4 &amp; "ACTUAL'!O" &amp; ROW(H4))="E", INDIRECT("'" &amp; $H$4 &amp; "ACTUAL'!N" &amp; ROW(H4)), "")</f>
        <v/>
      </c>
      <c r="O5" s="25" t="str">
        <f>IF(INDIRECT("'" &amp; $H$4 &amp; "ACTUAL'!Q" &amp; ROW(H4))="E", INDIRECT("'" &amp; $H$4 &amp; "ACTUAL'!P" &amp; ROW(H4)), "")</f>
        <v/>
      </c>
      <c r="P5" s="25" t="str">
        <f>IF(INDIRECT("'" &amp; $H$4 &amp; "ACTUAL'!S" &amp; ROW(H4))="E", INDIRECT("'" &amp; $H$4 &amp; "ACTUAL'!R" &amp; ROW(H4)), "")</f>
        <v/>
      </c>
      <c r="Q5" s="25" t="str">
        <f>IF(INDIRECT("'" &amp; $H$4 &amp; "ACTUAL'!U" &amp; ROW(H4))="E", INDIRECT("'" &amp; $H$4 &amp; "ACTUAL'!T" &amp; ROW(H4)), "")</f>
        <v/>
      </c>
      <c r="R5" s="25" t="str">
        <f>IF(INDIRECT("'" &amp; $H$4 &amp; "ACTUAL'!W" &amp; ROW(H4))="E", INDIRECT("'" &amp; $H$4 &amp; "ACTUAL'!V" &amp; ROW(H4)), "")</f>
        <v/>
      </c>
      <c r="S5" s="25" t="str">
        <f>IF(INDIRECT("'" &amp; $H$4 &amp; "ACTUAL'!Y" &amp; ROW(H4))="E", INDIRECT("'" &amp; $H$4 &amp; "ACTUAL'!X" &amp; ROW(H4)), "")</f>
        <v/>
      </c>
      <c r="T5" s="25" t="str">
        <f>IF(INDIRECT("'" &amp; $H$4 &amp; "ACTUAL'!AA" &amp; ROW(H4))="E", INDIRECT("'" &amp; $H$4 &amp; "ACTUAL'!Z" &amp; ROW(H4)), "")</f>
        <v/>
      </c>
      <c r="U5" s="25" t="str">
        <f>IF(INDIRECT("'" &amp; $H$4 &amp; "ACTUAL'!AC" &amp; ROW(H4))="E", INDIRECT("'" &amp; $H$4 &amp; "ACTUAL'!AB" &amp; ROW(H4)), "")</f>
        <v/>
      </c>
      <c r="V5" s="25" t="str">
        <f>IF(INDIRECT("'" &amp; $H$4 &amp; "ACTUAL'!AE" &amp; ROW(H4))="E", INDIRECT("'" &amp; $H$4 &amp; "ACTUAL'!AD" &amp; ROW(H4)), "")</f>
        <v/>
      </c>
      <c r="W5" s="25" t="str">
        <f>IF(INDIRECT("'" &amp; $H$4 &amp; "ACTUAL'!AI" &amp; ROW(H4))="E", INDIRECT("'" &amp; $H$4 &amp; "ACTUAL'!AH" &amp; ROW(H4)), "")</f>
        <v/>
      </c>
      <c r="X5" s="25" t="str">
        <f>IF(INDIRECT("'" &amp; $H$4 &amp; "ACTUAL'!AK" &amp; ROW(H4))="E", INDIRECT("'" &amp; $H$4 &amp; "ACTUAL'!AJ" &amp; ROW(H4)), "")</f>
        <v/>
      </c>
      <c r="Y5" s="25" t="str">
        <f>IF(INDIRECT("'" &amp; $H$4 &amp; "ACTUAL'!AM" &amp; ROW(H4))="E", INDIRECT("'" &amp; $H$4 &amp; "ACTUAL'!AL" &amp; ROW(H4)), "")</f>
        <v/>
      </c>
      <c r="Z5" s="25" t="str">
        <f>IF(INDIRECT("'" &amp; $H$4 &amp; "ACTUAL'!AO" &amp; ROW(H4))="E", INDIRECT("'" &amp; $H$4 &amp; "ACTUAL'!AN" &amp; ROW(H4)), "")</f>
        <v/>
      </c>
      <c r="AA5" s="25" t="str">
        <f>IF(INDIRECT("'" &amp; $H$4 &amp; "ACTUAL'!AQ" &amp; ROW(H4))="E", INDIRECT("'" &amp; $H$4 &amp; "ACTUAL'!AP" &amp; ROW(H4)), "")</f>
        <v/>
      </c>
      <c r="AB5" s="26"/>
      <c r="AC5" s="27" t="s">
        <v>25</v>
      </c>
      <c r="AD5" s="28">
        <f>COUNTIF($J$2:$J$105,"11-500")+COUNTIF($J$2:$J$105,"11-700")</f>
        <v>0</v>
      </c>
    </row>
    <row r="6" spans="1:31" customHeight="1" ht="26.35" s="2" customFormat="1">
      <c r="B6" s="18" t="s">
        <v>26</v>
      </c>
      <c r="C6" s="58" t="s">
        <v>27</v>
      </c>
      <c r="D6" s="58"/>
      <c r="E6" s="59"/>
      <c r="F6" s="16" t="s">
        <v>28</v>
      </c>
      <c r="G6" s="17" t="s">
        <v>28</v>
      </c>
      <c r="I6" s="25" t="str">
        <f>IF(INDIRECT("'" &amp; $H$4 &amp; "ACTUAL'!E" &amp; ROW(H5))="E", INDIRECT("'" &amp; $H$4 &amp; "ACTUAL'!B" &amp; ROW(H5)), "")</f>
        <v/>
      </c>
      <c r="J6" s="25" t="str">
        <f>IF(INDIRECT("'" &amp; $H$4 &amp; "ACTUAL'!E" &amp; ROW(H5))="E", INDIRECT("'" &amp; $H$4 &amp; "ACTUAL'!C" &amp; ROW(H5)), "")</f>
        <v/>
      </c>
      <c r="K6" s="25" t="str">
        <f>IF(INDIRECT("'" &amp; $H$4 &amp; "ACTUAL'!H" &amp; ROW(H5))="E", INDIRECT("'" &amp; $H$4 &amp; "ACTUAL'!G" &amp; ROW(H5)), "")</f>
        <v/>
      </c>
      <c r="L6" s="25" t="str">
        <f>IF(INDIRECT("'" &amp; $H$4 &amp; "ACTUAL'!J" &amp; ROW(H5))="E", INDIRECT("'" &amp; $H$4 &amp; "ACTUAL'!I" &amp; ROW(H5)), "")</f>
        <v/>
      </c>
      <c r="M6" s="25" t="str">
        <f>IF(INDIRECT("'" &amp; $H$4 &amp; "ACTUAL'!M" &amp; ROW(H5))="E", INDIRECT("'" &amp; $H$4 &amp; "ACTUAL'!K" &amp; ROW(H5)), "")</f>
        <v/>
      </c>
      <c r="N6" s="25" t="str">
        <f>IF(INDIRECT("'" &amp; $H$4 &amp; "ACTUAL'!O" &amp; ROW(H5))="E", INDIRECT("'" &amp; $H$4 &amp; "ACTUAL'!N" &amp; ROW(H5)), "")</f>
        <v/>
      </c>
      <c r="O6" s="25" t="str">
        <f>IF(INDIRECT("'" &amp; $H$4 &amp; "ACTUAL'!Q" &amp; ROW(H5))="E", INDIRECT("'" &amp; $H$4 &amp; "ACTUAL'!P" &amp; ROW(H5)), "")</f>
        <v/>
      </c>
      <c r="P6" s="25" t="str">
        <f>IF(INDIRECT("'" &amp; $H$4 &amp; "ACTUAL'!S" &amp; ROW(H5))="E", INDIRECT("'" &amp; $H$4 &amp; "ACTUAL'!R" &amp; ROW(H5)), "")</f>
        <v/>
      </c>
      <c r="Q6" s="25" t="str">
        <f>IF(INDIRECT("'" &amp; $H$4 &amp; "ACTUAL'!U" &amp; ROW(H5))="E", INDIRECT("'" &amp; $H$4 &amp; "ACTUAL'!T" &amp; ROW(H5)), "")</f>
        <v/>
      </c>
      <c r="R6" s="25" t="str">
        <f>IF(INDIRECT("'" &amp; $H$4 &amp; "ACTUAL'!W" &amp; ROW(H5))="E", INDIRECT("'" &amp; $H$4 &amp; "ACTUAL'!V" &amp; ROW(H5)), "")</f>
        <v/>
      </c>
      <c r="S6" s="25" t="str">
        <f>IF(INDIRECT("'" &amp; $H$4 &amp; "ACTUAL'!Y" &amp; ROW(H5))="E", INDIRECT("'" &amp; $H$4 &amp; "ACTUAL'!X" &amp; ROW(H5)), "")</f>
        <v/>
      </c>
      <c r="T6" s="25" t="str">
        <f>IF(INDIRECT("'" &amp; $H$4 &amp; "ACTUAL'!AA" &amp; ROW(H5))="E", INDIRECT("'" &amp; $H$4 &amp; "ACTUAL'!Z" &amp; ROW(H5)), "")</f>
        <v/>
      </c>
      <c r="U6" s="25" t="str">
        <f>IF(INDIRECT("'" &amp; $H$4 &amp; "ACTUAL'!AC" &amp; ROW(H5))="E", INDIRECT("'" &amp; $H$4 &amp; "ACTUAL'!AB" &amp; ROW(H5)), "")</f>
        <v/>
      </c>
      <c r="V6" s="25" t="str">
        <f>IF(INDIRECT("'" &amp; $H$4 &amp; "ACTUAL'!AE" &amp; ROW(H5))="E", INDIRECT("'" &amp; $H$4 &amp; "ACTUAL'!AD" &amp; ROW(H5)), "")</f>
        <v/>
      </c>
      <c r="W6" s="25" t="str">
        <f>IF(INDIRECT("'" &amp; $H$4 &amp; "ACTUAL'!AI" &amp; ROW(H5))="E", INDIRECT("'" &amp; $H$4 &amp; "ACTUAL'!AH" &amp; ROW(H5)), "")</f>
        <v/>
      </c>
      <c r="X6" s="25" t="str">
        <f>IF(INDIRECT("'" &amp; $H$4 &amp; "ACTUAL'!AK" &amp; ROW(H5))="E", INDIRECT("'" &amp; $H$4 &amp; "ACTUAL'!AJ" &amp; ROW(H5)), "")</f>
        <v/>
      </c>
      <c r="Y6" s="25" t="str">
        <f>IF(INDIRECT("'" &amp; $H$4 &amp; "ACTUAL'!AM" &amp; ROW(H5))="E", INDIRECT("'" &amp; $H$4 &amp; "ACTUAL'!AL" &amp; ROW(H5)), "")</f>
        <v/>
      </c>
      <c r="Z6" s="25" t="str">
        <f>IF(INDIRECT("'" &amp; $H$4 &amp; "ACTUAL'!AO" &amp; ROW(H5))="E", INDIRECT("'" &amp; $H$4 &amp; "ACTUAL'!AN" &amp; ROW(H5)), "")</f>
        <v/>
      </c>
      <c r="AA6" s="25" t="str">
        <f>IF(INDIRECT("'" &amp; $H$4 &amp; "ACTUAL'!AQ" &amp; ROW(H5))="E", INDIRECT("'" &amp; $H$4 &amp; "ACTUAL'!AP" &amp; ROW(H5)), "")</f>
        <v/>
      </c>
      <c r="AB6" s="26"/>
      <c r="AC6" s="27" t="s">
        <v>29</v>
      </c>
      <c r="AD6" s="28">
        <f>COUNTIF($J$2:$J$105,"12-750")</f>
        <v>0</v>
      </c>
    </row>
    <row r="7" spans="1:31" customHeight="1" ht="20.95" s="2" customFormat="1">
      <c r="B7" s="8" t="s">
        <v>30</v>
      </c>
      <c r="C7" s="8" t="s">
        <v>31</v>
      </c>
      <c r="D7" s="8" t="s">
        <v>32</v>
      </c>
      <c r="E7" s="8" t="s">
        <v>33</v>
      </c>
      <c r="F7" s="13" t="s">
        <v>34</v>
      </c>
      <c r="G7" s="13" t="s">
        <v>35</v>
      </c>
      <c r="I7" s="25" t="str">
        <f>IF(INDIRECT("'" &amp; $H$4 &amp; "ACTUAL'!E" &amp; ROW(H6))="E", INDIRECT("'" &amp; $H$4 &amp; "ACTUAL'!B" &amp; ROW(H6)), "")</f>
        <v/>
      </c>
      <c r="J7" s="25" t="str">
        <f>IF(INDIRECT("'" &amp; $H$4 &amp; "ACTUAL'!E" &amp; ROW(H6))="E", INDIRECT("'" &amp; $H$4 &amp; "ACTUAL'!C" &amp; ROW(H6)), "")</f>
        <v/>
      </c>
      <c r="K7" s="25" t="str">
        <f>IF(INDIRECT("'" &amp; $H$4 &amp; "ACTUAL'!H" &amp; ROW(H6))="E", INDIRECT("'" &amp; $H$4 &amp; "ACTUAL'!G" &amp; ROW(H6)), "")</f>
        <v/>
      </c>
      <c r="L7" s="25" t="str">
        <f>IF(INDIRECT("'" &amp; $H$4 &amp; "ACTUAL'!J" &amp; ROW(H6))="E", INDIRECT("'" &amp; $H$4 &amp; "ACTUAL'!I" &amp; ROW(H6)), "")</f>
        <v/>
      </c>
      <c r="M7" s="25" t="str">
        <f>IF(INDIRECT("'" &amp; $H$4 &amp; "ACTUAL'!M" &amp; ROW(H6))="E", INDIRECT("'" &amp; $H$4 &amp; "ACTUAL'!K" &amp; ROW(H6)), "")</f>
        <v/>
      </c>
      <c r="N7" s="25" t="str">
        <f>IF(INDIRECT("'" &amp; $H$4 &amp; "ACTUAL'!O" &amp; ROW(H6))="E", INDIRECT("'" &amp; $H$4 &amp; "ACTUAL'!N" &amp; ROW(H6)), "")</f>
        <v/>
      </c>
      <c r="O7" s="25" t="str">
        <f>IF(INDIRECT("'" &amp; $H$4 &amp; "ACTUAL'!Q" &amp; ROW(H6))="E", INDIRECT("'" &amp; $H$4 &amp; "ACTUAL'!P" &amp; ROW(H6)), "")</f>
        <v/>
      </c>
      <c r="P7" s="25" t="str">
        <f>IF(INDIRECT("'" &amp; $H$4 &amp; "ACTUAL'!S" &amp; ROW(H6))="E", INDIRECT("'" &amp; $H$4 &amp; "ACTUAL'!R" &amp; ROW(H6)), "")</f>
        <v/>
      </c>
      <c r="Q7" s="25" t="str">
        <f>IF(INDIRECT("'" &amp; $H$4 &amp; "ACTUAL'!U" &amp; ROW(H6))="E", INDIRECT("'" &amp; $H$4 &amp; "ACTUAL'!T" &amp; ROW(H6)), "")</f>
        <v/>
      </c>
      <c r="R7" s="25" t="str">
        <f>IF(INDIRECT("'" &amp; $H$4 &amp; "ACTUAL'!W" &amp; ROW(H6))="E", INDIRECT("'" &amp; $H$4 &amp; "ACTUAL'!V" &amp; ROW(H6)), "")</f>
        <v/>
      </c>
      <c r="S7" s="25" t="str">
        <f>IF(INDIRECT("'" &amp; $H$4 &amp; "ACTUAL'!Y" &amp; ROW(H6))="E", INDIRECT("'" &amp; $H$4 &amp; "ACTUAL'!X" &amp; ROW(H6)), "")</f>
        <v/>
      </c>
      <c r="T7" s="25" t="str">
        <f>IF(INDIRECT("'" &amp; $H$4 &amp; "ACTUAL'!AA" &amp; ROW(H6))="E", INDIRECT("'" &amp; $H$4 &amp; "ACTUAL'!Z" &amp; ROW(H6)), "")</f>
        <v/>
      </c>
      <c r="U7" s="25" t="str">
        <f>IF(INDIRECT("'" &amp; $H$4 &amp; "ACTUAL'!AC" &amp; ROW(H6))="E", INDIRECT("'" &amp; $H$4 &amp; "ACTUAL'!AB" &amp; ROW(H6)), "")</f>
        <v/>
      </c>
      <c r="V7" s="25" t="str">
        <f>IF(INDIRECT("'" &amp; $H$4 &amp; "ACTUAL'!AE" &amp; ROW(H6))="E", INDIRECT("'" &amp; $H$4 &amp; "ACTUAL'!AD" &amp; ROW(H6)), "")</f>
        <v/>
      </c>
      <c r="W7" s="25" t="str">
        <f>IF(INDIRECT("'" &amp; $H$4 &amp; "ACTUAL'!AI" &amp; ROW(H6))="E", INDIRECT("'" &amp; $H$4 &amp; "ACTUAL'!AH" &amp; ROW(H6)), "")</f>
        <v/>
      </c>
      <c r="X7" s="25" t="str">
        <f>IF(INDIRECT("'" &amp; $H$4 &amp; "ACTUAL'!AK" &amp; ROW(H6))="E", INDIRECT("'" &amp; $H$4 &amp; "ACTUAL'!AJ" &amp; ROW(H6)), "")</f>
        <v/>
      </c>
      <c r="Y7" s="25" t="str">
        <f>IF(INDIRECT("'" &amp; $H$4 &amp; "ACTUAL'!AM" &amp; ROW(H6))="E", INDIRECT("'" &amp; $H$4 &amp; "ACTUAL'!AL" &amp; ROW(H6)), "")</f>
        <v/>
      </c>
      <c r="Z7" s="25" t="str">
        <f>IF(INDIRECT("'" &amp; $H$4 &amp; "ACTUAL'!AO" &amp; ROW(H6))="E", INDIRECT("'" &amp; $H$4 &amp; "ACTUAL'!AN" &amp; ROW(H6)), "")</f>
        <v/>
      </c>
      <c r="AA7" s="25" t="str">
        <f>IF(INDIRECT("'" &amp; $H$4 &amp; "ACTUAL'!AQ" &amp; ROW(H6))="E", INDIRECT("'" &amp; $H$4 &amp; "ACTUAL'!AP" &amp; ROW(H6)), "")</f>
        <v/>
      </c>
      <c r="AB7" s="26"/>
      <c r="AC7" s="27" t="s">
        <v>36</v>
      </c>
      <c r="AD7" s="28">
        <f>COUNTIF($J$2:$J$105,"13-600")</f>
        <v>0</v>
      </c>
    </row>
    <row r="8" spans="1:31" customHeight="1" ht="47.95">
      <c r="B8" s="9">
        <v>1</v>
      </c>
      <c r="C8" s="10" t="s">
        <v>37</v>
      </c>
      <c r="D8" s="5"/>
      <c r="E8" s="3" t="s">
        <v>38</v>
      </c>
      <c r="F8" s="6">
        <v>10624.854193844</v>
      </c>
      <c r="G8" s="4">
        <f>$D8*F8</f>
        <v>0</v>
      </c>
      <c r="I8" s="25" t="str">
        <f>IF(INDIRECT("'" &amp; $H$4 &amp; "ACTUAL'!E" &amp; ROW(H7))="E", INDIRECT("'" &amp; $H$4 &amp; "ACTUAL'!B" &amp; ROW(H7)), "")</f>
        <v/>
      </c>
      <c r="J8" s="25" t="str">
        <f>IF(INDIRECT("'" &amp; $H$4 &amp; "ACTUAL'!E" &amp; ROW(H7))="E", INDIRECT("'" &amp; $H$4 &amp; "ACTUAL'!C" &amp; ROW(H7)), "")</f>
        <v/>
      </c>
      <c r="K8" s="25" t="str">
        <f>IF(INDIRECT("'" &amp; $H$4 &amp; "ACTUAL'!H" &amp; ROW(H7))="E", INDIRECT("'" &amp; $H$4 &amp; "ACTUAL'!G" &amp; ROW(H7)), "")</f>
        <v/>
      </c>
      <c r="L8" s="25" t="str">
        <f>IF(INDIRECT("'" &amp; $H$4 &amp; "ACTUAL'!J" &amp; ROW(H7))="E", INDIRECT("'" &amp; $H$4 &amp; "ACTUAL'!I" &amp; ROW(H7)), "")</f>
        <v/>
      </c>
      <c r="M8" s="25" t="str">
        <f>IF(INDIRECT("'" &amp; $H$4 &amp; "ACTUAL'!M" &amp; ROW(H7))="E", INDIRECT("'" &amp; $H$4 &amp; "ACTUAL'!K" &amp; ROW(H7)), "")</f>
        <v/>
      </c>
      <c r="N8" s="25" t="str">
        <f>IF(INDIRECT("'" &amp; $H$4 &amp; "ACTUAL'!O" &amp; ROW(H7))="E", INDIRECT("'" &amp; $H$4 &amp; "ACTUAL'!N" &amp; ROW(H7)), "")</f>
        <v/>
      </c>
      <c r="O8" s="25" t="str">
        <f>IF(INDIRECT("'" &amp; $H$4 &amp; "ACTUAL'!Q" &amp; ROW(H7))="E", INDIRECT("'" &amp; $H$4 &amp; "ACTUAL'!P" &amp; ROW(H7)), "")</f>
        <v/>
      </c>
      <c r="P8" s="25" t="str">
        <f>IF(INDIRECT("'" &amp; $H$4 &amp; "ACTUAL'!S" &amp; ROW(H7))="E", INDIRECT("'" &amp; $H$4 &amp; "ACTUAL'!R" &amp; ROW(H7)), "")</f>
        <v/>
      </c>
      <c r="Q8" s="25" t="str">
        <f>IF(INDIRECT("'" &amp; $H$4 &amp; "ACTUAL'!U" &amp; ROW(H7))="E", INDIRECT("'" &amp; $H$4 &amp; "ACTUAL'!T" &amp; ROW(H7)), "")</f>
        <v/>
      </c>
      <c r="R8" s="25" t="str">
        <f>IF(INDIRECT("'" &amp; $H$4 &amp; "ACTUAL'!W" &amp; ROW(H7))="E", INDIRECT("'" &amp; $H$4 &amp; "ACTUAL'!V" &amp; ROW(H7)), "")</f>
        <v/>
      </c>
      <c r="S8" s="25" t="str">
        <f>IF(INDIRECT("'" &amp; $H$4 &amp; "ACTUAL'!Y" &amp; ROW(H7))="E", INDIRECT("'" &amp; $H$4 &amp; "ACTUAL'!X" &amp; ROW(H7)), "")</f>
        <v/>
      </c>
      <c r="T8" s="25" t="str">
        <f>IF(INDIRECT("'" &amp; $H$4 &amp; "ACTUAL'!AA" &amp; ROW(H7))="E", INDIRECT("'" &amp; $H$4 &amp; "ACTUAL'!Z" &amp; ROW(H7)), "")</f>
        <v/>
      </c>
      <c r="U8" s="25" t="str">
        <f>IF(INDIRECT("'" &amp; $H$4 &amp; "ACTUAL'!AC" &amp; ROW(H7))="E", INDIRECT("'" &amp; $H$4 &amp; "ACTUAL'!AB" &amp; ROW(H7)), "")</f>
        <v/>
      </c>
      <c r="V8" s="25" t="str">
        <f>IF(INDIRECT("'" &amp; $H$4 &amp; "ACTUAL'!AE" &amp; ROW(H7))="E", INDIRECT("'" &amp; $H$4 &amp; "ACTUAL'!AD" &amp; ROW(H7)), "")</f>
        <v/>
      </c>
      <c r="W8" s="25" t="str">
        <f>IF(INDIRECT("'" &amp; $H$4 &amp; "ACTUAL'!AI" &amp; ROW(H7))="E", INDIRECT("'" &amp; $H$4 &amp; "ACTUAL'!AH" &amp; ROW(H7)), "")</f>
        <v/>
      </c>
      <c r="X8" s="25" t="str">
        <f>IF(INDIRECT("'" &amp; $H$4 &amp; "ACTUAL'!AK" &amp; ROW(H7))="E", INDIRECT("'" &amp; $H$4 &amp; "ACTUAL'!AJ" &amp; ROW(H7)), "")</f>
        <v/>
      </c>
      <c r="Y8" s="25" t="str">
        <f>IF(INDIRECT("'" &amp; $H$4 &amp; "ACTUAL'!AM" &amp; ROW(H7))="E", INDIRECT("'" &amp; $H$4 &amp; "ACTUAL'!AL" &amp; ROW(H7)), "")</f>
        <v/>
      </c>
      <c r="Z8" s="25" t="str">
        <f>IF(INDIRECT("'" &amp; $H$4 &amp; "ACTUAL'!AO" &amp; ROW(H7))="E", INDIRECT("'" &amp; $H$4 &amp; "ACTUAL'!AN" &amp; ROW(H7)), "")</f>
        <v/>
      </c>
      <c r="AA8" s="25" t="str">
        <f>IF(INDIRECT("'" &amp; $H$4 &amp; "ACTUAL'!AQ" &amp; ROW(H7))="E", INDIRECT("'" &amp; $H$4 &amp; "ACTUAL'!AP" &amp; ROW(H7)), "")</f>
        <v/>
      </c>
      <c r="AB8" s="26"/>
      <c r="AC8" s="27" t="s">
        <v>39</v>
      </c>
      <c r="AD8" s="28">
        <f>COUNTIF($J$2:$J$105,"15-800")</f>
        <v>0</v>
      </c>
    </row>
    <row r="9" spans="1:31" customHeight="1" ht="30.1">
      <c r="B9" s="9">
        <v>4</v>
      </c>
      <c r="C9" s="10" t="s">
        <v>40</v>
      </c>
      <c r="D9" s="5"/>
      <c r="E9" s="3" t="s">
        <v>38</v>
      </c>
      <c r="F9" s="6">
        <v>10624.856718998</v>
      </c>
      <c r="G9" s="4">
        <f>$D9*F9</f>
        <v>0</v>
      </c>
      <c r="I9" s="25" t="str">
        <f>IF(INDIRECT("'" &amp; $H$4 &amp; "ACTUAL'!E" &amp; ROW(H8))="E", INDIRECT("'" &amp; $H$4 &amp; "ACTUAL'!B" &amp; ROW(H8)), "")</f>
        <v/>
      </c>
      <c r="J9" s="25" t="str">
        <f>IF(INDIRECT("'" &amp; $H$4 &amp; "ACTUAL'!E" &amp; ROW(H8))="E", INDIRECT("'" &amp; $H$4 &amp; "ACTUAL'!C" &amp; ROW(H8)), "")</f>
        <v/>
      </c>
      <c r="K9" s="25" t="str">
        <f>IF(INDIRECT("'" &amp; $H$4 &amp; "ACTUAL'!H" &amp; ROW(H8))="E", INDIRECT("'" &amp; $H$4 &amp; "ACTUAL'!G" &amp; ROW(H8)), "")</f>
        <v/>
      </c>
      <c r="L9" s="25" t="str">
        <f>IF(INDIRECT("'" &amp; $H$4 &amp; "ACTUAL'!J" &amp; ROW(H8))="E", INDIRECT("'" &amp; $H$4 &amp; "ACTUAL'!I" &amp; ROW(H8)), "")</f>
        <v/>
      </c>
      <c r="M9" s="25" t="str">
        <f>IF(INDIRECT("'" &amp; $H$4 &amp; "ACTUAL'!M" &amp; ROW(H8))="E", INDIRECT("'" &amp; $H$4 &amp; "ACTUAL'!K" &amp; ROW(H8)), "")</f>
        <v/>
      </c>
      <c r="N9" s="25" t="str">
        <f>IF(INDIRECT("'" &amp; $H$4 &amp; "ACTUAL'!O" &amp; ROW(H8))="E", INDIRECT("'" &amp; $H$4 &amp; "ACTUAL'!N" &amp; ROW(H8)), "")</f>
        <v/>
      </c>
      <c r="O9" s="25" t="str">
        <f>IF(INDIRECT("'" &amp; $H$4 &amp; "ACTUAL'!Q" &amp; ROW(H8))="E", INDIRECT("'" &amp; $H$4 &amp; "ACTUAL'!P" &amp; ROW(H8)), "")</f>
        <v/>
      </c>
      <c r="P9" s="25" t="str">
        <f>IF(INDIRECT("'" &amp; $H$4 &amp; "ACTUAL'!S" &amp; ROW(H8))="E", INDIRECT("'" &amp; $H$4 &amp; "ACTUAL'!R" &amp; ROW(H8)), "")</f>
        <v/>
      </c>
      <c r="Q9" s="25" t="str">
        <f>IF(INDIRECT("'" &amp; $H$4 &amp; "ACTUAL'!U" &amp; ROW(H8))="E", INDIRECT("'" &amp; $H$4 &amp; "ACTUAL'!T" &amp; ROW(H8)), "")</f>
        <v/>
      </c>
      <c r="R9" s="25" t="str">
        <f>IF(INDIRECT("'" &amp; $H$4 &amp; "ACTUAL'!W" &amp; ROW(H8))="E", INDIRECT("'" &amp; $H$4 &amp; "ACTUAL'!V" &amp; ROW(H8)), "")</f>
        <v/>
      </c>
      <c r="S9" s="25" t="str">
        <f>IF(INDIRECT("'" &amp; $H$4 &amp; "ACTUAL'!Y" &amp; ROW(H8))="E", INDIRECT("'" &amp; $H$4 &amp; "ACTUAL'!X" &amp; ROW(H8)), "")</f>
        <v/>
      </c>
      <c r="T9" s="25" t="str">
        <f>IF(INDIRECT("'" &amp; $H$4 &amp; "ACTUAL'!AA" &amp; ROW(H8))="E", INDIRECT("'" &amp; $H$4 &amp; "ACTUAL'!Z" &amp; ROW(H8)), "")</f>
        <v/>
      </c>
      <c r="U9" s="25" t="str">
        <f>IF(INDIRECT("'" &amp; $H$4 &amp; "ACTUAL'!AC" &amp; ROW(H8))="E", INDIRECT("'" &amp; $H$4 &amp; "ACTUAL'!AB" &amp; ROW(H8)), "")</f>
        <v/>
      </c>
      <c r="V9" s="25" t="str">
        <f>IF(INDIRECT("'" &amp; $H$4 &amp; "ACTUAL'!AE" &amp; ROW(H8))="E", INDIRECT("'" &amp; $H$4 &amp; "ACTUAL'!AD" &amp; ROW(H8)), "")</f>
        <v/>
      </c>
      <c r="W9" s="25" t="str">
        <f>IF(INDIRECT("'" &amp; $H$4 &amp; "ACTUAL'!AI" &amp; ROW(H8))="E", INDIRECT("'" &amp; $H$4 &amp; "ACTUAL'!AH" &amp; ROW(H8)), "")</f>
        <v/>
      </c>
      <c r="X9" s="25" t="str">
        <f>IF(INDIRECT("'" &amp; $H$4 &amp; "ACTUAL'!AK" &amp; ROW(H8))="E", INDIRECT("'" &amp; $H$4 &amp; "ACTUAL'!AJ" &amp; ROW(H8)), "")</f>
        <v/>
      </c>
      <c r="Y9" s="25" t="str">
        <f>IF(INDIRECT("'" &amp; $H$4 &amp; "ACTUAL'!AM" &amp; ROW(H8))="E", INDIRECT("'" &amp; $H$4 &amp; "ACTUAL'!AL" &amp; ROW(H8)), "")</f>
        <v/>
      </c>
      <c r="Z9" s="25" t="str">
        <f>IF(INDIRECT("'" &amp; $H$4 &amp; "ACTUAL'!AO" &amp; ROW(H8))="E", INDIRECT("'" &amp; $H$4 &amp; "ACTUAL'!AN" &amp; ROW(H8)), "")</f>
        <v/>
      </c>
      <c r="AA9" s="25" t="str">
        <f>IF(INDIRECT("'" &amp; $H$4 &amp; "ACTUAL'!AQ" &amp; ROW(H8))="E", INDIRECT("'" &amp; $H$4 &amp; "ACTUAL'!AP" &amp; ROW(H8)), "")</f>
        <v/>
      </c>
      <c r="AB9" s="26"/>
      <c r="AC9" s="29" t="s">
        <v>41</v>
      </c>
      <c r="AD9" s="28">
        <f>COUNTIF($J$2:$J$105,"MADERA")</f>
        <v>0</v>
      </c>
    </row>
    <row r="10" spans="1:31" customHeight="1" ht="30.65">
      <c r="B10" s="9">
        <v>5</v>
      </c>
      <c r="C10" s="10" t="s">
        <v>42</v>
      </c>
      <c r="D10" s="5"/>
      <c r="E10" s="3" t="s">
        <v>38</v>
      </c>
      <c r="F10" s="6">
        <v>6011.9554251714</v>
      </c>
      <c r="G10" s="4">
        <f>$D10*F10</f>
        <v>0</v>
      </c>
      <c r="I10" s="25" t="str">
        <f>IF(INDIRECT("'" &amp; $H$4 &amp; "ACTUAL'!E" &amp; ROW(H9))="E", INDIRECT("'" &amp; $H$4 &amp; "ACTUAL'!B" &amp; ROW(H9)), "")</f>
        <v/>
      </c>
      <c r="J10" s="25" t="str">
        <f>IF(INDIRECT("'" &amp; $H$4 &amp; "ACTUAL'!E" &amp; ROW(H9))="E", INDIRECT("'" &amp; $H$4 &amp; "ACTUAL'!C" &amp; ROW(H9)), "")</f>
        <v/>
      </c>
      <c r="K10" s="25" t="str">
        <f>IF(INDIRECT("'" &amp; $H$4 &amp; "ACTUAL'!H" &amp; ROW(H9))="E", INDIRECT("'" &amp; $H$4 &amp; "ACTUAL'!G" &amp; ROW(H9)), "")</f>
        <v/>
      </c>
      <c r="L10" s="25" t="str">
        <f>IF(INDIRECT("'" &amp; $H$4 &amp; "ACTUAL'!J" &amp; ROW(H9))="E", INDIRECT("'" &amp; $H$4 &amp; "ACTUAL'!I" &amp; ROW(H9)), "")</f>
        <v/>
      </c>
      <c r="M10" s="25" t="str">
        <f>IF(INDIRECT("'" &amp; $H$4 &amp; "ACTUAL'!M" &amp; ROW(H9))="E", INDIRECT("'" &amp; $H$4 &amp; "ACTUAL'!K" &amp; ROW(H9)), "")</f>
        <v/>
      </c>
      <c r="N10" s="25" t="str">
        <f>IF(INDIRECT("'" &amp; $H$4 &amp; "ACTUAL'!O" &amp; ROW(H9))="E", INDIRECT("'" &amp; $H$4 &amp; "ACTUAL'!N" &amp; ROW(H9)), "")</f>
        <v/>
      </c>
      <c r="O10" s="25" t="str">
        <f>IF(INDIRECT("'" &amp; $H$4 &amp; "ACTUAL'!Q" &amp; ROW(H9))="E", INDIRECT("'" &amp; $H$4 &amp; "ACTUAL'!P" &amp; ROW(H9)), "")</f>
        <v/>
      </c>
      <c r="P10" s="25" t="str">
        <f>IF(INDIRECT("'" &amp; $H$4 &amp; "ACTUAL'!S" &amp; ROW(H9))="E", INDIRECT("'" &amp; $H$4 &amp; "ACTUAL'!R" &amp; ROW(H9)), "")</f>
        <v/>
      </c>
      <c r="Q10" s="25" t="str">
        <f>IF(INDIRECT("'" &amp; $H$4 &amp; "ACTUAL'!U" &amp; ROW(H9))="E", INDIRECT("'" &amp; $H$4 &amp; "ACTUAL'!T" &amp; ROW(H9)), "")</f>
        <v/>
      </c>
      <c r="R10" s="25" t="str">
        <f>IF(INDIRECT("'" &amp; $H$4 &amp; "ACTUAL'!W" &amp; ROW(H9))="E", INDIRECT("'" &amp; $H$4 &amp; "ACTUAL'!V" &amp; ROW(H9)), "")</f>
        <v/>
      </c>
      <c r="S10" s="25" t="str">
        <f>IF(INDIRECT("'" &amp; $H$4 &amp; "ACTUAL'!Y" &amp; ROW(H9))="E", INDIRECT("'" &amp; $H$4 &amp; "ACTUAL'!X" &amp; ROW(H9)), "")</f>
        <v/>
      </c>
      <c r="T10" s="25" t="str">
        <f>IF(INDIRECT("'" &amp; $H$4 &amp; "ACTUAL'!AA" &amp; ROW(H9))="E", INDIRECT("'" &amp; $H$4 &amp; "ACTUAL'!Z" &amp; ROW(H9)), "")</f>
        <v/>
      </c>
      <c r="U10" s="25" t="str">
        <f>IF(INDIRECT("'" &amp; $H$4 &amp; "ACTUAL'!AC" &amp; ROW(H9))="E", INDIRECT("'" &amp; $H$4 &amp; "ACTUAL'!AB" &amp; ROW(H9)), "")</f>
        <v/>
      </c>
      <c r="V10" s="25" t="str">
        <f>IF(INDIRECT("'" &amp; $H$4 &amp; "ACTUAL'!AE" &amp; ROW(H9))="E", INDIRECT("'" &amp; $H$4 &amp; "ACTUAL'!AD" &amp; ROW(H9)), "")</f>
        <v/>
      </c>
      <c r="W10" s="25" t="str">
        <f>IF(INDIRECT("'" &amp; $H$4 &amp; "ACTUAL'!AI" &amp; ROW(H9))="E", INDIRECT("'" &amp; $H$4 &amp; "ACTUAL'!AH" &amp; ROW(H9)), "")</f>
        <v/>
      </c>
      <c r="X10" s="25" t="str">
        <f>IF(INDIRECT("'" &amp; $H$4 &amp; "ACTUAL'!AK" &amp; ROW(H9))="E", INDIRECT("'" &amp; $H$4 &amp; "ACTUAL'!AJ" &amp; ROW(H9)), "")</f>
        <v/>
      </c>
      <c r="Y10" s="25" t="str">
        <f>IF(INDIRECT("'" &amp; $H$4 &amp; "ACTUAL'!AM" &amp; ROW(H9))="E", INDIRECT("'" &amp; $H$4 &amp; "ACTUAL'!AL" &amp; ROW(H9)), "")</f>
        <v/>
      </c>
      <c r="Z10" s="25" t="str">
        <f>IF(INDIRECT("'" &amp; $H$4 &amp; "ACTUAL'!AO" &amp; ROW(H9))="E", INDIRECT("'" &amp; $H$4 &amp; "ACTUAL'!AN" &amp; ROW(H9)), "")</f>
        <v/>
      </c>
      <c r="AA10" s="25" t="str">
        <f>IF(INDIRECT("'" &amp; $H$4 &amp; "ACTUAL'!AQ" &amp; ROW(H9))="E", INDIRECT("'" &amp; $H$4 &amp; "ACTUAL'!AP" &amp; ROW(H9)), "")</f>
        <v/>
      </c>
      <c r="AB10" s="26"/>
      <c r="AC10" s="30" t="s">
        <v>43</v>
      </c>
      <c r="AD10" s="28">
        <f>COUNTIF($J$2:$J$105,"METAL")</f>
        <v>0</v>
      </c>
    </row>
    <row r="11" spans="1:31" customHeight="1" ht="45.15">
      <c r="B11" s="9">
        <v>1</v>
      </c>
      <c r="C11" s="10" t="s">
        <v>44</v>
      </c>
      <c r="D11" s="5">
        <v>37</v>
      </c>
      <c r="E11" s="3" t="s">
        <v>38</v>
      </c>
      <c r="F11" s="6">
        <v>2396.0977897341</v>
      </c>
      <c r="G11" s="4">
        <f>$D11*F11</f>
        <v>88655.61822016</v>
      </c>
      <c r="I11" s="25" t="str">
        <f>IF(INDIRECT("'" &amp; $H$4 &amp; "ACTUAL'!E" &amp; ROW(H10))="E", INDIRECT("'" &amp; $H$4 &amp; "ACTUAL'!B" &amp; ROW(H10)), "")</f>
        <v/>
      </c>
      <c r="J11" s="25" t="str">
        <f>IF(INDIRECT("'" &amp; $H$4 &amp; "ACTUAL'!E" &amp; ROW(H10))="E", INDIRECT("'" &amp; $H$4 &amp; "ACTUAL'!C" &amp; ROW(H10)), "")</f>
        <v/>
      </c>
      <c r="K11" s="25" t="str">
        <f>IF(INDIRECT("'" &amp; $H$4 &amp; "ACTUAL'!H" &amp; ROW(H10))="E", INDIRECT("'" &amp; $H$4 &amp; "ACTUAL'!G" &amp; ROW(H10)), "")</f>
        <v/>
      </c>
      <c r="L11" s="25" t="str">
        <f>IF(INDIRECT("'" &amp; $H$4 &amp; "ACTUAL'!J" &amp; ROW(H10))="E", INDIRECT("'" &amp; $H$4 &amp; "ACTUAL'!I" &amp; ROW(H10)), "")</f>
        <v/>
      </c>
      <c r="M11" s="25" t="str">
        <f>IF(INDIRECT("'" &amp; $H$4 &amp; "ACTUAL'!M" &amp; ROW(H10))="E", INDIRECT("'" &amp; $H$4 &amp; "ACTUAL'!K" &amp; ROW(H10)), "")</f>
        <v/>
      </c>
      <c r="N11" s="25" t="str">
        <f>IF(INDIRECT("'" &amp; $H$4 &amp; "ACTUAL'!O" &amp; ROW(H10))="E", INDIRECT("'" &amp; $H$4 &amp; "ACTUAL'!N" &amp; ROW(H10)), "")</f>
        <v/>
      </c>
      <c r="O11" s="25" t="str">
        <f>IF(INDIRECT("'" &amp; $H$4 &amp; "ACTUAL'!Q" &amp; ROW(H10))="E", INDIRECT("'" &amp; $H$4 &amp; "ACTUAL'!P" &amp; ROW(H10)), "")</f>
        <v/>
      </c>
      <c r="P11" s="25" t="str">
        <f>IF(INDIRECT("'" &amp; $H$4 &amp; "ACTUAL'!S" &amp; ROW(H10))="E", INDIRECT("'" &amp; $H$4 &amp; "ACTUAL'!R" &amp; ROW(H10)), "")</f>
        <v/>
      </c>
      <c r="Q11" s="25" t="str">
        <f>IF(INDIRECT("'" &amp; $H$4 &amp; "ACTUAL'!U" &amp; ROW(H10))="E", INDIRECT("'" &amp; $H$4 &amp; "ACTUAL'!T" &amp; ROW(H10)), "")</f>
        <v/>
      </c>
      <c r="R11" s="25" t="str">
        <f>IF(INDIRECT("'" &amp; $H$4 &amp; "ACTUAL'!W" &amp; ROW(H10))="E", INDIRECT("'" &amp; $H$4 &amp; "ACTUAL'!V" &amp; ROW(H10)), "")</f>
        <v/>
      </c>
      <c r="S11" s="25" t="str">
        <f>IF(INDIRECT("'" &amp; $H$4 &amp; "ACTUAL'!Y" &amp; ROW(H10))="E", INDIRECT("'" &amp; $H$4 &amp; "ACTUAL'!X" &amp; ROW(H10)), "")</f>
        <v/>
      </c>
      <c r="T11" s="25" t="str">
        <f>IF(INDIRECT("'" &amp; $H$4 &amp; "ACTUAL'!AA" &amp; ROW(H10))="E", INDIRECT("'" &amp; $H$4 &amp; "ACTUAL'!Z" &amp; ROW(H10)), "")</f>
        <v/>
      </c>
      <c r="U11" s="25" t="str">
        <f>IF(INDIRECT("'" &amp; $H$4 &amp; "ACTUAL'!AC" &amp; ROW(H10))="E", INDIRECT("'" &amp; $H$4 &amp; "ACTUAL'!AB" &amp; ROW(H10)), "")</f>
        <v/>
      </c>
      <c r="V11" s="25" t="str">
        <f>IF(INDIRECT("'" &amp; $H$4 &amp; "ACTUAL'!AE" &amp; ROW(H10))="E", INDIRECT("'" &amp; $H$4 &amp; "ACTUAL'!AD" &amp; ROW(H10)), "")</f>
        <v/>
      </c>
      <c r="W11" s="25" t="str">
        <f>IF(INDIRECT("'" &amp; $H$4 &amp; "ACTUAL'!AI" &amp; ROW(H10))="E", INDIRECT("'" &amp; $H$4 &amp; "ACTUAL'!AH" &amp; ROW(H10)), "")</f>
        <v/>
      </c>
      <c r="X11" s="25" t="str">
        <f>IF(INDIRECT("'" &amp; $H$4 &amp; "ACTUAL'!AK" &amp; ROW(H10))="E", INDIRECT("'" &amp; $H$4 &amp; "ACTUAL'!AJ" &amp; ROW(H10)), "")</f>
        <v/>
      </c>
      <c r="Y11" s="25" t="str">
        <f>IF(INDIRECT("'" &amp; $H$4 &amp; "ACTUAL'!AM" &amp; ROW(H10))="E", INDIRECT("'" &amp; $H$4 &amp; "ACTUAL'!AL" &amp; ROW(H10)), "")</f>
        <v/>
      </c>
      <c r="Z11" s="25" t="str">
        <f>IF(INDIRECT("'" &amp; $H$4 &amp; "ACTUAL'!AO" &amp; ROW(H10))="E", INDIRECT("'" &amp; $H$4 &amp; "ACTUAL'!AN" &amp; ROW(H10)), "")</f>
        <v/>
      </c>
      <c r="AA11" s="25" t="str">
        <f>IF(INDIRECT("'" &amp; $H$4 &amp; "ACTUAL'!AQ" &amp; ROW(H10))="E", INDIRECT("'" &amp; $H$4 &amp; "ACTUAL'!AP" &amp; ROW(H10)), "")</f>
        <v/>
      </c>
      <c r="AB11" s="26"/>
      <c r="AC11" s="46" t="s">
        <v>45</v>
      </c>
      <c r="AD11" s="47"/>
    </row>
    <row r="12" spans="1:31" customHeight="1" ht="30.1">
      <c r="B12" s="11">
        <v>2</v>
      </c>
      <c r="C12" s="10" t="s">
        <v>46</v>
      </c>
      <c r="D12" s="5">
        <v>10</v>
      </c>
      <c r="E12" s="3" t="s">
        <v>47</v>
      </c>
      <c r="F12" s="6">
        <v>2886.4541945435</v>
      </c>
      <c r="G12" s="4">
        <f>$D12*F12</f>
        <v>28864.541945435</v>
      </c>
      <c r="I12" s="25" t="str">
        <f>IF(INDIRECT("'" &amp; $H$4 &amp; "ACTUAL'!E" &amp; ROW(H11))="E", INDIRECT("'" &amp; $H$4 &amp; "ACTUAL'!B" &amp; ROW(H11)), "")</f>
        <v/>
      </c>
      <c r="J12" s="25" t="str">
        <f>IF(INDIRECT("'" &amp; $H$4 &amp; "ACTUAL'!E" &amp; ROW(H11))="E", INDIRECT("'" &amp; $H$4 &amp; "ACTUAL'!C" &amp; ROW(H11)), "")</f>
        <v/>
      </c>
      <c r="K12" s="25" t="str">
        <f>IF(INDIRECT("'" &amp; $H$4 &amp; "ACTUAL'!H" &amp; ROW(H11))="E", INDIRECT("'" &amp; $H$4 &amp; "ACTUAL'!G" &amp; ROW(H11)), "")</f>
        <v/>
      </c>
      <c r="L12" s="25" t="str">
        <f>IF(INDIRECT("'" &amp; $H$4 &amp; "ACTUAL'!J" &amp; ROW(H11))="E", INDIRECT("'" &amp; $H$4 &amp; "ACTUAL'!I" &amp; ROW(H11)), "")</f>
        <v/>
      </c>
      <c r="M12" s="25" t="str">
        <f>IF(INDIRECT("'" &amp; $H$4 &amp; "ACTUAL'!M" &amp; ROW(H11))="E", INDIRECT("'" &amp; $H$4 &amp; "ACTUAL'!K" &amp; ROW(H11)), "")</f>
        <v/>
      </c>
      <c r="N12" s="25" t="str">
        <f>IF(INDIRECT("'" &amp; $H$4 &amp; "ACTUAL'!O" &amp; ROW(H11))="E", INDIRECT("'" &amp; $H$4 &amp; "ACTUAL'!N" &amp; ROW(H11)), "")</f>
        <v/>
      </c>
      <c r="O12" s="25" t="str">
        <f>IF(INDIRECT("'" &amp; $H$4 &amp; "ACTUAL'!Q" &amp; ROW(H11))="E", INDIRECT("'" &amp; $H$4 &amp; "ACTUAL'!P" &amp; ROW(H11)), "")</f>
        <v/>
      </c>
      <c r="P12" s="25" t="str">
        <f>IF(INDIRECT("'" &amp; $H$4 &amp; "ACTUAL'!S" &amp; ROW(H11))="E", INDIRECT("'" &amp; $H$4 &amp; "ACTUAL'!R" &amp; ROW(H11)), "")</f>
        <v/>
      </c>
      <c r="Q12" s="25" t="str">
        <f>IF(INDIRECT("'" &amp; $H$4 &amp; "ACTUAL'!U" &amp; ROW(H11))="E", INDIRECT("'" &amp; $H$4 &amp; "ACTUAL'!T" &amp; ROW(H11)), "")</f>
        <v/>
      </c>
      <c r="R12" s="25" t="str">
        <f>IF(INDIRECT("'" &amp; $H$4 &amp; "ACTUAL'!W" &amp; ROW(H11))="E", INDIRECT("'" &amp; $H$4 &amp; "ACTUAL'!V" &amp; ROW(H11)), "")</f>
        <v/>
      </c>
      <c r="S12" s="25" t="str">
        <f>IF(INDIRECT("'" &amp; $H$4 &amp; "ACTUAL'!Y" &amp; ROW(H11))="E", INDIRECT("'" &amp; $H$4 &amp; "ACTUAL'!X" &amp; ROW(H11)), "")</f>
        <v/>
      </c>
      <c r="T12" s="25" t="str">
        <f>IF(INDIRECT("'" &amp; $H$4 &amp; "ACTUAL'!AA" &amp; ROW(H11))="E", INDIRECT("'" &amp; $H$4 &amp; "ACTUAL'!Z" &amp; ROW(H11)), "")</f>
        <v/>
      </c>
      <c r="U12" s="25" t="str">
        <f>IF(INDIRECT("'" &amp; $H$4 &amp; "ACTUAL'!AC" &amp; ROW(H11))="E", INDIRECT("'" &amp; $H$4 &amp; "ACTUAL'!AB" &amp; ROW(H11)), "")</f>
        <v/>
      </c>
      <c r="V12" s="25" t="str">
        <f>IF(INDIRECT("'" &amp; $H$4 &amp; "ACTUAL'!AE" &amp; ROW(H11))="E", INDIRECT("'" &amp; $H$4 &amp; "ACTUAL'!AD" &amp; ROW(H11)), "")</f>
        <v/>
      </c>
      <c r="W12" s="25" t="str">
        <f>IF(INDIRECT("'" &amp; $H$4 &amp; "ACTUAL'!AI" &amp; ROW(H11))="E", INDIRECT("'" &amp; $H$4 &amp; "ACTUAL'!AH" &amp; ROW(H11)), "")</f>
        <v/>
      </c>
      <c r="X12" s="25" t="str">
        <f>IF(INDIRECT("'" &amp; $H$4 &amp; "ACTUAL'!AK" &amp; ROW(H11))="E", INDIRECT("'" &amp; $H$4 &amp; "ACTUAL'!AJ" &amp; ROW(H11)), "")</f>
        <v/>
      </c>
      <c r="Y12" s="25" t="str">
        <f>IF(INDIRECT("'" &amp; $H$4 &amp; "ACTUAL'!AM" &amp; ROW(H11))="E", INDIRECT("'" &amp; $H$4 &amp; "ACTUAL'!AL" &amp; ROW(H11)), "")</f>
        <v/>
      </c>
      <c r="Z12" s="25" t="str">
        <f>IF(INDIRECT("'" &amp; $H$4 &amp; "ACTUAL'!AO" &amp; ROW(H11))="E", INDIRECT("'" &amp; $H$4 &amp; "ACTUAL'!AN" &amp; ROW(H11)), "")</f>
        <v/>
      </c>
      <c r="AA12" s="25" t="str">
        <f>IF(INDIRECT("'" &amp; $H$4 &amp; "ACTUAL'!AQ" &amp; ROW(H11))="E", INDIRECT("'" &amp; $H$4 &amp; "ACTUAL'!AP" &amp; ROW(H11)), "")</f>
        <v/>
      </c>
      <c r="AB12" s="26"/>
      <c r="AC12" s="27" t="s">
        <v>48</v>
      </c>
      <c r="AD12" s="28">
        <f>SUM((COUNTIF(K3:M105,"RD20"))+(COUNTIF(K3:M105,"RD2"))+(COUNTIF(K3:M105,"RD2N")))</f>
        <v>0</v>
      </c>
    </row>
    <row r="13" spans="1:31" customHeight="1" ht="30.1">
      <c r="B13" s="9">
        <v>8</v>
      </c>
      <c r="C13" s="10" t="s">
        <v>49</v>
      </c>
      <c r="D13" s="5"/>
      <c r="E13" s="3" t="s">
        <v>47</v>
      </c>
      <c r="F13" s="6">
        <v>3750.3741018613</v>
      </c>
      <c r="G13" s="4">
        <f>$D13*F13</f>
        <v>0</v>
      </c>
      <c r="I13" s="25" t="str">
        <f>IF(INDIRECT("'" &amp; $H$4 &amp; "ACTUAL'!E" &amp; ROW(H12))="E", INDIRECT("'" &amp; $H$4 &amp; "ACTUAL'!B" &amp; ROW(H12)), "")</f>
        <v/>
      </c>
      <c r="J13" s="25" t="str">
        <f>IF(INDIRECT("'" &amp; $H$4 &amp; "ACTUAL'!E" &amp; ROW(H12))="E", INDIRECT("'" &amp; $H$4 &amp; "ACTUAL'!C" &amp; ROW(H12)), "")</f>
        <v/>
      </c>
      <c r="K13" s="25" t="str">
        <f>IF(INDIRECT("'" &amp; $H$4 &amp; "ACTUAL'!H" &amp; ROW(H12))="E", INDIRECT("'" &amp; $H$4 &amp; "ACTUAL'!G" &amp; ROW(H12)), "")</f>
        <v/>
      </c>
      <c r="L13" s="25" t="str">
        <f>IF(INDIRECT("'" &amp; $H$4 &amp; "ACTUAL'!J" &amp; ROW(H12))="E", INDIRECT("'" &amp; $H$4 &amp; "ACTUAL'!I" &amp; ROW(H12)), "")</f>
        <v/>
      </c>
      <c r="M13" s="25" t="str">
        <f>IF(INDIRECT("'" &amp; $H$4 &amp; "ACTUAL'!M" &amp; ROW(H12))="E", INDIRECT("'" &amp; $H$4 &amp; "ACTUAL'!K" &amp; ROW(H12)), "")</f>
        <v/>
      </c>
      <c r="N13" s="25" t="str">
        <f>IF(INDIRECT("'" &amp; $H$4 &amp; "ACTUAL'!O" &amp; ROW(H12))="E", INDIRECT("'" &amp; $H$4 &amp; "ACTUAL'!N" &amp; ROW(H12)), "")</f>
        <v/>
      </c>
      <c r="O13" s="25" t="str">
        <f>IF(INDIRECT("'" &amp; $H$4 &amp; "ACTUAL'!Q" &amp; ROW(H12))="E", INDIRECT("'" &amp; $H$4 &amp; "ACTUAL'!P" &amp; ROW(H12)), "")</f>
        <v/>
      </c>
      <c r="P13" s="25" t="str">
        <f>IF(INDIRECT("'" &amp; $H$4 &amp; "ACTUAL'!S" &amp; ROW(H12))="E", INDIRECT("'" &amp; $H$4 &amp; "ACTUAL'!R" &amp; ROW(H12)), "")</f>
        <v/>
      </c>
      <c r="Q13" s="25" t="str">
        <f>IF(INDIRECT("'" &amp; $H$4 &amp; "ACTUAL'!U" &amp; ROW(H12))="E", INDIRECT("'" &amp; $H$4 &amp; "ACTUAL'!T" &amp; ROW(H12)), "")</f>
        <v/>
      </c>
      <c r="R13" s="25" t="str">
        <f>IF(INDIRECT("'" &amp; $H$4 &amp; "ACTUAL'!W" &amp; ROW(H12))="E", INDIRECT("'" &amp; $H$4 &amp; "ACTUAL'!V" &amp; ROW(H12)), "")</f>
        <v/>
      </c>
      <c r="S13" s="25" t="str">
        <f>IF(INDIRECT("'" &amp; $H$4 &amp; "ACTUAL'!Y" &amp; ROW(H12))="E", INDIRECT("'" &amp; $H$4 &amp; "ACTUAL'!X" &amp; ROW(H12)), "")</f>
        <v/>
      </c>
      <c r="T13" s="25" t="str">
        <f>IF(INDIRECT("'" &amp; $H$4 &amp; "ACTUAL'!AA" &amp; ROW(H12))="E", INDIRECT("'" &amp; $H$4 &amp; "ACTUAL'!Z" &amp; ROW(H12)), "")</f>
        <v/>
      </c>
      <c r="U13" s="25" t="str">
        <f>IF(INDIRECT("'" &amp; $H$4 &amp; "ACTUAL'!AC" &amp; ROW(H12))="E", INDIRECT("'" &amp; $H$4 &amp; "ACTUAL'!AB" &amp; ROW(H12)), "")</f>
        <v/>
      </c>
      <c r="V13" s="25" t="str">
        <f>IF(INDIRECT("'" &amp; $H$4 &amp; "ACTUAL'!AE" &amp; ROW(H12))="E", INDIRECT("'" &amp; $H$4 &amp; "ACTUAL'!AD" &amp; ROW(H12)), "")</f>
        <v/>
      </c>
      <c r="W13" s="25" t="str">
        <f>IF(INDIRECT("'" &amp; $H$4 &amp; "ACTUAL'!AI" &amp; ROW(H12))="E", INDIRECT("'" &amp; $H$4 &amp; "ACTUAL'!AH" &amp; ROW(H12)), "")</f>
        <v/>
      </c>
      <c r="X13" s="25" t="str">
        <f>IF(INDIRECT("'" &amp; $H$4 &amp; "ACTUAL'!AK" &amp; ROW(H12))="E", INDIRECT("'" &amp; $H$4 &amp; "ACTUAL'!AJ" &amp; ROW(H12)), "")</f>
        <v/>
      </c>
      <c r="Y13" s="25" t="str">
        <f>IF(INDIRECT("'" &amp; $H$4 &amp; "ACTUAL'!AM" &amp; ROW(H12))="E", INDIRECT("'" &amp; $H$4 &amp; "ACTUAL'!AL" &amp; ROW(H12)), "")</f>
        <v/>
      </c>
      <c r="Z13" s="25" t="str">
        <f>IF(INDIRECT("'" &amp; $H$4 &amp; "ACTUAL'!AO" &amp; ROW(H12))="E", INDIRECT("'" &amp; $H$4 &amp; "ACTUAL'!AN" &amp; ROW(H12)), "")</f>
        <v/>
      </c>
      <c r="AA13" s="25" t="str">
        <f>IF(INDIRECT("'" &amp; $H$4 &amp; "ACTUAL'!AQ" &amp; ROW(H12))="E", INDIRECT("'" &amp; $H$4 &amp; "ACTUAL'!AP" &amp; ROW(H12)), "")</f>
        <v/>
      </c>
      <c r="AB13" s="26"/>
      <c r="AC13" s="27" t="s">
        <v>50</v>
      </c>
      <c r="AD13" s="28">
        <f>SUM((COUNTIF(INDIRECT("'" &amp; $H$4 &amp; "ACTUAL'!$AW$2:$AY$317"),"RD30"))+(COUNTIF(INDIRECT("'" &amp; $H$4 &amp; "ACTUAL'!$AW$2:$AY$317"),"RD3"))+(COUNTIF(INDIRECT("'" &amp; $H$4 &amp; "ACTUAL'!$AW$2:$AY$317"),"RD3N")))</f>
        <v>0</v>
      </c>
    </row>
    <row r="14" spans="1:31" customHeight="1" ht="32.55">
      <c r="B14" s="9">
        <v>3</v>
      </c>
      <c r="C14" s="10" t="s">
        <v>51</v>
      </c>
      <c r="D14" s="5">
        <v>3</v>
      </c>
      <c r="E14" s="3" t="s">
        <v>47</v>
      </c>
      <c r="F14" s="6">
        <v>2644.2737895525</v>
      </c>
      <c r="G14" s="4">
        <f>$D14*F14</f>
        <v>7932.8213686574</v>
      </c>
      <c r="I14" s="25" t="str">
        <f>IF(INDIRECT("'" &amp; $H$4 &amp; "ACTUAL'!E" &amp; ROW(H13))="E", INDIRECT("'" &amp; $H$4 &amp; "ACTUAL'!B" &amp; ROW(H13)), "")</f>
        <v/>
      </c>
      <c r="J14" s="25" t="str">
        <f>IF(INDIRECT("'" &amp; $H$4 &amp; "ACTUAL'!E" &amp; ROW(H13))="E", INDIRECT("'" &amp; $H$4 &amp; "ACTUAL'!C" &amp; ROW(H13)), "")</f>
        <v/>
      </c>
      <c r="K14" s="25" t="str">
        <f>IF(INDIRECT("'" &amp; $H$4 &amp; "ACTUAL'!H" &amp; ROW(H13))="E", INDIRECT("'" &amp; $H$4 &amp; "ACTUAL'!G" &amp; ROW(H13)), "")</f>
        <v/>
      </c>
      <c r="L14" s="25" t="str">
        <f>IF(INDIRECT("'" &amp; $H$4 &amp; "ACTUAL'!J" &amp; ROW(H13))="E", INDIRECT("'" &amp; $H$4 &amp; "ACTUAL'!I" &amp; ROW(H13)), "")</f>
        <v/>
      </c>
      <c r="M14" s="25" t="str">
        <f>IF(INDIRECT("'" &amp; $H$4 &amp; "ACTUAL'!M" &amp; ROW(H13))="E", INDIRECT("'" &amp; $H$4 &amp; "ACTUAL'!K" &amp; ROW(H13)), "")</f>
        <v/>
      </c>
      <c r="N14" s="25" t="str">
        <f>IF(INDIRECT("'" &amp; $H$4 &amp; "ACTUAL'!O" &amp; ROW(H13))="E", INDIRECT("'" &amp; $H$4 &amp; "ACTUAL'!N" &amp; ROW(H13)), "")</f>
        <v/>
      </c>
      <c r="O14" s="25" t="str">
        <f>IF(INDIRECT("'" &amp; $H$4 &amp; "ACTUAL'!Q" &amp; ROW(H13))="E", INDIRECT("'" &amp; $H$4 &amp; "ACTUAL'!P" &amp; ROW(H13)), "")</f>
        <v/>
      </c>
      <c r="P14" s="25" t="str">
        <f>IF(INDIRECT("'" &amp; $H$4 &amp; "ACTUAL'!S" &amp; ROW(H13))="E", INDIRECT("'" &amp; $H$4 &amp; "ACTUAL'!R" &amp; ROW(H13)), "")</f>
        <v/>
      </c>
      <c r="Q14" s="25" t="str">
        <f>IF(INDIRECT("'" &amp; $H$4 &amp; "ACTUAL'!U" &amp; ROW(H13))="E", INDIRECT("'" &amp; $H$4 &amp; "ACTUAL'!T" &amp; ROW(H13)), "")</f>
        <v/>
      </c>
      <c r="R14" s="25" t="str">
        <f>IF(INDIRECT("'" &amp; $H$4 &amp; "ACTUAL'!W" &amp; ROW(H13))="E", INDIRECT("'" &amp; $H$4 &amp; "ACTUAL'!V" &amp; ROW(H13)), "")</f>
        <v/>
      </c>
      <c r="S14" s="25" t="str">
        <f>IF(INDIRECT("'" &amp; $H$4 &amp; "ACTUAL'!Y" &amp; ROW(H13))="E", INDIRECT("'" &amp; $H$4 &amp; "ACTUAL'!X" &amp; ROW(H13)), "")</f>
        <v/>
      </c>
      <c r="T14" s="25" t="str">
        <f>IF(INDIRECT("'" &amp; $H$4 &amp; "ACTUAL'!AA" &amp; ROW(H13))="E", INDIRECT("'" &amp; $H$4 &amp; "ACTUAL'!Z" &amp; ROW(H13)), "")</f>
        <v/>
      </c>
      <c r="U14" s="25" t="str">
        <f>IF(INDIRECT("'" &amp; $H$4 &amp; "ACTUAL'!AC" &amp; ROW(H13))="E", INDIRECT("'" &amp; $H$4 &amp; "ACTUAL'!AB" &amp; ROW(H13)), "")</f>
        <v/>
      </c>
      <c r="V14" s="25" t="str">
        <f>IF(INDIRECT("'" &amp; $H$4 &amp; "ACTUAL'!AE" &amp; ROW(H13))="E", INDIRECT("'" &amp; $H$4 &amp; "ACTUAL'!AD" &amp; ROW(H13)), "")</f>
        <v/>
      </c>
      <c r="W14" s="25" t="str">
        <f>IF(INDIRECT("'" &amp; $H$4 &amp; "ACTUAL'!AI" &amp; ROW(H13))="E", INDIRECT("'" &amp; $H$4 &amp; "ACTUAL'!AH" &amp; ROW(H13)), "")</f>
        <v/>
      </c>
      <c r="X14" s="25" t="str">
        <f>IF(INDIRECT("'" &amp; $H$4 &amp; "ACTUAL'!AK" &amp; ROW(H13))="E", INDIRECT("'" &amp; $H$4 &amp; "ACTUAL'!AJ" &amp; ROW(H13)), "")</f>
        <v/>
      </c>
      <c r="Y14" s="25" t="str">
        <f>IF(INDIRECT("'" &amp; $H$4 &amp; "ACTUAL'!AM" &amp; ROW(H13))="E", INDIRECT("'" &amp; $H$4 &amp; "ACTUAL'!AL" &amp; ROW(H13)), "")</f>
        <v/>
      </c>
      <c r="Z14" s="25" t="str">
        <f>IF(INDIRECT("'" &amp; $H$4 &amp; "ACTUAL'!AO" &amp; ROW(H13))="E", INDIRECT("'" &amp; $H$4 &amp; "ACTUAL'!AN" &amp; ROW(H13)), "")</f>
        <v/>
      </c>
      <c r="AA14" s="25" t="str">
        <f>IF(INDIRECT("'" &amp; $H$4 &amp; "ACTUAL'!AQ" &amp; ROW(H13))="E", INDIRECT("'" &amp; $H$4 &amp; "ACTUAL'!AP" &amp; ROW(H13)), "")</f>
        <v/>
      </c>
      <c r="AB14" s="26"/>
      <c r="AC14" s="27" t="s">
        <v>52</v>
      </c>
      <c r="AD14" s="28">
        <f>SUM((COUNTIF(K3:M105,"AD20"))+(COUNTIF(K3:M105,"AD2"))+(COUNTIF(K3:M105,"AD2N")))</f>
        <v>0</v>
      </c>
    </row>
    <row r="15" spans="1:31" customHeight="1" ht="50.55">
      <c r="B15" s="11">
        <v>4</v>
      </c>
      <c r="C15" s="10" t="s">
        <v>53</v>
      </c>
      <c r="D15" s="5">
        <v>3</v>
      </c>
      <c r="E15" s="3" t="s">
        <v>47</v>
      </c>
      <c r="F15" s="6">
        <v>7839.3297425731</v>
      </c>
      <c r="G15" s="4">
        <f>$D15*F15</f>
        <v>23517.989227719</v>
      </c>
      <c r="I15" s="25" t="str">
        <f>IF(INDIRECT("'" &amp; $H$4 &amp; "ACTUAL'!E" &amp; ROW(H14))="E", INDIRECT("'" &amp; $H$4 &amp; "ACTUAL'!B" &amp; ROW(H14)), "")</f>
        <v/>
      </c>
      <c r="J15" s="25" t="str">
        <f>IF(INDIRECT("'" &amp; $H$4 &amp; "ACTUAL'!E" &amp; ROW(H14))="E", INDIRECT("'" &amp; $H$4 &amp; "ACTUAL'!C" &amp; ROW(H14)), "")</f>
        <v/>
      </c>
      <c r="K15" s="25" t="str">
        <f>IF(INDIRECT("'" &amp; $H$4 &amp; "ACTUAL'!H" &amp; ROW(H14))="E", INDIRECT("'" &amp; $H$4 &amp; "ACTUAL'!G" &amp; ROW(H14)), "")</f>
        <v/>
      </c>
      <c r="L15" s="25" t="str">
        <f>IF(INDIRECT("'" &amp; $H$4 &amp; "ACTUAL'!J" &amp; ROW(H14))="E", INDIRECT("'" &amp; $H$4 &amp; "ACTUAL'!I" &amp; ROW(H14)), "")</f>
        <v/>
      </c>
      <c r="M15" s="25" t="str">
        <f>IF(INDIRECT("'" &amp; $H$4 &amp; "ACTUAL'!M" &amp; ROW(H14))="E", INDIRECT("'" &amp; $H$4 &amp; "ACTUAL'!K" &amp; ROW(H14)), "")</f>
        <v/>
      </c>
      <c r="N15" s="25" t="str">
        <f>IF(INDIRECT("'" &amp; $H$4 &amp; "ACTUAL'!O" &amp; ROW(H14))="E", INDIRECT("'" &amp; $H$4 &amp; "ACTUAL'!N" &amp; ROW(H14)), "")</f>
        <v/>
      </c>
      <c r="O15" s="25" t="str">
        <f>IF(INDIRECT("'" &amp; $H$4 &amp; "ACTUAL'!Q" &amp; ROW(H14))="E", INDIRECT("'" &amp; $H$4 &amp; "ACTUAL'!P" &amp; ROW(H14)), "")</f>
        <v/>
      </c>
      <c r="P15" s="25" t="str">
        <f>IF(INDIRECT("'" &amp; $H$4 &amp; "ACTUAL'!S" &amp; ROW(H14))="E", INDIRECT("'" &amp; $H$4 &amp; "ACTUAL'!R" &amp; ROW(H14)), "")</f>
        <v/>
      </c>
      <c r="Q15" s="25" t="str">
        <f>IF(INDIRECT("'" &amp; $H$4 &amp; "ACTUAL'!U" &amp; ROW(H14))="E", INDIRECT("'" &amp; $H$4 &amp; "ACTUAL'!T" &amp; ROW(H14)), "")</f>
        <v/>
      </c>
      <c r="R15" s="25" t="str">
        <f>IF(INDIRECT("'" &amp; $H$4 &amp; "ACTUAL'!W" &amp; ROW(H14))="E", INDIRECT("'" &amp; $H$4 &amp; "ACTUAL'!V" &amp; ROW(H14)), "")</f>
        <v/>
      </c>
      <c r="S15" s="25" t="str">
        <f>IF(INDIRECT("'" &amp; $H$4 &amp; "ACTUAL'!Y" &amp; ROW(H14))="E", INDIRECT("'" &amp; $H$4 &amp; "ACTUAL'!X" &amp; ROW(H14)), "")</f>
        <v/>
      </c>
      <c r="T15" s="25" t="str">
        <f>IF(INDIRECT("'" &amp; $H$4 &amp; "ACTUAL'!AA" &amp; ROW(H14))="E", INDIRECT("'" &amp; $H$4 &amp; "ACTUAL'!Z" &amp; ROW(H14)), "")</f>
        <v/>
      </c>
      <c r="U15" s="25" t="str">
        <f>IF(INDIRECT("'" &amp; $H$4 &amp; "ACTUAL'!AC" &amp; ROW(H14))="E", INDIRECT("'" &amp; $H$4 &amp; "ACTUAL'!AB" &amp; ROW(H14)), "")</f>
        <v/>
      </c>
      <c r="V15" s="25" t="str">
        <f>IF(INDIRECT("'" &amp; $H$4 &amp; "ACTUAL'!AE" &amp; ROW(H14))="E", INDIRECT("'" &amp; $H$4 &amp; "ACTUAL'!AD" &amp; ROW(H14)), "")</f>
        <v/>
      </c>
      <c r="W15" s="25" t="str">
        <f>IF(INDIRECT("'" &amp; $H$4 &amp; "ACTUAL'!AI" &amp; ROW(H14))="E", INDIRECT("'" &amp; $H$4 &amp; "ACTUAL'!AH" &amp; ROW(H14)), "")</f>
        <v/>
      </c>
      <c r="X15" s="25" t="str">
        <f>IF(INDIRECT("'" &amp; $H$4 &amp; "ACTUAL'!AK" &amp; ROW(H14))="E", INDIRECT("'" &amp; $H$4 &amp; "ACTUAL'!AJ" &amp; ROW(H14)), "")</f>
        <v/>
      </c>
      <c r="Y15" s="25" t="str">
        <f>IF(INDIRECT("'" &amp; $H$4 &amp; "ACTUAL'!AM" &amp; ROW(H14))="E", INDIRECT("'" &amp; $H$4 &amp; "ACTUAL'!AL" &amp; ROW(H14)), "")</f>
        <v/>
      </c>
      <c r="Z15" s="25" t="str">
        <f>IF(INDIRECT("'" &amp; $H$4 &amp; "ACTUAL'!AO" &amp; ROW(H14))="E", INDIRECT("'" &amp; $H$4 &amp; "ACTUAL'!AN" &amp; ROW(H14)), "")</f>
        <v/>
      </c>
      <c r="AA15" s="25" t="str">
        <f>IF(INDIRECT("'" &amp; $H$4 &amp; "ACTUAL'!AQ" &amp; ROW(H14))="E", INDIRECT("'" &amp; $H$4 &amp; "ACTUAL'!AP" &amp; ROW(H14)), "")</f>
        <v/>
      </c>
      <c r="AB15" s="26"/>
      <c r="AC15" s="27" t="s">
        <v>54</v>
      </c>
      <c r="AD15" s="28">
        <f>SUM((COUNTIF(K3:M105,"AD30"))+(COUNTIF(K3:M105,"AD3"))+(COUNTIF(K3:M105,"AD3N")))</f>
        <v>0</v>
      </c>
    </row>
    <row r="16" spans="1:31" customHeight="1" ht="49.85">
      <c r="B16" s="9">
        <v>11</v>
      </c>
      <c r="C16" s="10" t="s">
        <v>55</v>
      </c>
      <c r="D16" s="5"/>
      <c r="E16" s="3" t="s">
        <v>47</v>
      </c>
      <c r="F16" s="6">
        <v>8323.7243685731</v>
      </c>
      <c r="G16" s="4">
        <f>$D16*F16</f>
        <v>0</v>
      </c>
      <c r="I16" s="25" t="str">
        <f>IF(INDIRECT("'" &amp; $H$4 &amp; "ACTUAL'!E" &amp; ROW(H15))="E", INDIRECT("'" &amp; $H$4 &amp; "ACTUAL'!B" &amp; ROW(H15)), "")</f>
        <v/>
      </c>
      <c r="J16" s="25" t="str">
        <f>IF(INDIRECT("'" &amp; $H$4 &amp; "ACTUAL'!E" &amp; ROW(H15))="E", INDIRECT("'" &amp; $H$4 &amp; "ACTUAL'!C" &amp; ROW(H15)), "")</f>
        <v/>
      </c>
      <c r="K16" s="25" t="str">
        <f>IF(INDIRECT("'" &amp; $H$4 &amp; "ACTUAL'!H" &amp; ROW(H15))="E", INDIRECT("'" &amp; $H$4 &amp; "ACTUAL'!G" &amp; ROW(H15)), "")</f>
        <v/>
      </c>
      <c r="L16" s="25" t="str">
        <f>IF(INDIRECT("'" &amp; $H$4 &amp; "ACTUAL'!J" &amp; ROW(H15))="E", INDIRECT("'" &amp; $H$4 &amp; "ACTUAL'!I" &amp; ROW(H15)), "")</f>
        <v/>
      </c>
      <c r="M16" s="25" t="str">
        <f>IF(INDIRECT("'" &amp; $H$4 &amp; "ACTUAL'!M" &amp; ROW(H15))="E", INDIRECT("'" &amp; $H$4 &amp; "ACTUAL'!K" &amp; ROW(H15)), "")</f>
        <v/>
      </c>
      <c r="N16" s="25" t="str">
        <f>IF(INDIRECT("'" &amp; $H$4 &amp; "ACTUAL'!O" &amp; ROW(H15))="E", INDIRECT("'" &amp; $H$4 &amp; "ACTUAL'!N" &amp; ROW(H15)), "")</f>
        <v/>
      </c>
      <c r="O16" s="25" t="str">
        <f>IF(INDIRECT("'" &amp; $H$4 &amp; "ACTUAL'!Q" &amp; ROW(H15))="E", INDIRECT("'" &amp; $H$4 &amp; "ACTUAL'!P" &amp; ROW(H15)), "")</f>
        <v/>
      </c>
      <c r="P16" s="25" t="str">
        <f>IF(INDIRECT("'" &amp; $H$4 &amp; "ACTUAL'!S" &amp; ROW(H15))="E", INDIRECT("'" &amp; $H$4 &amp; "ACTUAL'!R" &amp; ROW(H15)), "")</f>
        <v/>
      </c>
      <c r="Q16" s="25" t="str">
        <f>IF(INDIRECT("'" &amp; $H$4 &amp; "ACTUAL'!U" &amp; ROW(H15))="E", INDIRECT("'" &amp; $H$4 &amp; "ACTUAL'!T" &amp; ROW(H15)), "")</f>
        <v/>
      </c>
      <c r="R16" s="25" t="str">
        <f>IF(INDIRECT("'" &amp; $H$4 &amp; "ACTUAL'!W" &amp; ROW(H15))="E", INDIRECT("'" &amp; $H$4 &amp; "ACTUAL'!V" &amp; ROW(H15)), "")</f>
        <v/>
      </c>
      <c r="S16" s="25" t="str">
        <f>IF(INDIRECT("'" &amp; $H$4 &amp; "ACTUAL'!Y" &amp; ROW(H15))="E", INDIRECT("'" &amp; $H$4 &amp; "ACTUAL'!X" &amp; ROW(H15)), "")</f>
        <v/>
      </c>
      <c r="T16" s="25" t="str">
        <f>IF(INDIRECT("'" &amp; $H$4 &amp; "ACTUAL'!AA" &amp; ROW(H15))="E", INDIRECT("'" &amp; $H$4 &amp; "ACTUAL'!Z" &amp; ROW(H15)), "")</f>
        <v/>
      </c>
      <c r="U16" s="25" t="str">
        <f>IF(INDIRECT("'" &amp; $H$4 &amp; "ACTUAL'!AC" &amp; ROW(H15))="E", INDIRECT("'" &amp; $H$4 &amp; "ACTUAL'!AB" &amp; ROW(H15)), "")</f>
        <v/>
      </c>
      <c r="V16" s="25" t="str">
        <f>IF(INDIRECT("'" &amp; $H$4 &amp; "ACTUAL'!AE" &amp; ROW(H15))="E", INDIRECT("'" &amp; $H$4 &amp; "ACTUAL'!AD" &amp; ROW(H15)), "")</f>
        <v/>
      </c>
      <c r="W16" s="25" t="str">
        <f>IF(INDIRECT("'" &amp; $H$4 &amp; "ACTUAL'!AI" &amp; ROW(H15))="E", INDIRECT("'" &amp; $H$4 &amp; "ACTUAL'!AH" &amp; ROW(H15)), "")</f>
        <v/>
      </c>
      <c r="X16" s="25" t="str">
        <f>IF(INDIRECT("'" &amp; $H$4 &amp; "ACTUAL'!AK" &amp; ROW(H15))="E", INDIRECT("'" &amp; $H$4 &amp; "ACTUAL'!AJ" &amp; ROW(H15)), "")</f>
        <v/>
      </c>
      <c r="Y16" s="25" t="str">
        <f>IF(INDIRECT("'" &amp; $H$4 &amp; "ACTUAL'!AM" &amp; ROW(H15))="E", INDIRECT("'" &amp; $H$4 &amp; "ACTUAL'!AL" &amp; ROW(H15)), "")</f>
        <v/>
      </c>
      <c r="Z16" s="25" t="str">
        <f>IF(INDIRECT("'" &amp; $H$4 &amp; "ACTUAL'!AO" &amp; ROW(H15))="E", INDIRECT("'" &amp; $H$4 &amp; "ACTUAL'!AN" &amp; ROW(H15)), "")</f>
        <v/>
      </c>
      <c r="AA16" s="25" t="str">
        <f>IF(INDIRECT("'" &amp; $H$4 &amp; "ACTUAL'!AQ" &amp; ROW(H15))="E", INDIRECT("'" &amp; $H$4 &amp; "ACTUAL'!AP" &amp; ROW(H15)), "")</f>
        <v/>
      </c>
      <c r="AB16" s="26"/>
      <c r="AC16" s="27" t="s">
        <v>56</v>
      </c>
      <c r="AD16" s="28">
        <f>SUM((COUNTIF(K3:M105,"AD30-AD20"))+(COUNTIF(K3:M105,"AD3-AD2"))+(COUNTIF(K3:M105,"AD3N-AD2")))</f>
        <v>0</v>
      </c>
    </row>
    <row r="17" spans="1:31" customHeight="1" ht="30.1">
      <c r="B17" s="9">
        <v>5</v>
      </c>
      <c r="C17" s="10" t="s">
        <v>57</v>
      </c>
      <c r="D17" s="5">
        <v>14</v>
      </c>
      <c r="E17" s="3" t="s">
        <v>47</v>
      </c>
      <c r="F17" s="6">
        <v>3371.955220081</v>
      </c>
      <c r="G17" s="4">
        <f>$D17*F17</f>
        <v>47207.373081133</v>
      </c>
      <c r="I17" s="25" t="str">
        <f>IF(INDIRECT("'" &amp; $H$4 &amp; "ACTUAL'!E" &amp; ROW(H16))="E", INDIRECT("'" &amp; $H$4 &amp; "ACTUAL'!B" &amp; ROW(H16)), "")</f>
        <v/>
      </c>
      <c r="J17" s="25" t="str">
        <f>IF(INDIRECT("'" &amp; $H$4 &amp; "ACTUAL'!E" &amp; ROW(H16))="E", INDIRECT("'" &amp; $H$4 &amp; "ACTUAL'!C" &amp; ROW(H16)), "")</f>
        <v/>
      </c>
      <c r="K17" s="25" t="str">
        <f>IF(INDIRECT("'" &amp; $H$4 &amp; "ACTUAL'!H" &amp; ROW(H16))="E", INDIRECT("'" &amp; $H$4 &amp; "ACTUAL'!G" &amp; ROW(H16)), "")</f>
        <v/>
      </c>
      <c r="L17" s="25" t="str">
        <f>IF(INDIRECT("'" &amp; $H$4 &amp; "ACTUAL'!J" &amp; ROW(H16))="E", INDIRECT("'" &amp; $H$4 &amp; "ACTUAL'!I" &amp; ROW(H16)), "")</f>
        <v/>
      </c>
      <c r="M17" s="25" t="str">
        <f>IF(INDIRECT("'" &amp; $H$4 &amp; "ACTUAL'!M" &amp; ROW(H16))="E", INDIRECT("'" &amp; $H$4 &amp; "ACTUAL'!K" &amp; ROW(H16)), "")</f>
        <v/>
      </c>
      <c r="N17" s="25" t="str">
        <f>IF(INDIRECT("'" &amp; $H$4 &amp; "ACTUAL'!O" &amp; ROW(H16))="E", INDIRECT("'" &amp; $H$4 &amp; "ACTUAL'!N" &amp; ROW(H16)), "")</f>
        <v/>
      </c>
      <c r="O17" s="25" t="str">
        <f>IF(INDIRECT("'" &amp; $H$4 &amp; "ACTUAL'!Q" &amp; ROW(H16))="E", INDIRECT("'" &amp; $H$4 &amp; "ACTUAL'!P" &amp; ROW(H16)), "")</f>
        <v/>
      </c>
      <c r="P17" s="25" t="str">
        <f>IF(INDIRECT("'" &amp; $H$4 &amp; "ACTUAL'!S" &amp; ROW(H16))="E", INDIRECT("'" &amp; $H$4 &amp; "ACTUAL'!R" &amp; ROW(H16)), "")</f>
        <v/>
      </c>
      <c r="Q17" s="25" t="str">
        <f>IF(INDIRECT("'" &amp; $H$4 &amp; "ACTUAL'!U" &amp; ROW(H16))="E", INDIRECT("'" &amp; $H$4 &amp; "ACTUAL'!T" &amp; ROW(H16)), "")</f>
        <v/>
      </c>
      <c r="R17" s="25" t="str">
        <f>IF(INDIRECT("'" &amp; $H$4 &amp; "ACTUAL'!W" &amp; ROW(H16))="E", INDIRECT("'" &amp; $H$4 &amp; "ACTUAL'!V" &amp; ROW(H16)), "")</f>
        <v/>
      </c>
      <c r="S17" s="25" t="str">
        <f>IF(INDIRECT("'" &amp; $H$4 &amp; "ACTUAL'!Y" &amp; ROW(H16))="E", INDIRECT("'" &amp; $H$4 &amp; "ACTUAL'!X" &amp; ROW(H16)), "")</f>
        <v/>
      </c>
      <c r="T17" s="25" t="str">
        <f>IF(INDIRECT("'" &amp; $H$4 &amp; "ACTUAL'!AA" &amp; ROW(H16))="E", INDIRECT("'" &amp; $H$4 &amp; "ACTUAL'!Z" &amp; ROW(H16)), "")</f>
        <v/>
      </c>
      <c r="U17" s="25" t="str">
        <f>IF(INDIRECT("'" &amp; $H$4 &amp; "ACTUAL'!AC" &amp; ROW(H16))="E", INDIRECT("'" &amp; $H$4 &amp; "ACTUAL'!AB" &amp; ROW(H16)), "")</f>
        <v/>
      </c>
      <c r="V17" s="25" t="str">
        <f>IF(INDIRECT("'" &amp; $H$4 &amp; "ACTUAL'!AE" &amp; ROW(H16))="E", INDIRECT("'" &amp; $H$4 &amp; "ACTUAL'!AD" &amp; ROW(H16)), "")</f>
        <v/>
      </c>
      <c r="W17" s="25" t="str">
        <f>IF(INDIRECT("'" &amp; $H$4 &amp; "ACTUAL'!AI" &amp; ROW(H16))="E", INDIRECT("'" &amp; $H$4 &amp; "ACTUAL'!AH" &amp; ROW(H16)), "")</f>
        <v/>
      </c>
      <c r="X17" s="25" t="str">
        <f>IF(INDIRECT("'" &amp; $H$4 &amp; "ACTUAL'!AK" &amp; ROW(H16))="E", INDIRECT("'" &amp; $H$4 &amp; "ACTUAL'!AJ" &amp; ROW(H16)), "")</f>
        <v/>
      </c>
      <c r="Y17" s="25" t="str">
        <f>IF(INDIRECT("'" &amp; $H$4 &amp; "ACTUAL'!AM" &amp; ROW(H16))="E", INDIRECT("'" &amp; $H$4 &amp; "ACTUAL'!AL" &amp; ROW(H16)), "")</f>
        <v/>
      </c>
      <c r="Z17" s="25" t="str">
        <f>IF(INDIRECT("'" &amp; $H$4 &amp; "ACTUAL'!AO" &amp; ROW(H16))="E", INDIRECT("'" &amp; $H$4 &amp; "ACTUAL'!AN" &amp; ROW(H16)), "")</f>
        <v/>
      </c>
      <c r="AA17" s="25" t="str">
        <f>IF(INDIRECT("'" &amp; $H$4 &amp; "ACTUAL'!AQ" &amp; ROW(H16))="E", INDIRECT("'" &amp; $H$4 &amp; "ACTUAL'!AP" &amp; ROW(H16)), "")</f>
        <v/>
      </c>
      <c r="AB17" s="26"/>
      <c r="AC17" s="27" t="s">
        <v>58</v>
      </c>
      <c r="AD17" s="28">
        <f>SUM((COUNTIF(K3:M105,"VS20"))+(COUNTIF(K3:M105,"VS2"))+(COUNTIF(K3:M105,"VS2N")))</f>
        <v>0</v>
      </c>
    </row>
    <row r="18" spans="1:31" customHeight="1" ht="34.15">
      <c r="B18" s="11">
        <v>6</v>
      </c>
      <c r="C18" s="10" t="s">
        <v>59</v>
      </c>
      <c r="D18" s="5">
        <v>4</v>
      </c>
      <c r="E18" s="3" t="s">
        <v>47</v>
      </c>
      <c r="F18" s="6">
        <v>4975.8562634759</v>
      </c>
      <c r="G18" s="4">
        <f>$D18*F18</f>
        <v>19903.425053904</v>
      </c>
      <c r="I18" s="25" t="str">
        <f>IF(INDIRECT("'" &amp; $H$4 &amp; "ACTUAL'!E" &amp; ROW(H17))="E", INDIRECT("'" &amp; $H$4 &amp; "ACTUAL'!B" &amp; ROW(H17)), "")</f>
        <v/>
      </c>
      <c r="J18" s="25" t="str">
        <f>IF(INDIRECT("'" &amp; $H$4 &amp; "ACTUAL'!E" &amp; ROW(H17))="E", INDIRECT("'" &amp; $H$4 &amp; "ACTUAL'!C" &amp; ROW(H17)), "")</f>
        <v/>
      </c>
      <c r="K18" s="25" t="str">
        <f>IF(INDIRECT("'" &amp; $H$4 &amp; "ACTUAL'!H" &amp; ROW(H17))="E", INDIRECT("'" &amp; $H$4 &amp; "ACTUAL'!G" &amp; ROW(H17)), "")</f>
        <v/>
      </c>
      <c r="L18" s="25" t="str">
        <f>IF(INDIRECT("'" &amp; $H$4 &amp; "ACTUAL'!J" &amp; ROW(H17))="E", INDIRECT("'" &amp; $H$4 &amp; "ACTUAL'!I" &amp; ROW(H17)), "")</f>
        <v/>
      </c>
      <c r="M18" s="25" t="str">
        <f>IF(INDIRECT("'" &amp; $H$4 &amp; "ACTUAL'!M" &amp; ROW(H17))="E", INDIRECT("'" &amp; $H$4 &amp; "ACTUAL'!K" &amp; ROW(H17)), "")</f>
        <v/>
      </c>
      <c r="N18" s="25" t="str">
        <f>IF(INDIRECT("'" &amp; $H$4 &amp; "ACTUAL'!O" &amp; ROW(H17))="E", INDIRECT("'" &amp; $H$4 &amp; "ACTUAL'!N" &amp; ROW(H17)), "")</f>
        <v/>
      </c>
      <c r="O18" s="25" t="str">
        <f>IF(INDIRECT("'" &amp; $H$4 &amp; "ACTUAL'!Q" &amp; ROW(H17))="E", INDIRECT("'" &amp; $H$4 &amp; "ACTUAL'!P" &amp; ROW(H17)), "")</f>
        <v/>
      </c>
      <c r="P18" s="25" t="str">
        <f>IF(INDIRECT("'" &amp; $H$4 &amp; "ACTUAL'!S" &amp; ROW(H17))="E", INDIRECT("'" &amp; $H$4 &amp; "ACTUAL'!R" &amp; ROW(H17)), "")</f>
        <v/>
      </c>
      <c r="Q18" s="25" t="str">
        <f>IF(INDIRECT("'" &amp; $H$4 &amp; "ACTUAL'!U" &amp; ROW(H17))="E", INDIRECT("'" &amp; $H$4 &amp; "ACTUAL'!T" &amp; ROW(H17)), "")</f>
        <v/>
      </c>
      <c r="R18" s="25" t="str">
        <f>IF(INDIRECT("'" &amp; $H$4 &amp; "ACTUAL'!W" &amp; ROW(H17))="E", INDIRECT("'" &amp; $H$4 &amp; "ACTUAL'!V" &amp; ROW(H17)), "")</f>
        <v/>
      </c>
      <c r="S18" s="25" t="str">
        <f>IF(INDIRECT("'" &amp; $H$4 &amp; "ACTUAL'!Y" &amp; ROW(H17))="E", INDIRECT("'" &amp; $H$4 &amp; "ACTUAL'!X" &amp; ROW(H17)), "")</f>
        <v/>
      </c>
      <c r="T18" s="25" t="str">
        <f>IF(INDIRECT("'" &amp; $H$4 &amp; "ACTUAL'!AA" &amp; ROW(H17))="E", INDIRECT("'" &amp; $H$4 &amp; "ACTUAL'!Z" &amp; ROW(H17)), "")</f>
        <v/>
      </c>
      <c r="U18" s="25" t="str">
        <f>IF(INDIRECT("'" &amp; $H$4 &amp; "ACTUAL'!AC" &amp; ROW(H17))="E", INDIRECT("'" &amp; $H$4 &amp; "ACTUAL'!AB" &amp; ROW(H17)), "")</f>
        <v/>
      </c>
      <c r="V18" s="25" t="str">
        <f>IF(INDIRECT("'" &amp; $H$4 &amp; "ACTUAL'!AE" &amp; ROW(H17))="E", INDIRECT("'" &amp; $H$4 &amp; "ACTUAL'!AD" &amp; ROW(H17)), "")</f>
        <v/>
      </c>
      <c r="W18" s="25" t="str">
        <f>IF(INDIRECT("'" &amp; $H$4 &amp; "ACTUAL'!AI" &amp; ROW(H17))="E", INDIRECT("'" &amp; $H$4 &amp; "ACTUAL'!AH" &amp; ROW(H17)), "")</f>
        <v/>
      </c>
      <c r="X18" s="25" t="str">
        <f>IF(INDIRECT("'" &amp; $H$4 &amp; "ACTUAL'!AK" &amp; ROW(H17))="E", INDIRECT("'" &amp; $H$4 &amp; "ACTUAL'!AJ" &amp; ROW(H17)), "")</f>
        <v/>
      </c>
      <c r="Y18" s="25" t="str">
        <f>IF(INDIRECT("'" &amp; $H$4 &amp; "ACTUAL'!AM" &amp; ROW(H17))="E", INDIRECT("'" &amp; $H$4 &amp; "ACTUAL'!AL" &amp; ROW(H17)), "")</f>
        <v/>
      </c>
      <c r="Z18" s="25" t="str">
        <f>IF(INDIRECT("'" &amp; $H$4 &amp; "ACTUAL'!AO" &amp; ROW(H17))="E", INDIRECT("'" &amp; $H$4 &amp; "ACTUAL'!AN" &amp; ROW(H17)), "")</f>
        <v/>
      </c>
      <c r="AA18" s="25" t="str">
        <f>IF(INDIRECT("'" &amp; $H$4 &amp; "ACTUAL'!AQ" &amp; ROW(H17))="E", INDIRECT("'" &amp; $H$4 &amp; "ACTUAL'!AP" &amp; ROW(H17)), "")</f>
        <v/>
      </c>
      <c r="AB18" s="26"/>
      <c r="AC18" s="27" t="s">
        <v>60</v>
      </c>
      <c r="AD18" s="28">
        <f>SUM((COUNTIF(K3:M105,"VS30"))+(COUNTIF(K3:M105,"VS3"))+(COUNTIF(K3:M105,"VS3N")))</f>
        <v>0</v>
      </c>
    </row>
    <row r="19" spans="1:31" customHeight="1" ht="47.15">
      <c r="B19" s="9">
        <v>7</v>
      </c>
      <c r="C19" s="10" t="s">
        <v>61</v>
      </c>
      <c r="D19" s="5">
        <v>8</v>
      </c>
      <c r="E19" s="3" t="s">
        <v>47</v>
      </c>
      <c r="F19" s="6">
        <v>8963.7354467436</v>
      </c>
      <c r="G19" s="4">
        <f>$D19*F19</f>
        <v>71709.883573949</v>
      </c>
      <c r="I19" s="25" t="str">
        <f>IF(INDIRECT("'" &amp; $H$4 &amp; "ACTUAL'!E" &amp; ROW(H18))="E", INDIRECT("'" &amp; $H$4 &amp; "ACTUAL'!B" &amp; ROW(H18)), "")</f>
        <v/>
      </c>
      <c r="J19" s="25" t="str">
        <f>IF(INDIRECT("'" &amp; $H$4 &amp; "ACTUAL'!E" &amp; ROW(H18))="E", INDIRECT("'" &amp; $H$4 &amp; "ACTUAL'!C" &amp; ROW(H18)), "")</f>
        <v/>
      </c>
      <c r="K19" s="25" t="str">
        <f>IF(INDIRECT("'" &amp; $H$4 &amp; "ACTUAL'!H" &amp; ROW(H18))="E", INDIRECT("'" &amp; $H$4 &amp; "ACTUAL'!G" &amp; ROW(H18)), "")</f>
        <v/>
      </c>
      <c r="L19" s="25" t="str">
        <f>IF(INDIRECT("'" &amp; $H$4 &amp; "ACTUAL'!J" &amp; ROW(H18))="E", INDIRECT("'" &amp; $H$4 &amp; "ACTUAL'!I" &amp; ROW(H18)), "")</f>
        <v/>
      </c>
      <c r="M19" s="25" t="str">
        <f>IF(INDIRECT("'" &amp; $H$4 &amp; "ACTUAL'!M" &amp; ROW(H18))="E", INDIRECT("'" &amp; $H$4 &amp; "ACTUAL'!K" &amp; ROW(H18)), "")</f>
        <v/>
      </c>
      <c r="N19" s="25" t="str">
        <f>IF(INDIRECT("'" &amp; $H$4 &amp; "ACTUAL'!O" &amp; ROW(H18))="E", INDIRECT("'" &amp; $H$4 &amp; "ACTUAL'!N" &amp; ROW(H18)), "")</f>
        <v/>
      </c>
      <c r="O19" s="25" t="str">
        <f>IF(INDIRECT("'" &amp; $H$4 &amp; "ACTUAL'!Q" &amp; ROW(H18))="E", INDIRECT("'" &amp; $H$4 &amp; "ACTUAL'!P" &amp; ROW(H18)), "")</f>
        <v/>
      </c>
      <c r="P19" s="25" t="str">
        <f>IF(INDIRECT("'" &amp; $H$4 &amp; "ACTUAL'!S" &amp; ROW(H18))="E", INDIRECT("'" &amp; $H$4 &amp; "ACTUAL'!R" &amp; ROW(H18)), "")</f>
        <v/>
      </c>
      <c r="Q19" s="25" t="str">
        <f>IF(INDIRECT("'" &amp; $H$4 &amp; "ACTUAL'!U" &amp; ROW(H18))="E", INDIRECT("'" &amp; $H$4 &amp; "ACTUAL'!T" &amp; ROW(H18)), "")</f>
        <v/>
      </c>
      <c r="R19" s="25" t="str">
        <f>IF(INDIRECT("'" &amp; $H$4 &amp; "ACTUAL'!W" &amp; ROW(H18))="E", INDIRECT("'" &amp; $H$4 &amp; "ACTUAL'!V" &amp; ROW(H18)), "")</f>
        <v/>
      </c>
      <c r="S19" s="25" t="str">
        <f>IF(INDIRECT("'" &amp; $H$4 &amp; "ACTUAL'!Y" &amp; ROW(H18))="E", INDIRECT("'" &amp; $H$4 &amp; "ACTUAL'!X" &amp; ROW(H18)), "")</f>
        <v/>
      </c>
      <c r="T19" s="25" t="str">
        <f>IF(INDIRECT("'" &amp; $H$4 &amp; "ACTUAL'!AA" &amp; ROW(H18))="E", INDIRECT("'" &amp; $H$4 &amp; "ACTUAL'!Z" &amp; ROW(H18)), "")</f>
        <v/>
      </c>
      <c r="U19" s="25" t="str">
        <f>IF(INDIRECT("'" &amp; $H$4 &amp; "ACTUAL'!AC" &amp; ROW(H18))="E", INDIRECT("'" &amp; $H$4 &amp; "ACTUAL'!AB" &amp; ROW(H18)), "")</f>
        <v/>
      </c>
      <c r="V19" s="25" t="str">
        <f>IF(INDIRECT("'" &amp; $H$4 &amp; "ACTUAL'!AE" &amp; ROW(H18))="E", INDIRECT("'" &amp; $H$4 &amp; "ACTUAL'!AD" &amp; ROW(H18)), "")</f>
        <v/>
      </c>
      <c r="W19" s="25" t="str">
        <f>IF(INDIRECT("'" &amp; $H$4 &amp; "ACTUAL'!AI" &amp; ROW(H18))="E", INDIRECT("'" &amp; $H$4 &amp; "ACTUAL'!AH" &amp; ROW(H18)), "")</f>
        <v/>
      </c>
      <c r="X19" s="25" t="str">
        <f>IF(INDIRECT("'" &amp; $H$4 &amp; "ACTUAL'!AK" &amp; ROW(H18))="E", INDIRECT("'" &amp; $H$4 &amp; "ACTUAL'!AJ" &amp; ROW(H18)), "")</f>
        <v/>
      </c>
      <c r="Y19" s="25" t="str">
        <f>IF(INDIRECT("'" &amp; $H$4 &amp; "ACTUAL'!AM" &amp; ROW(H18))="E", INDIRECT("'" &amp; $H$4 &amp; "ACTUAL'!AL" &amp; ROW(H18)), "")</f>
        <v/>
      </c>
      <c r="Z19" s="25" t="str">
        <f>IF(INDIRECT("'" &amp; $H$4 &amp; "ACTUAL'!AO" &amp; ROW(H18))="E", INDIRECT("'" &amp; $H$4 &amp; "ACTUAL'!AN" &amp; ROW(H18)), "")</f>
        <v/>
      </c>
      <c r="AA19" s="25" t="str">
        <f>IF(INDIRECT("'" &amp; $H$4 &amp; "ACTUAL'!AQ" &amp; ROW(H18))="E", INDIRECT("'" &amp; $H$4 &amp; "ACTUAL'!AP" &amp; ROW(H18)), "")</f>
        <v/>
      </c>
      <c r="AB19" s="26"/>
      <c r="AC19" s="27" t="s">
        <v>62</v>
      </c>
      <c r="AD19" s="28">
        <f>SUM((COUNTIF(K3:M105,"VR20"))+(COUNTIF(K3:M105,"VR2"))+(COUNTIF(K3:M105,"VR2N")))</f>
        <v>0</v>
      </c>
    </row>
    <row r="20" spans="1:31" customHeight="1" ht="36">
      <c r="B20" s="9">
        <v>8</v>
      </c>
      <c r="C20" s="10" t="s">
        <v>63</v>
      </c>
      <c r="D20" s="5">
        <v>2</v>
      </c>
      <c r="E20" s="3" t="s">
        <v>47</v>
      </c>
      <c r="F20" s="6">
        <v>2132.7848004713</v>
      </c>
      <c r="G20" s="4">
        <f>$D20*F20</f>
        <v>4265.5696009425</v>
      </c>
      <c r="I20" s="25" t="str">
        <f>IF(INDIRECT("'" &amp; $H$4 &amp; "ACTUAL'!E" &amp; ROW(H19))="E", INDIRECT("'" &amp; $H$4 &amp; "ACTUAL'!B" &amp; ROW(H19)), "")</f>
        <v/>
      </c>
      <c r="J20" s="25" t="str">
        <f>IF(INDIRECT("'" &amp; $H$4 &amp; "ACTUAL'!E" &amp; ROW(H19))="E", INDIRECT("'" &amp; $H$4 &amp; "ACTUAL'!C" &amp; ROW(H19)), "")</f>
        <v/>
      </c>
      <c r="K20" s="25" t="str">
        <f>IF(INDIRECT("'" &amp; $H$4 &amp; "ACTUAL'!H" &amp; ROW(H19))="E", INDIRECT("'" &amp; $H$4 &amp; "ACTUAL'!G" &amp; ROW(H19)), "")</f>
        <v/>
      </c>
      <c r="L20" s="25" t="str">
        <f>IF(INDIRECT("'" &amp; $H$4 &amp; "ACTUAL'!J" &amp; ROW(H19))="E", INDIRECT("'" &amp; $H$4 &amp; "ACTUAL'!I" &amp; ROW(H19)), "")</f>
        <v/>
      </c>
      <c r="M20" s="25" t="str">
        <f>IF(INDIRECT("'" &amp; $H$4 &amp; "ACTUAL'!M" &amp; ROW(H19))="E", INDIRECT("'" &amp; $H$4 &amp; "ACTUAL'!K" &amp; ROW(H19)), "")</f>
        <v/>
      </c>
      <c r="N20" s="25" t="str">
        <f>IF(INDIRECT("'" &amp; $H$4 &amp; "ACTUAL'!O" &amp; ROW(H19))="E", INDIRECT("'" &amp; $H$4 &amp; "ACTUAL'!N" &amp; ROW(H19)), "")</f>
        <v/>
      </c>
      <c r="O20" s="25" t="str">
        <f>IF(INDIRECT("'" &amp; $H$4 &amp; "ACTUAL'!Q" &amp; ROW(H19))="E", INDIRECT("'" &amp; $H$4 &amp; "ACTUAL'!P" &amp; ROW(H19)), "")</f>
        <v/>
      </c>
      <c r="P20" s="25" t="str">
        <f>IF(INDIRECT("'" &amp; $H$4 &amp; "ACTUAL'!S" &amp; ROW(H19))="E", INDIRECT("'" &amp; $H$4 &amp; "ACTUAL'!R" &amp; ROW(H19)), "")</f>
        <v/>
      </c>
      <c r="Q20" s="25" t="str">
        <f>IF(INDIRECT("'" &amp; $H$4 &amp; "ACTUAL'!U" &amp; ROW(H19))="E", INDIRECT("'" &amp; $H$4 &amp; "ACTUAL'!T" &amp; ROW(H19)), "")</f>
        <v/>
      </c>
      <c r="R20" s="25" t="str">
        <f>IF(INDIRECT("'" &amp; $H$4 &amp; "ACTUAL'!W" &amp; ROW(H19))="E", INDIRECT("'" &amp; $H$4 &amp; "ACTUAL'!V" &amp; ROW(H19)), "")</f>
        <v/>
      </c>
      <c r="S20" s="25" t="str">
        <f>IF(INDIRECT("'" &amp; $H$4 &amp; "ACTUAL'!Y" &amp; ROW(H19))="E", INDIRECT("'" &amp; $H$4 &amp; "ACTUAL'!X" &amp; ROW(H19)), "")</f>
        <v/>
      </c>
      <c r="T20" s="25" t="str">
        <f>IF(INDIRECT("'" &amp; $H$4 &amp; "ACTUAL'!AA" &amp; ROW(H19))="E", INDIRECT("'" &amp; $H$4 &amp; "ACTUAL'!Z" &amp; ROW(H19)), "")</f>
        <v/>
      </c>
      <c r="U20" s="25" t="str">
        <f>IF(INDIRECT("'" &amp; $H$4 &amp; "ACTUAL'!AC" &amp; ROW(H19))="E", INDIRECT("'" &amp; $H$4 &amp; "ACTUAL'!AB" &amp; ROW(H19)), "")</f>
        <v/>
      </c>
      <c r="V20" s="25" t="str">
        <f>IF(INDIRECT("'" &amp; $H$4 &amp; "ACTUAL'!AE" &amp; ROW(H19))="E", INDIRECT("'" &amp; $H$4 &amp; "ACTUAL'!AD" &amp; ROW(H19)), "")</f>
        <v/>
      </c>
      <c r="W20" s="25" t="str">
        <f>IF(INDIRECT("'" &amp; $H$4 &amp; "ACTUAL'!AI" &amp; ROW(H19))="E", INDIRECT("'" &amp; $H$4 &amp; "ACTUAL'!AH" &amp; ROW(H19)), "")</f>
        <v/>
      </c>
      <c r="X20" s="25" t="str">
        <f>IF(INDIRECT("'" &amp; $H$4 &amp; "ACTUAL'!AK" &amp; ROW(H19))="E", INDIRECT("'" &amp; $H$4 &amp; "ACTUAL'!AJ" &amp; ROW(H19)), "")</f>
        <v/>
      </c>
      <c r="Y20" s="25" t="str">
        <f>IF(INDIRECT("'" &amp; $H$4 &amp; "ACTUAL'!AM" &amp; ROW(H19))="E", INDIRECT("'" &amp; $H$4 &amp; "ACTUAL'!AL" &amp; ROW(H19)), "")</f>
        <v/>
      </c>
      <c r="Z20" s="25" t="str">
        <f>IF(INDIRECT("'" &amp; $H$4 &amp; "ACTUAL'!AO" &amp; ROW(H19))="E", INDIRECT("'" &amp; $H$4 &amp; "ACTUAL'!AN" &amp; ROW(H19)), "")</f>
        <v/>
      </c>
      <c r="AA20" s="25" t="str">
        <f>IF(INDIRECT("'" &amp; $H$4 &amp; "ACTUAL'!AQ" &amp; ROW(H19))="E", INDIRECT("'" &amp; $H$4 &amp; "ACTUAL'!AP" &amp; ROW(H19)), "")</f>
        <v/>
      </c>
      <c r="AB20" s="26"/>
      <c r="AC20" s="27" t="s">
        <v>64</v>
      </c>
      <c r="AD20" s="28">
        <f>SUM((COUNTIF(K3:M105,"VR30"))+(COUNTIF(K3:M105,"VR3"))+(COUNTIF(K3:M105,"VR3N")))</f>
        <v>0</v>
      </c>
    </row>
    <row r="21" spans="1:31" customHeight="1" ht="45.15">
      <c r="B21" s="11">
        <v>9</v>
      </c>
      <c r="C21" s="10" t="s">
        <v>65</v>
      </c>
      <c r="D21" s="5">
        <v>1</v>
      </c>
      <c r="E21" s="3" t="s">
        <v>47</v>
      </c>
      <c r="F21" s="6">
        <v>3900.9186706359</v>
      </c>
      <c r="G21" s="4">
        <f>$D21*F21</f>
        <v>3900.9186706359</v>
      </c>
      <c r="I21" s="25" t="str">
        <f>IF(INDIRECT("'" &amp; $H$4 &amp; "ACTUAL'!E" &amp; ROW(H20))="E", INDIRECT("'" &amp; $H$4 &amp; "ACTUAL'!B" &amp; ROW(H20)), "")</f>
        <v/>
      </c>
      <c r="J21" s="25" t="str">
        <f>IF(INDIRECT("'" &amp; $H$4 &amp; "ACTUAL'!E" &amp; ROW(H20))="E", INDIRECT("'" &amp; $H$4 &amp; "ACTUAL'!C" &amp; ROW(H20)), "")</f>
        <v/>
      </c>
      <c r="K21" s="25" t="str">
        <f>IF(INDIRECT("'" &amp; $H$4 &amp; "ACTUAL'!H" &amp; ROW(H20))="E", INDIRECT("'" &amp; $H$4 &amp; "ACTUAL'!G" &amp; ROW(H20)), "")</f>
        <v/>
      </c>
      <c r="L21" s="25" t="str">
        <f>IF(INDIRECT("'" &amp; $H$4 &amp; "ACTUAL'!J" &amp; ROW(H20))="E", INDIRECT("'" &amp; $H$4 &amp; "ACTUAL'!I" &amp; ROW(H20)), "")</f>
        <v/>
      </c>
      <c r="M21" s="25" t="str">
        <f>IF(INDIRECT("'" &amp; $H$4 &amp; "ACTUAL'!M" &amp; ROW(H20))="E", INDIRECT("'" &amp; $H$4 &amp; "ACTUAL'!K" &amp; ROW(H20)), "")</f>
        <v/>
      </c>
      <c r="N21" s="25" t="str">
        <f>IF(INDIRECT("'" &amp; $H$4 &amp; "ACTUAL'!O" &amp; ROW(H20))="E", INDIRECT("'" &amp; $H$4 &amp; "ACTUAL'!N" &amp; ROW(H20)), "")</f>
        <v/>
      </c>
      <c r="O21" s="25" t="str">
        <f>IF(INDIRECT("'" &amp; $H$4 &amp; "ACTUAL'!Q" &amp; ROW(H20))="E", INDIRECT("'" &amp; $H$4 &amp; "ACTUAL'!P" &amp; ROW(H20)), "")</f>
        <v/>
      </c>
      <c r="P21" s="25" t="str">
        <f>IF(INDIRECT("'" &amp; $H$4 &amp; "ACTUAL'!S" &amp; ROW(H20))="E", INDIRECT("'" &amp; $H$4 &amp; "ACTUAL'!R" &amp; ROW(H20)), "")</f>
        <v/>
      </c>
      <c r="Q21" s="25" t="str">
        <f>IF(INDIRECT("'" &amp; $H$4 &amp; "ACTUAL'!U" &amp; ROW(H20))="E", INDIRECT("'" &amp; $H$4 &amp; "ACTUAL'!T" &amp; ROW(H20)), "")</f>
        <v/>
      </c>
      <c r="R21" s="25" t="str">
        <f>IF(INDIRECT("'" &amp; $H$4 &amp; "ACTUAL'!W" &amp; ROW(H20))="E", INDIRECT("'" &amp; $H$4 &amp; "ACTUAL'!V" &amp; ROW(H20)), "")</f>
        <v/>
      </c>
      <c r="S21" s="25" t="str">
        <f>IF(INDIRECT("'" &amp; $H$4 &amp; "ACTUAL'!Y" &amp; ROW(H20))="E", INDIRECT("'" &amp; $H$4 &amp; "ACTUAL'!X" &amp; ROW(H20)), "")</f>
        <v/>
      </c>
      <c r="T21" s="25" t="str">
        <f>IF(INDIRECT("'" &amp; $H$4 &amp; "ACTUAL'!AA" &amp; ROW(H20))="E", INDIRECT("'" &amp; $H$4 &amp; "ACTUAL'!Z" &amp; ROW(H20)), "")</f>
        <v/>
      </c>
      <c r="U21" s="25" t="str">
        <f>IF(INDIRECT("'" &amp; $H$4 &amp; "ACTUAL'!AC" &amp; ROW(H20))="E", INDIRECT("'" &amp; $H$4 &amp; "ACTUAL'!AB" &amp; ROW(H20)), "")</f>
        <v/>
      </c>
      <c r="V21" s="25" t="str">
        <f>IF(INDIRECT("'" &amp; $H$4 &amp; "ACTUAL'!AE" &amp; ROW(H20))="E", INDIRECT("'" &amp; $H$4 &amp; "ACTUAL'!AD" &amp; ROW(H20)), "")</f>
        <v/>
      </c>
      <c r="W21" s="25" t="str">
        <f>IF(INDIRECT("'" &amp; $H$4 &amp; "ACTUAL'!AI" &amp; ROW(H20))="E", INDIRECT("'" &amp; $H$4 &amp; "ACTUAL'!AH" &amp; ROW(H20)), "")</f>
        <v/>
      </c>
      <c r="X21" s="25" t="str">
        <f>IF(INDIRECT("'" &amp; $H$4 &amp; "ACTUAL'!AK" &amp; ROW(H20))="E", INDIRECT("'" &amp; $H$4 &amp; "ACTUAL'!AJ" &amp; ROW(H20)), "")</f>
        <v/>
      </c>
      <c r="Y21" s="25" t="str">
        <f>IF(INDIRECT("'" &amp; $H$4 &amp; "ACTUAL'!AM" &amp; ROW(H20))="E", INDIRECT("'" &amp; $H$4 &amp; "ACTUAL'!AL" &amp; ROW(H20)), "")</f>
        <v/>
      </c>
      <c r="Z21" s="25" t="str">
        <f>IF(INDIRECT("'" &amp; $H$4 &amp; "ACTUAL'!AO" &amp; ROW(H20))="E", INDIRECT("'" &amp; $H$4 &amp; "ACTUAL'!AN" &amp; ROW(H20)), "")</f>
        <v/>
      </c>
      <c r="AA21" s="25" t="str">
        <f>IF(INDIRECT("'" &amp; $H$4 &amp; "ACTUAL'!AQ" &amp; ROW(H20))="E", INDIRECT("'" &amp; $H$4 &amp; "ACTUAL'!AP" &amp; ROW(H20)), "")</f>
        <v/>
      </c>
      <c r="AB21" s="26"/>
      <c r="AC21" s="27" t="s">
        <v>66</v>
      </c>
      <c r="AD21" s="28">
        <f>SUM((COUNTIF(K3:M105,"VA20"))+(COUNTIF(K3:M105,"VA2"))+(COUNTIF(K3:M105,"VA2N")))</f>
        <v>0</v>
      </c>
    </row>
    <row r="22" spans="1:31" customHeight="1" ht="33.05">
      <c r="B22" s="9">
        <v>17</v>
      </c>
      <c r="C22" s="10" t="s">
        <v>67</v>
      </c>
      <c r="D22" s="5"/>
      <c r="E22" s="3" t="s">
        <v>47</v>
      </c>
      <c r="F22" s="6">
        <v>2725.9300088409</v>
      </c>
      <c r="G22" s="4">
        <f>$D22*F22</f>
        <v>0</v>
      </c>
      <c r="I22" s="25" t="str">
        <f>IF(INDIRECT("'" &amp; $H$4 &amp; "ACTUAL'!E" &amp; ROW(H21))="E", INDIRECT("'" &amp; $H$4 &amp; "ACTUAL'!B" &amp; ROW(H21)), "")</f>
        <v/>
      </c>
      <c r="J22" s="25" t="str">
        <f>IF(INDIRECT("'" &amp; $H$4 &amp; "ACTUAL'!E" &amp; ROW(H21))="E", INDIRECT("'" &amp; $H$4 &amp; "ACTUAL'!C" &amp; ROW(H21)), "")</f>
        <v/>
      </c>
      <c r="K22" s="25" t="str">
        <f>IF(INDIRECT("'" &amp; $H$4 &amp; "ACTUAL'!H" &amp; ROW(H21))="E", INDIRECT("'" &amp; $H$4 &amp; "ACTUAL'!G" &amp; ROW(H21)), "")</f>
        <v/>
      </c>
      <c r="L22" s="25" t="str">
        <f>IF(INDIRECT("'" &amp; $H$4 &amp; "ACTUAL'!J" &amp; ROW(H21))="E", INDIRECT("'" &amp; $H$4 &amp; "ACTUAL'!I" &amp; ROW(H21)), "")</f>
        <v/>
      </c>
      <c r="M22" s="25" t="str">
        <f>IF(INDIRECT("'" &amp; $H$4 &amp; "ACTUAL'!M" &amp; ROW(H21))="E", INDIRECT("'" &amp; $H$4 &amp; "ACTUAL'!K" &amp; ROW(H21)), "")</f>
        <v/>
      </c>
      <c r="N22" s="25" t="str">
        <f>IF(INDIRECT("'" &amp; $H$4 &amp; "ACTUAL'!O" &amp; ROW(H21))="E", INDIRECT("'" &amp; $H$4 &amp; "ACTUAL'!N" &amp; ROW(H21)), "")</f>
        <v/>
      </c>
      <c r="O22" s="25" t="str">
        <f>IF(INDIRECT("'" &amp; $H$4 &amp; "ACTUAL'!Q" &amp; ROW(H21))="E", INDIRECT("'" &amp; $H$4 &amp; "ACTUAL'!P" &amp; ROW(H21)), "")</f>
        <v/>
      </c>
      <c r="P22" s="25" t="str">
        <f>IF(INDIRECT("'" &amp; $H$4 &amp; "ACTUAL'!S" &amp; ROW(H21))="E", INDIRECT("'" &amp; $H$4 &amp; "ACTUAL'!R" &amp; ROW(H21)), "")</f>
        <v/>
      </c>
      <c r="Q22" s="25" t="str">
        <f>IF(INDIRECT("'" &amp; $H$4 &amp; "ACTUAL'!U" &amp; ROW(H21))="E", INDIRECT("'" &amp; $H$4 &amp; "ACTUAL'!T" &amp; ROW(H21)), "")</f>
        <v/>
      </c>
      <c r="R22" s="25" t="str">
        <f>IF(INDIRECT("'" &amp; $H$4 &amp; "ACTUAL'!W" &amp; ROW(H21))="E", INDIRECT("'" &amp; $H$4 &amp; "ACTUAL'!V" &amp; ROW(H21)), "")</f>
        <v/>
      </c>
      <c r="S22" s="25" t="str">
        <f>IF(INDIRECT("'" &amp; $H$4 &amp; "ACTUAL'!Y" &amp; ROW(H21))="E", INDIRECT("'" &amp; $H$4 &amp; "ACTUAL'!X" &amp; ROW(H21)), "")</f>
        <v/>
      </c>
      <c r="T22" s="25" t="str">
        <f>IF(INDIRECT("'" &amp; $H$4 &amp; "ACTUAL'!AA" &amp; ROW(H21))="E", INDIRECT("'" &amp; $H$4 &amp; "ACTUAL'!Z" &amp; ROW(H21)), "")</f>
        <v/>
      </c>
      <c r="U22" s="25" t="str">
        <f>IF(INDIRECT("'" &amp; $H$4 &amp; "ACTUAL'!AC" &amp; ROW(H21))="E", INDIRECT("'" &amp; $H$4 &amp; "ACTUAL'!AB" &amp; ROW(H21)), "")</f>
        <v/>
      </c>
      <c r="V22" s="25" t="str">
        <f>IF(INDIRECT("'" &amp; $H$4 &amp; "ACTUAL'!AE" &amp; ROW(H21))="E", INDIRECT("'" &amp; $H$4 &amp; "ACTUAL'!AD" &amp; ROW(H21)), "")</f>
        <v/>
      </c>
      <c r="W22" s="25" t="str">
        <f>IF(INDIRECT("'" &amp; $H$4 &amp; "ACTUAL'!AI" &amp; ROW(H21))="E", INDIRECT("'" &amp; $H$4 &amp; "ACTUAL'!AH" &amp; ROW(H21)), "")</f>
        <v/>
      </c>
      <c r="X22" s="25" t="str">
        <f>IF(INDIRECT("'" &amp; $H$4 &amp; "ACTUAL'!AK" &amp; ROW(H21))="E", INDIRECT("'" &amp; $H$4 &amp; "ACTUAL'!AJ" &amp; ROW(H21)), "")</f>
        <v/>
      </c>
      <c r="Y22" s="25" t="str">
        <f>IF(INDIRECT("'" &amp; $H$4 &amp; "ACTUAL'!AM" &amp; ROW(H21))="E", INDIRECT("'" &amp; $H$4 &amp; "ACTUAL'!AL" &amp; ROW(H21)), "")</f>
        <v/>
      </c>
      <c r="Z22" s="25" t="str">
        <f>IF(INDIRECT("'" &amp; $H$4 &amp; "ACTUAL'!AO" &amp; ROW(H21))="E", INDIRECT("'" &amp; $H$4 &amp; "ACTUAL'!AN" &amp; ROW(H21)), "")</f>
        <v/>
      </c>
      <c r="AA22" s="25" t="str">
        <f>IF(INDIRECT("'" &amp; $H$4 &amp; "ACTUAL'!AQ" &amp; ROW(H21))="E", INDIRECT("'" &amp; $H$4 &amp; "ACTUAL'!AP" &amp; ROW(H21)), "")</f>
        <v/>
      </c>
      <c r="AB22" s="26"/>
      <c r="AC22" s="27" t="s">
        <v>68</v>
      </c>
      <c r="AD22" s="28">
        <f>SUM((COUNTIF(K3:M105,"VA30"))+(COUNTIF(K3:M105,"VA3"))+(COUNTIF(K3:M105,"VA3N")))</f>
        <v>0</v>
      </c>
    </row>
    <row r="23" spans="1:31" customHeight="1" ht="34.95">
      <c r="B23" s="9">
        <v>18</v>
      </c>
      <c r="C23" s="10" t="s">
        <v>69</v>
      </c>
      <c r="D23" s="5"/>
      <c r="E23" s="3" t="s">
        <v>70</v>
      </c>
      <c r="F23" s="6">
        <v>4313.127809798</v>
      </c>
      <c r="G23" s="4">
        <f>$D23*F23</f>
        <v>0</v>
      </c>
      <c r="I23" s="25" t="str">
        <f>IF(INDIRECT("'" &amp; $H$4 &amp; "ACTUAL'!E" &amp; ROW(H22))="E", INDIRECT("'" &amp; $H$4 &amp; "ACTUAL'!B" &amp; ROW(H22)), "")</f>
        <v/>
      </c>
      <c r="J23" s="25" t="str">
        <f>IF(INDIRECT("'" &amp; $H$4 &amp; "ACTUAL'!E" &amp; ROW(H22))="E", INDIRECT("'" &amp; $H$4 &amp; "ACTUAL'!C" &amp; ROW(H22)), "")</f>
        <v/>
      </c>
      <c r="K23" s="25" t="str">
        <f>IF(INDIRECT("'" &amp; $H$4 &amp; "ACTUAL'!H" &amp; ROW(H22))="E", INDIRECT("'" &amp; $H$4 &amp; "ACTUAL'!G" &amp; ROW(H22)), "")</f>
        <v/>
      </c>
      <c r="L23" s="25" t="str">
        <f>IF(INDIRECT("'" &amp; $H$4 &amp; "ACTUAL'!J" &amp; ROW(H22))="E", INDIRECT("'" &amp; $H$4 &amp; "ACTUAL'!I" &amp; ROW(H22)), "")</f>
        <v/>
      </c>
      <c r="M23" s="25" t="str">
        <f>IF(INDIRECT("'" &amp; $H$4 &amp; "ACTUAL'!M" &amp; ROW(H22))="E", INDIRECT("'" &amp; $H$4 &amp; "ACTUAL'!K" &amp; ROW(H22)), "")</f>
        <v/>
      </c>
      <c r="N23" s="25" t="str">
        <f>IF(INDIRECT("'" &amp; $H$4 &amp; "ACTUAL'!O" &amp; ROW(H22))="E", INDIRECT("'" &amp; $H$4 &amp; "ACTUAL'!N" &amp; ROW(H22)), "")</f>
        <v/>
      </c>
      <c r="O23" s="25" t="str">
        <f>IF(INDIRECT("'" &amp; $H$4 &amp; "ACTUAL'!Q" &amp; ROW(H22))="E", INDIRECT("'" &amp; $H$4 &amp; "ACTUAL'!P" &amp; ROW(H22)), "")</f>
        <v/>
      </c>
      <c r="P23" s="25" t="str">
        <f>IF(INDIRECT("'" &amp; $H$4 &amp; "ACTUAL'!S" &amp; ROW(H22))="E", INDIRECT("'" &amp; $H$4 &amp; "ACTUAL'!R" &amp; ROW(H22)), "")</f>
        <v/>
      </c>
      <c r="Q23" s="25" t="str">
        <f>IF(INDIRECT("'" &amp; $H$4 &amp; "ACTUAL'!U" &amp; ROW(H22))="E", INDIRECT("'" &amp; $H$4 &amp; "ACTUAL'!T" &amp; ROW(H22)), "")</f>
        <v/>
      </c>
      <c r="R23" s="25" t="str">
        <f>IF(INDIRECT("'" &amp; $H$4 &amp; "ACTUAL'!W" &amp; ROW(H22))="E", INDIRECT("'" &amp; $H$4 &amp; "ACTUAL'!V" &amp; ROW(H22)), "")</f>
        <v/>
      </c>
      <c r="S23" s="25" t="str">
        <f>IF(INDIRECT("'" &amp; $H$4 &amp; "ACTUAL'!Y" &amp; ROW(H22))="E", INDIRECT("'" &amp; $H$4 &amp; "ACTUAL'!X" &amp; ROW(H22)), "")</f>
        <v/>
      </c>
      <c r="T23" s="25" t="str">
        <f>IF(INDIRECT("'" &amp; $H$4 &amp; "ACTUAL'!AA" &amp; ROW(H22))="E", INDIRECT("'" &amp; $H$4 &amp; "ACTUAL'!Z" &amp; ROW(H22)), "")</f>
        <v/>
      </c>
      <c r="U23" s="25" t="str">
        <f>IF(INDIRECT("'" &amp; $H$4 &amp; "ACTUAL'!AC" &amp; ROW(H22))="E", INDIRECT("'" &amp; $H$4 &amp; "ACTUAL'!AB" &amp; ROW(H22)), "")</f>
        <v/>
      </c>
      <c r="V23" s="25" t="str">
        <f>IF(INDIRECT("'" &amp; $H$4 &amp; "ACTUAL'!AE" &amp; ROW(H22))="E", INDIRECT("'" &amp; $H$4 &amp; "ACTUAL'!AD" &amp; ROW(H22)), "")</f>
        <v/>
      </c>
      <c r="W23" s="25" t="str">
        <f>IF(INDIRECT("'" &amp; $H$4 &amp; "ACTUAL'!AI" &amp; ROW(H22))="E", INDIRECT("'" &amp; $H$4 &amp; "ACTUAL'!AH" &amp; ROW(H22)), "")</f>
        <v/>
      </c>
      <c r="X23" s="25" t="str">
        <f>IF(INDIRECT("'" &amp; $H$4 &amp; "ACTUAL'!AK" &amp; ROW(H22))="E", INDIRECT("'" &amp; $H$4 &amp; "ACTUAL'!AJ" &amp; ROW(H22)), "")</f>
        <v/>
      </c>
      <c r="Y23" s="25" t="str">
        <f>IF(INDIRECT("'" &amp; $H$4 &amp; "ACTUAL'!AM" &amp; ROW(H22))="E", INDIRECT("'" &amp; $H$4 &amp; "ACTUAL'!AL" &amp; ROW(H22)), "")</f>
        <v/>
      </c>
      <c r="Z23" s="25" t="str">
        <f>IF(INDIRECT("'" &amp; $H$4 &amp; "ACTUAL'!AO" &amp; ROW(H22))="E", INDIRECT("'" &amp; $H$4 &amp; "ACTUAL'!AN" &amp; ROW(H22)), "")</f>
        <v/>
      </c>
      <c r="AA23" s="25" t="str">
        <f>IF(INDIRECT("'" &amp; $H$4 &amp; "ACTUAL'!AQ" &amp; ROW(H22))="E", INDIRECT("'" &amp; $H$4 &amp; "ACTUAL'!AP" &amp; ROW(H22)), "")</f>
        <v/>
      </c>
      <c r="AB23" s="26"/>
      <c r="AC23" s="27" t="s">
        <v>71</v>
      </c>
      <c r="AD23" s="28">
        <f>SUM((COUNTIF(K3:M105,"VA30-VA20"))+(COUNTIF(K3:M105,"VA3-VA2"))+(COUNTIF(K3:M105,"VA3N-VA2")))</f>
        <v>0</v>
      </c>
    </row>
    <row r="24" spans="1:31" customHeight="1" ht="34.95">
      <c r="B24" s="11">
        <v>19</v>
      </c>
      <c r="C24" s="14" t="s">
        <v>72</v>
      </c>
      <c r="D24" s="5"/>
      <c r="E24" s="3" t="s">
        <v>70</v>
      </c>
      <c r="F24" s="6"/>
      <c r="G24" s="4">
        <f>$D24*F24</f>
        <v>0</v>
      </c>
      <c r="I24" s="25" t="str">
        <f>IF(INDIRECT("'" &amp; $H$4 &amp; "ACTUAL'!E" &amp; ROW(H23))="E", INDIRECT("'" &amp; $H$4 &amp; "ACTUAL'!B" &amp; ROW(H23)), "")</f>
        <v/>
      </c>
      <c r="J24" s="25" t="str">
        <f>IF(INDIRECT("'" &amp; $H$4 &amp; "ACTUAL'!E" &amp; ROW(H23))="E", INDIRECT("'" &amp; $H$4 &amp; "ACTUAL'!C" &amp; ROW(H23)), "")</f>
        <v/>
      </c>
      <c r="K24" s="25" t="str">
        <f>IF(INDIRECT("'" &amp; $H$4 &amp; "ACTUAL'!H" &amp; ROW(H23))="E", INDIRECT("'" &amp; $H$4 &amp; "ACTUAL'!G" &amp; ROW(H23)), "")</f>
        <v/>
      </c>
      <c r="L24" s="25" t="str">
        <f>IF(INDIRECT("'" &amp; $H$4 &amp; "ACTUAL'!J" &amp; ROW(H23))="E", INDIRECT("'" &amp; $H$4 &amp; "ACTUAL'!I" &amp; ROW(H23)), "")</f>
        <v/>
      </c>
      <c r="M24" s="25" t="str">
        <f>IF(INDIRECT("'" &amp; $H$4 &amp; "ACTUAL'!M" &amp; ROW(H23))="E", INDIRECT("'" &amp; $H$4 &amp; "ACTUAL'!K" &amp; ROW(H23)), "")</f>
        <v/>
      </c>
      <c r="N24" s="25" t="str">
        <f>IF(INDIRECT("'" &amp; $H$4 &amp; "ACTUAL'!O" &amp; ROW(H23))="E", INDIRECT("'" &amp; $H$4 &amp; "ACTUAL'!N" &amp; ROW(H23)), "")</f>
        <v/>
      </c>
      <c r="O24" s="25" t="str">
        <f>IF(INDIRECT("'" &amp; $H$4 &amp; "ACTUAL'!Q" &amp; ROW(H23))="E", INDIRECT("'" &amp; $H$4 &amp; "ACTUAL'!P" &amp; ROW(H23)), "")</f>
        <v/>
      </c>
      <c r="P24" s="25" t="str">
        <f>IF(INDIRECT("'" &amp; $H$4 &amp; "ACTUAL'!S" &amp; ROW(H23))="E", INDIRECT("'" &amp; $H$4 &amp; "ACTUAL'!R" &amp; ROW(H23)), "")</f>
        <v/>
      </c>
      <c r="Q24" s="25" t="str">
        <f>IF(INDIRECT("'" &amp; $H$4 &amp; "ACTUAL'!U" &amp; ROW(H23))="E", INDIRECT("'" &amp; $H$4 &amp; "ACTUAL'!T" &amp; ROW(H23)), "")</f>
        <v/>
      </c>
      <c r="R24" s="25" t="str">
        <f>IF(INDIRECT("'" &amp; $H$4 &amp; "ACTUAL'!W" &amp; ROW(H23))="E", INDIRECT("'" &amp; $H$4 &amp; "ACTUAL'!V" &amp; ROW(H23)), "")</f>
        <v/>
      </c>
      <c r="S24" s="25" t="str">
        <f>IF(INDIRECT("'" &amp; $H$4 &amp; "ACTUAL'!Y" &amp; ROW(H23))="E", INDIRECT("'" &amp; $H$4 &amp; "ACTUAL'!X" &amp; ROW(H23)), "")</f>
        <v/>
      </c>
      <c r="T24" s="25" t="str">
        <f>IF(INDIRECT("'" &amp; $H$4 &amp; "ACTUAL'!AA" &amp; ROW(H23))="E", INDIRECT("'" &amp; $H$4 &amp; "ACTUAL'!Z" &amp; ROW(H23)), "")</f>
        <v/>
      </c>
      <c r="U24" s="25" t="str">
        <f>IF(INDIRECT("'" &amp; $H$4 &amp; "ACTUAL'!AC" &amp; ROW(H23))="E", INDIRECT("'" &amp; $H$4 &amp; "ACTUAL'!AB" &amp; ROW(H23)), "")</f>
        <v/>
      </c>
      <c r="V24" s="25" t="str">
        <f>IF(INDIRECT("'" &amp; $H$4 &amp; "ACTUAL'!AE" &amp; ROW(H23))="E", INDIRECT("'" &amp; $H$4 &amp; "ACTUAL'!AD" &amp; ROW(H23)), "")</f>
        <v/>
      </c>
      <c r="W24" s="25" t="str">
        <f>IF(INDIRECT("'" &amp; $H$4 &amp; "ACTUAL'!AI" &amp; ROW(H23))="E", INDIRECT("'" &amp; $H$4 &amp; "ACTUAL'!AH" &amp; ROW(H23)), "")</f>
        <v/>
      </c>
      <c r="X24" s="25" t="str">
        <f>IF(INDIRECT("'" &amp; $H$4 &amp; "ACTUAL'!AK" &amp; ROW(H23))="E", INDIRECT("'" &amp; $H$4 &amp; "ACTUAL'!AJ" &amp; ROW(H23)), "")</f>
        <v/>
      </c>
      <c r="Y24" s="25" t="str">
        <f>IF(INDIRECT("'" &amp; $H$4 &amp; "ACTUAL'!AM" &amp; ROW(H23))="E", INDIRECT("'" &amp; $H$4 &amp; "ACTUAL'!AL" &amp; ROW(H23)), "")</f>
        <v/>
      </c>
      <c r="Z24" s="25" t="str">
        <f>IF(INDIRECT("'" &amp; $H$4 &amp; "ACTUAL'!AO" &amp; ROW(H23))="E", INDIRECT("'" &amp; $H$4 &amp; "ACTUAL'!AN" &amp; ROW(H23)), "")</f>
        <v/>
      </c>
      <c r="AA24" s="25" t="str">
        <f>IF(INDIRECT("'" &amp; $H$4 &amp; "ACTUAL'!AQ" &amp; ROW(H23))="E", INDIRECT("'" &amp; $H$4 &amp; "ACTUAL'!AP" &amp; ROW(H23)), "")</f>
        <v/>
      </c>
      <c r="AB24" s="26"/>
      <c r="AC24" s="27" t="s">
        <v>73</v>
      </c>
      <c r="AD24" s="28">
        <f>SUM((COUNTIF(K3:M105,"VD20"))+(COUNTIF(K3:M105,"VD2"))+(COUNTIF(K3:M105,"VD2N")))</f>
        <v>0</v>
      </c>
    </row>
    <row r="25" spans="1:31" customHeight="1" ht="34.95">
      <c r="B25" s="9">
        <v>20</v>
      </c>
      <c r="C25" s="14" t="s">
        <v>74</v>
      </c>
      <c r="D25" s="5"/>
      <c r="E25" s="3" t="s">
        <v>70</v>
      </c>
      <c r="F25" s="6"/>
      <c r="G25" s="4">
        <f>$D25*F25</f>
        <v>0</v>
      </c>
      <c r="I25" s="25" t="str">
        <f>IF(INDIRECT("'" &amp; $H$4 &amp; "ACTUAL'!E" &amp; ROW(H24))="E", INDIRECT("'" &amp; $H$4 &amp; "ACTUAL'!B" &amp; ROW(H24)), "")</f>
        <v/>
      </c>
      <c r="J25" s="25" t="str">
        <f>IF(INDIRECT("'" &amp; $H$4 &amp; "ACTUAL'!E" &amp; ROW(H24))="E", INDIRECT("'" &amp; $H$4 &amp; "ACTUAL'!C" &amp; ROW(H24)), "")</f>
        <v/>
      </c>
      <c r="K25" s="25" t="str">
        <f>IF(INDIRECT("'" &amp; $H$4 &amp; "ACTUAL'!H" &amp; ROW(H24))="E", INDIRECT("'" &amp; $H$4 &amp; "ACTUAL'!G" &amp; ROW(H24)), "")</f>
        <v/>
      </c>
      <c r="L25" s="25" t="str">
        <f>IF(INDIRECT("'" &amp; $H$4 &amp; "ACTUAL'!J" &amp; ROW(H24))="E", INDIRECT("'" &amp; $H$4 &amp; "ACTUAL'!I" &amp; ROW(H24)), "")</f>
        <v/>
      </c>
      <c r="M25" s="25" t="str">
        <f>IF(INDIRECT("'" &amp; $H$4 &amp; "ACTUAL'!M" &amp; ROW(H24))="E", INDIRECT("'" &amp; $H$4 &amp; "ACTUAL'!K" &amp; ROW(H24)), "")</f>
        <v/>
      </c>
      <c r="N25" s="25" t="str">
        <f>IF(INDIRECT("'" &amp; $H$4 &amp; "ACTUAL'!O" &amp; ROW(H24))="E", INDIRECT("'" &amp; $H$4 &amp; "ACTUAL'!N" &amp; ROW(H24)), "")</f>
        <v/>
      </c>
      <c r="O25" s="25" t="str">
        <f>IF(INDIRECT("'" &amp; $H$4 &amp; "ACTUAL'!Q" &amp; ROW(H24))="E", INDIRECT("'" &amp; $H$4 &amp; "ACTUAL'!P" &amp; ROW(H24)), "")</f>
        <v/>
      </c>
      <c r="P25" s="25" t="str">
        <f>IF(INDIRECT("'" &amp; $H$4 &amp; "ACTUAL'!S" &amp; ROW(H24))="E", INDIRECT("'" &amp; $H$4 &amp; "ACTUAL'!R" &amp; ROW(H24)), "")</f>
        <v/>
      </c>
      <c r="Q25" s="25" t="str">
        <f>IF(INDIRECT("'" &amp; $H$4 &amp; "ACTUAL'!U" &amp; ROW(H24))="E", INDIRECT("'" &amp; $H$4 &amp; "ACTUAL'!T" &amp; ROW(H24)), "")</f>
        <v/>
      </c>
      <c r="R25" s="25" t="str">
        <f>IF(INDIRECT("'" &amp; $H$4 &amp; "ACTUAL'!W" &amp; ROW(H24))="E", INDIRECT("'" &amp; $H$4 &amp; "ACTUAL'!V" &amp; ROW(H24)), "")</f>
        <v/>
      </c>
      <c r="S25" s="25" t="str">
        <f>IF(INDIRECT("'" &amp; $H$4 &amp; "ACTUAL'!Y" &amp; ROW(H24))="E", INDIRECT("'" &amp; $H$4 &amp; "ACTUAL'!X" &amp; ROW(H24)), "")</f>
        <v/>
      </c>
      <c r="T25" s="25" t="str">
        <f>IF(INDIRECT("'" &amp; $H$4 &amp; "ACTUAL'!AA" &amp; ROW(H24))="E", INDIRECT("'" &amp; $H$4 &amp; "ACTUAL'!Z" &amp; ROW(H24)), "")</f>
        <v/>
      </c>
      <c r="U25" s="25" t="str">
        <f>IF(INDIRECT("'" &amp; $H$4 &amp; "ACTUAL'!AC" &amp; ROW(H24))="E", INDIRECT("'" &amp; $H$4 &amp; "ACTUAL'!AB" &amp; ROW(H24)), "")</f>
        <v/>
      </c>
      <c r="V25" s="25" t="str">
        <f>IF(INDIRECT("'" &amp; $H$4 &amp; "ACTUAL'!AE" &amp; ROW(H24))="E", INDIRECT("'" &amp; $H$4 &amp; "ACTUAL'!AD" &amp; ROW(H24)), "")</f>
        <v/>
      </c>
      <c r="W25" s="25" t="str">
        <f>IF(INDIRECT("'" &amp; $H$4 &amp; "ACTUAL'!AI" &amp; ROW(H24))="E", INDIRECT("'" &amp; $H$4 &amp; "ACTUAL'!AH" &amp; ROW(H24)), "")</f>
        <v/>
      </c>
      <c r="X25" s="25" t="str">
        <f>IF(INDIRECT("'" &amp; $H$4 &amp; "ACTUAL'!AK" &amp; ROW(H24))="E", INDIRECT("'" &amp; $H$4 &amp; "ACTUAL'!AJ" &amp; ROW(H24)), "")</f>
        <v/>
      </c>
      <c r="Y25" s="25" t="str">
        <f>IF(INDIRECT("'" &amp; $H$4 &amp; "ACTUAL'!AM" &amp; ROW(H24))="E", INDIRECT("'" &amp; $H$4 &amp; "ACTUAL'!AL" &amp; ROW(H24)), "")</f>
        <v/>
      </c>
      <c r="Z25" s="25" t="str">
        <f>IF(INDIRECT("'" &amp; $H$4 &amp; "ACTUAL'!AO" &amp; ROW(H24))="E", INDIRECT("'" &amp; $H$4 &amp; "ACTUAL'!AN" &amp; ROW(H24)), "")</f>
        <v/>
      </c>
      <c r="AA25" s="25" t="str">
        <f>IF(INDIRECT("'" &amp; $H$4 &amp; "ACTUAL'!AQ" &amp; ROW(H24))="E", INDIRECT("'" &amp; $H$4 &amp; "ACTUAL'!AP" &amp; ROW(H24)), "")</f>
        <v/>
      </c>
      <c r="AB25" s="26"/>
      <c r="AC25" s="27" t="s">
        <v>75</v>
      </c>
      <c r="AD25" s="28">
        <f>SUM((COUNTIF(K3:M105,"VD30"))+(COUNTIF(K3:M105,"VD3"))+(COUNTIF(K3:M105,"VD3N")))</f>
        <v>0</v>
      </c>
    </row>
    <row r="26" spans="1:31" customHeight="1" ht="34.95">
      <c r="B26" s="9">
        <v>21</v>
      </c>
      <c r="C26" s="10" t="s">
        <v>76</v>
      </c>
      <c r="D26" s="5"/>
      <c r="E26" s="3" t="s">
        <v>70</v>
      </c>
      <c r="F26" s="6">
        <v>3378.9008905306</v>
      </c>
      <c r="G26" s="4">
        <f>$D26*F26</f>
        <v>0</v>
      </c>
      <c r="I26" s="25" t="str">
        <f>IF(INDIRECT("'" &amp; $H$4 &amp; "ACTUAL'!E" &amp; ROW(H25))="E", INDIRECT("'" &amp; $H$4 &amp; "ACTUAL'!B" &amp; ROW(H25)), "")</f>
        <v/>
      </c>
      <c r="J26" s="25" t="str">
        <f>IF(INDIRECT("'" &amp; $H$4 &amp; "ACTUAL'!E" &amp; ROW(H25))="E", INDIRECT("'" &amp; $H$4 &amp; "ACTUAL'!C" &amp; ROW(H25)), "")</f>
        <v/>
      </c>
      <c r="K26" s="25" t="str">
        <f>IF(INDIRECT("'" &amp; $H$4 &amp; "ACTUAL'!H" &amp; ROW(H25))="E", INDIRECT("'" &amp; $H$4 &amp; "ACTUAL'!G" &amp; ROW(H25)), "")</f>
        <v/>
      </c>
      <c r="L26" s="25" t="str">
        <f>IF(INDIRECT("'" &amp; $H$4 &amp; "ACTUAL'!J" &amp; ROW(H25))="E", INDIRECT("'" &amp; $H$4 &amp; "ACTUAL'!I" &amp; ROW(H25)), "")</f>
        <v/>
      </c>
      <c r="M26" s="25" t="str">
        <f>IF(INDIRECT("'" &amp; $H$4 &amp; "ACTUAL'!M" &amp; ROW(H25))="E", INDIRECT("'" &amp; $H$4 &amp; "ACTUAL'!K" &amp; ROW(H25)), "")</f>
        <v/>
      </c>
      <c r="N26" s="25" t="str">
        <f>IF(INDIRECT("'" &amp; $H$4 &amp; "ACTUAL'!O" &amp; ROW(H25))="E", INDIRECT("'" &amp; $H$4 &amp; "ACTUAL'!N" &amp; ROW(H25)), "")</f>
        <v/>
      </c>
      <c r="O26" s="25" t="str">
        <f>IF(INDIRECT("'" &amp; $H$4 &amp; "ACTUAL'!Q" &amp; ROW(H25))="E", INDIRECT("'" &amp; $H$4 &amp; "ACTUAL'!P" &amp; ROW(H25)), "")</f>
        <v/>
      </c>
      <c r="P26" s="25" t="str">
        <f>IF(INDIRECT("'" &amp; $H$4 &amp; "ACTUAL'!S" &amp; ROW(H25))="E", INDIRECT("'" &amp; $H$4 &amp; "ACTUAL'!R" &amp; ROW(H25)), "")</f>
        <v/>
      </c>
      <c r="Q26" s="25" t="str">
        <f>IF(INDIRECT("'" &amp; $H$4 &amp; "ACTUAL'!U" &amp; ROW(H25))="E", INDIRECT("'" &amp; $H$4 &amp; "ACTUAL'!T" &amp; ROW(H25)), "")</f>
        <v/>
      </c>
      <c r="R26" s="25" t="str">
        <f>IF(INDIRECT("'" &amp; $H$4 &amp; "ACTUAL'!W" &amp; ROW(H25))="E", INDIRECT("'" &amp; $H$4 &amp; "ACTUAL'!V" &amp; ROW(H25)), "")</f>
        <v/>
      </c>
      <c r="S26" s="25" t="str">
        <f>IF(INDIRECT("'" &amp; $H$4 &amp; "ACTUAL'!Y" &amp; ROW(H25))="E", INDIRECT("'" &amp; $H$4 &amp; "ACTUAL'!X" &amp; ROW(H25)), "")</f>
        <v/>
      </c>
      <c r="T26" s="25" t="str">
        <f>IF(INDIRECT("'" &amp; $H$4 &amp; "ACTUAL'!AA" &amp; ROW(H25))="E", INDIRECT("'" &amp; $H$4 &amp; "ACTUAL'!Z" &amp; ROW(H25)), "")</f>
        <v/>
      </c>
      <c r="U26" s="25" t="str">
        <f>IF(INDIRECT("'" &amp; $H$4 &amp; "ACTUAL'!AC" &amp; ROW(H25))="E", INDIRECT("'" &amp; $H$4 &amp; "ACTUAL'!AB" &amp; ROW(H25)), "")</f>
        <v/>
      </c>
      <c r="V26" s="25" t="str">
        <f>IF(INDIRECT("'" &amp; $H$4 &amp; "ACTUAL'!AE" &amp; ROW(H25))="E", INDIRECT("'" &amp; $H$4 &amp; "ACTUAL'!AD" &amp; ROW(H25)), "")</f>
        <v/>
      </c>
      <c r="W26" s="25" t="str">
        <f>IF(INDIRECT("'" &amp; $H$4 &amp; "ACTUAL'!AI" &amp; ROW(H25))="E", INDIRECT("'" &amp; $H$4 &amp; "ACTUAL'!AH" &amp; ROW(H25)), "")</f>
        <v/>
      </c>
      <c r="X26" s="25" t="str">
        <f>IF(INDIRECT("'" &amp; $H$4 &amp; "ACTUAL'!AK" &amp; ROW(H25))="E", INDIRECT("'" &amp; $H$4 &amp; "ACTUAL'!AJ" &amp; ROW(H25)), "")</f>
        <v/>
      </c>
      <c r="Y26" s="25" t="str">
        <f>IF(INDIRECT("'" &amp; $H$4 &amp; "ACTUAL'!AM" &amp; ROW(H25))="E", INDIRECT("'" &amp; $H$4 &amp; "ACTUAL'!AL" &amp; ROW(H25)), "")</f>
        <v/>
      </c>
      <c r="Z26" s="25" t="str">
        <f>IF(INDIRECT("'" &amp; $H$4 &amp; "ACTUAL'!AO" &amp; ROW(H25))="E", INDIRECT("'" &amp; $H$4 &amp; "ACTUAL'!AN" &amp; ROW(H25)), "")</f>
        <v/>
      </c>
      <c r="AA26" s="25" t="str">
        <f>IF(INDIRECT("'" &amp; $H$4 &amp; "ACTUAL'!AQ" &amp; ROW(H25))="E", INDIRECT("'" &amp; $H$4 &amp; "ACTUAL'!AP" &amp; ROW(H25)), "")</f>
        <v/>
      </c>
      <c r="AB26" s="26"/>
      <c r="AC26" s="27" t="s">
        <v>77</v>
      </c>
      <c r="AD26" s="28">
        <f>SUM((COUNTIF(K3:M105,"VD30"))+(COUNTIF(K3:M105,"VD3"))+(COUNTIF(K3:M105,"VD3N")))</f>
        <v>0</v>
      </c>
    </row>
    <row r="27" spans="1:31" customHeight="1" ht="34.95">
      <c r="B27" s="9">
        <v>22</v>
      </c>
      <c r="C27" s="14" t="s">
        <v>78</v>
      </c>
      <c r="D27" s="5"/>
      <c r="E27" s="3" t="s">
        <v>70</v>
      </c>
      <c r="F27" s="6"/>
      <c r="G27" s="4">
        <f>$D27*F27</f>
        <v>0</v>
      </c>
      <c r="I27" s="25" t="str">
        <f>IF(INDIRECT("'" &amp; $H$4 &amp; "ACTUAL'!E" &amp; ROW(H26))="E", INDIRECT("'" &amp; $H$4 &amp; "ACTUAL'!B" &amp; ROW(H26)), "")</f>
        <v/>
      </c>
      <c r="J27" s="25" t="str">
        <f>IF(INDIRECT("'" &amp; $H$4 &amp; "ACTUAL'!E" &amp; ROW(H26))="E", INDIRECT("'" &amp; $H$4 &amp; "ACTUAL'!C" &amp; ROW(H26)), "")</f>
        <v/>
      </c>
      <c r="K27" s="25" t="str">
        <f>IF(INDIRECT("'" &amp; $H$4 &amp; "ACTUAL'!H" &amp; ROW(H26))="E", INDIRECT("'" &amp; $H$4 &amp; "ACTUAL'!G" &amp; ROW(H26)), "")</f>
        <v/>
      </c>
      <c r="L27" s="25" t="str">
        <f>IF(INDIRECT("'" &amp; $H$4 &amp; "ACTUAL'!J" &amp; ROW(H26))="E", INDIRECT("'" &amp; $H$4 &amp; "ACTUAL'!I" &amp; ROW(H26)), "")</f>
        <v/>
      </c>
      <c r="M27" s="25" t="str">
        <f>IF(INDIRECT("'" &amp; $H$4 &amp; "ACTUAL'!M" &amp; ROW(H26))="E", INDIRECT("'" &amp; $H$4 &amp; "ACTUAL'!K" &amp; ROW(H26)), "")</f>
        <v/>
      </c>
      <c r="N27" s="25" t="str">
        <f>IF(INDIRECT("'" &amp; $H$4 &amp; "ACTUAL'!O" &amp; ROW(H26))="E", INDIRECT("'" &amp; $H$4 &amp; "ACTUAL'!N" &amp; ROW(H26)), "")</f>
        <v/>
      </c>
      <c r="O27" s="25" t="str">
        <f>IF(INDIRECT("'" &amp; $H$4 &amp; "ACTUAL'!Q" &amp; ROW(H26))="E", INDIRECT("'" &amp; $H$4 &amp; "ACTUAL'!P" &amp; ROW(H26)), "")</f>
        <v/>
      </c>
      <c r="P27" s="25" t="str">
        <f>IF(INDIRECT("'" &amp; $H$4 &amp; "ACTUAL'!S" &amp; ROW(H26))="E", INDIRECT("'" &amp; $H$4 &amp; "ACTUAL'!R" &amp; ROW(H26)), "")</f>
        <v/>
      </c>
      <c r="Q27" s="25" t="str">
        <f>IF(INDIRECT("'" &amp; $H$4 &amp; "ACTUAL'!U" &amp; ROW(H26))="E", INDIRECT("'" &amp; $H$4 &amp; "ACTUAL'!T" &amp; ROW(H26)), "")</f>
        <v/>
      </c>
      <c r="R27" s="25" t="str">
        <f>IF(INDIRECT("'" &amp; $H$4 &amp; "ACTUAL'!W" &amp; ROW(H26))="E", INDIRECT("'" &amp; $H$4 &amp; "ACTUAL'!V" &amp; ROW(H26)), "")</f>
        <v/>
      </c>
      <c r="S27" s="25" t="str">
        <f>IF(INDIRECT("'" &amp; $H$4 &amp; "ACTUAL'!Y" &amp; ROW(H26))="E", INDIRECT("'" &amp; $H$4 &amp; "ACTUAL'!X" &amp; ROW(H26)), "")</f>
        <v/>
      </c>
      <c r="T27" s="25" t="str">
        <f>IF(INDIRECT("'" &amp; $H$4 &amp; "ACTUAL'!AA" &amp; ROW(H26))="E", INDIRECT("'" &amp; $H$4 &amp; "ACTUAL'!Z" &amp; ROW(H26)), "")</f>
        <v/>
      </c>
      <c r="U27" s="25" t="str">
        <f>IF(INDIRECT("'" &amp; $H$4 &amp; "ACTUAL'!AC" &amp; ROW(H26))="E", INDIRECT("'" &amp; $H$4 &amp; "ACTUAL'!AB" &amp; ROW(H26)), "")</f>
        <v/>
      </c>
      <c r="V27" s="25" t="str">
        <f>IF(INDIRECT("'" &amp; $H$4 &amp; "ACTUAL'!AE" &amp; ROW(H26))="E", INDIRECT("'" &amp; $H$4 &amp; "ACTUAL'!AD" &amp; ROW(H26)), "")</f>
        <v/>
      </c>
      <c r="W27" s="25" t="str">
        <f>IF(INDIRECT("'" &amp; $H$4 &amp; "ACTUAL'!AI" &amp; ROW(H26))="E", INDIRECT("'" &amp; $H$4 &amp; "ACTUAL'!AH" &amp; ROW(H26)), "")</f>
        <v/>
      </c>
      <c r="X27" s="25" t="str">
        <f>IF(INDIRECT("'" &amp; $H$4 &amp; "ACTUAL'!AK" &amp; ROW(H26))="E", INDIRECT("'" &amp; $H$4 &amp; "ACTUAL'!AJ" &amp; ROW(H26)), "")</f>
        <v/>
      </c>
      <c r="Y27" s="25" t="str">
        <f>IF(INDIRECT("'" &amp; $H$4 &amp; "ACTUAL'!AM" &amp; ROW(H26))="E", INDIRECT("'" &amp; $H$4 &amp; "ACTUAL'!AL" &amp; ROW(H26)), "")</f>
        <v/>
      </c>
      <c r="Z27" s="25" t="str">
        <f>IF(INDIRECT("'" &amp; $H$4 &amp; "ACTUAL'!AO" &amp; ROW(H26))="E", INDIRECT("'" &amp; $H$4 &amp; "ACTUAL'!AN" &amp; ROW(H26)), "")</f>
        <v/>
      </c>
      <c r="AA27" s="25" t="str">
        <f>IF(INDIRECT("'" &amp; $H$4 &amp; "ACTUAL'!AQ" &amp; ROW(H26))="E", INDIRECT("'" &amp; $H$4 &amp; "ACTUAL'!AP" &amp; ROW(H26)), "")</f>
        <v/>
      </c>
      <c r="AB27" s="26"/>
      <c r="AC27" s="27" t="s">
        <v>79</v>
      </c>
      <c r="AD27" s="28">
        <f>SUM((COUNTIF(K3:M105,"TS30"))+(COUNTIF(K3:M105,"TS3"))+(COUNTIF(K3:M105,"TS3N")))</f>
        <v>0</v>
      </c>
    </row>
    <row r="28" spans="1:31" customHeight="1" ht="34.95">
      <c r="B28" s="11">
        <v>23</v>
      </c>
      <c r="C28" s="14" t="s">
        <v>80</v>
      </c>
      <c r="D28" s="5"/>
      <c r="E28" s="3" t="s">
        <v>70</v>
      </c>
      <c r="F28" s="6"/>
      <c r="G28" s="4">
        <f>$D28*F28</f>
        <v>0</v>
      </c>
      <c r="I28" s="25" t="str">
        <f>IF(INDIRECT("'" &amp; $H$4 &amp; "ACTUAL'!E" &amp; ROW(H27))="E", INDIRECT("'" &amp; $H$4 &amp; "ACTUAL'!B" &amp; ROW(H27)), "")</f>
        <v/>
      </c>
      <c r="J28" s="25" t="str">
        <f>IF(INDIRECT("'" &amp; $H$4 &amp; "ACTUAL'!E" &amp; ROW(H27))="E", INDIRECT("'" &amp; $H$4 &amp; "ACTUAL'!C" &amp; ROW(H27)), "")</f>
        <v/>
      </c>
      <c r="K28" s="25" t="str">
        <f>IF(INDIRECT("'" &amp; $H$4 &amp; "ACTUAL'!H" &amp; ROW(H27))="E", INDIRECT("'" &amp; $H$4 &amp; "ACTUAL'!G" &amp; ROW(H27)), "")</f>
        <v/>
      </c>
      <c r="L28" s="25" t="str">
        <f>IF(INDIRECT("'" &amp; $H$4 &amp; "ACTUAL'!J" &amp; ROW(H27))="E", INDIRECT("'" &amp; $H$4 &amp; "ACTUAL'!I" &amp; ROW(H27)), "")</f>
        <v/>
      </c>
      <c r="M28" s="25" t="str">
        <f>IF(INDIRECT("'" &amp; $H$4 &amp; "ACTUAL'!M" &amp; ROW(H27))="E", INDIRECT("'" &amp; $H$4 &amp; "ACTUAL'!K" &amp; ROW(H27)), "")</f>
        <v/>
      </c>
      <c r="N28" s="25" t="str">
        <f>IF(INDIRECT("'" &amp; $H$4 &amp; "ACTUAL'!O" &amp; ROW(H27))="E", INDIRECT("'" &amp; $H$4 &amp; "ACTUAL'!N" &amp; ROW(H27)), "")</f>
        <v/>
      </c>
      <c r="O28" s="25" t="str">
        <f>IF(INDIRECT("'" &amp; $H$4 &amp; "ACTUAL'!Q" &amp; ROW(H27))="E", INDIRECT("'" &amp; $H$4 &amp; "ACTUAL'!P" &amp; ROW(H27)), "")</f>
        <v/>
      </c>
      <c r="P28" s="25" t="str">
        <f>IF(INDIRECT("'" &amp; $H$4 &amp; "ACTUAL'!S" &amp; ROW(H27))="E", INDIRECT("'" &amp; $H$4 &amp; "ACTUAL'!R" &amp; ROW(H27)), "")</f>
        <v/>
      </c>
      <c r="Q28" s="25" t="str">
        <f>IF(INDIRECT("'" &amp; $H$4 &amp; "ACTUAL'!U" &amp; ROW(H27))="E", INDIRECT("'" &amp; $H$4 &amp; "ACTUAL'!T" &amp; ROW(H27)), "")</f>
        <v/>
      </c>
      <c r="R28" s="25" t="str">
        <f>IF(INDIRECT("'" &amp; $H$4 &amp; "ACTUAL'!W" &amp; ROW(H27))="E", INDIRECT("'" &amp; $H$4 &amp; "ACTUAL'!V" &amp; ROW(H27)), "")</f>
        <v/>
      </c>
      <c r="S28" s="25" t="str">
        <f>IF(INDIRECT("'" &amp; $H$4 &amp; "ACTUAL'!Y" &amp; ROW(H27))="E", INDIRECT("'" &amp; $H$4 &amp; "ACTUAL'!X" &amp; ROW(H27)), "")</f>
        <v/>
      </c>
      <c r="T28" s="25" t="str">
        <f>IF(INDIRECT("'" &amp; $H$4 &amp; "ACTUAL'!AA" &amp; ROW(H27))="E", INDIRECT("'" &amp; $H$4 &amp; "ACTUAL'!Z" &amp; ROW(H27)), "")</f>
        <v/>
      </c>
      <c r="U28" s="25" t="str">
        <f>IF(INDIRECT("'" &amp; $H$4 &amp; "ACTUAL'!AC" &amp; ROW(H27))="E", INDIRECT("'" &amp; $H$4 &amp; "ACTUAL'!AB" &amp; ROW(H27)), "")</f>
        <v/>
      </c>
      <c r="V28" s="25" t="str">
        <f>IF(INDIRECT("'" &amp; $H$4 &amp; "ACTUAL'!AE" &amp; ROW(H27))="E", INDIRECT("'" &amp; $H$4 &amp; "ACTUAL'!AD" &amp; ROW(H27)), "")</f>
        <v/>
      </c>
      <c r="W28" s="25" t="str">
        <f>IF(INDIRECT("'" &amp; $H$4 &amp; "ACTUAL'!AI" &amp; ROW(H27))="E", INDIRECT("'" &amp; $H$4 &amp; "ACTUAL'!AH" &amp; ROW(H27)), "")</f>
        <v/>
      </c>
      <c r="X28" s="25" t="str">
        <f>IF(INDIRECT("'" &amp; $H$4 &amp; "ACTUAL'!AK" &amp; ROW(H27))="E", INDIRECT("'" &amp; $H$4 &amp; "ACTUAL'!AJ" &amp; ROW(H27)), "")</f>
        <v/>
      </c>
      <c r="Y28" s="25" t="str">
        <f>IF(INDIRECT("'" &amp; $H$4 &amp; "ACTUAL'!AM" &amp; ROW(H27))="E", INDIRECT("'" &amp; $H$4 &amp; "ACTUAL'!AL" &amp; ROW(H27)), "")</f>
        <v/>
      </c>
      <c r="Z28" s="25" t="str">
        <f>IF(INDIRECT("'" &amp; $H$4 &amp; "ACTUAL'!AO" &amp; ROW(H27))="E", INDIRECT("'" &amp; $H$4 &amp; "ACTUAL'!AN" &amp; ROW(H27)), "")</f>
        <v/>
      </c>
      <c r="AA28" s="25" t="str">
        <f>IF(INDIRECT("'" &amp; $H$4 &amp; "ACTUAL'!AQ" &amp; ROW(H27))="E", INDIRECT("'" &amp; $H$4 &amp; "ACTUAL'!AP" &amp; ROW(H27)), "")</f>
        <v/>
      </c>
      <c r="AB28" s="26"/>
      <c r="AC28" s="27" t="s">
        <v>81</v>
      </c>
      <c r="AD28" s="28">
        <f>SUM((COUNTIF(K3:M105,"TD20"))+(COUNTIF(K3:M105,"TD2"))+(COUNTIF(K3:M105,"TD2N")))</f>
        <v>0</v>
      </c>
    </row>
    <row r="29" spans="1:31" customHeight="1" ht="34.95">
      <c r="B29" s="9"/>
      <c r="C29" s="10" t="s">
        <v>82</v>
      </c>
      <c r="D29" s="5"/>
      <c r="E29" s="3" t="s">
        <v>70</v>
      </c>
      <c r="F29" s="6">
        <v>8053.170284598</v>
      </c>
      <c r="G29" s="4">
        <f>$D29*F29</f>
        <v>0</v>
      </c>
      <c r="I29" s="25" t="str">
        <f>IF(INDIRECT("'" &amp; $H$4 &amp; "ACTUAL'!E" &amp; ROW(H28))="E", INDIRECT("'" &amp; $H$4 &amp; "ACTUAL'!B" &amp; ROW(H28)), "")</f>
        <v/>
      </c>
      <c r="J29" s="25" t="str">
        <f>IF(INDIRECT("'" &amp; $H$4 &amp; "ACTUAL'!E" &amp; ROW(H28))="E", INDIRECT("'" &amp; $H$4 &amp; "ACTUAL'!C" &amp; ROW(H28)), "")</f>
        <v/>
      </c>
      <c r="K29" s="25" t="str">
        <f>IF(INDIRECT("'" &amp; $H$4 &amp; "ACTUAL'!H" &amp; ROW(H28))="E", INDIRECT("'" &amp; $H$4 &amp; "ACTUAL'!G" &amp; ROW(H28)), "")</f>
        <v/>
      </c>
      <c r="L29" s="25" t="str">
        <f>IF(INDIRECT("'" &amp; $H$4 &amp; "ACTUAL'!J" &amp; ROW(H28))="E", INDIRECT("'" &amp; $H$4 &amp; "ACTUAL'!I" &amp; ROW(H28)), "")</f>
        <v/>
      </c>
      <c r="M29" s="25" t="str">
        <f>IF(INDIRECT("'" &amp; $H$4 &amp; "ACTUAL'!M" &amp; ROW(H28))="E", INDIRECT("'" &amp; $H$4 &amp; "ACTUAL'!K" &amp; ROW(H28)), "")</f>
        <v/>
      </c>
      <c r="N29" s="25" t="str">
        <f>IF(INDIRECT("'" &amp; $H$4 &amp; "ACTUAL'!O" &amp; ROW(H28))="E", INDIRECT("'" &amp; $H$4 &amp; "ACTUAL'!N" &amp; ROW(H28)), "")</f>
        <v/>
      </c>
      <c r="O29" s="25" t="str">
        <f>IF(INDIRECT("'" &amp; $H$4 &amp; "ACTUAL'!Q" &amp; ROW(H28))="E", INDIRECT("'" &amp; $H$4 &amp; "ACTUAL'!P" &amp; ROW(H28)), "")</f>
        <v/>
      </c>
      <c r="P29" s="25" t="str">
        <f>IF(INDIRECT("'" &amp; $H$4 &amp; "ACTUAL'!S" &amp; ROW(H28))="E", INDIRECT("'" &amp; $H$4 &amp; "ACTUAL'!R" &amp; ROW(H28)), "")</f>
        <v/>
      </c>
      <c r="Q29" s="25" t="str">
        <f>IF(INDIRECT("'" &amp; $H$4 &amp; "ACTUAL'!U" &amp; ROW(H28))="E", INDIRECT("'" &amp; $H$4 &amp; "ACTUAL'!T" &amp; ROW(H28)), "")</f>
        <v/>
      </c>
      <c r="R29" s="25" t="str">
        <f>IF(INDIRECT("'" &amp; $H$4 &amp; "ACTUAL'!W" &amp; ROW(H28))="E", INDIRECT("'" &amp; $H$4 &amp; "ACTUAL'!V" &amp; ROW(H28)), "")</f>
        <v/>
      </c>
      <c r="S29" s="25" t="str">
        <f>IF(INDIRECT("'" &amp; $H$4 &amp; "ACTUAL'!Y" &amp; ROW(H28))="E", INDIRECT("'" &amp; $H$4 &amp; "ACTUAL'!X" &amp; ROW(H28)), "")</f>
        <v/>
      </c>
      <c r="T29" s="25" t="str">
        <f>IF(INDIRECT("'" &amp; $H$4 &amp; "ACTUAL'!AA" &amp; ROW(H28))="E", INDIRECT("'" &amp; $H$4 &amp; "ACTUAL'!Z" &amp; ROW(H28)), "")</f>
        <v/>
      </c>
      <c r="U29" s="25" t="str">
        <f>IF(INDIRECT("'" &amp; $H$4 &amp; "ACTUAL'!AC" &amp; ROW(H28))="E", INDIRECT("'" &amp; $H$4 &amp; "ACTUAL'!AB" &amp; ROW(H28)), "")</f>
        <v/>
      </c>
      <c r="V29" s="25" t="str">
        <f>IF(INDIRECT("'" &amp; $H$4 &amp; "ACTUAL'!AE" &amp; ROW(H28))="E", INDIRECT("'" &amp; $H$4 &amp; "ACTUAL'!AD" &amp; ROW(H28)), "")</f>
        <v/>
      </c>
      <c r="W29" s="25" t="str">
        <f>IF(INDIRECT("'" &amp; $H$4 &amp; "ACTUAL'!AI" &amp; ROW(H28))="E", INDIRECT("'" &amp; $H$4 &amp; "ACTUAL'!AH" &amp; ROW(H28)), "")</f>
        <v/>
      </c>
      <c r="X29" s="25" t="str">
        <f>IF(INDIRECT("'" &amp; $H$4 &amp; "ACTUAL'!AK" &amp; ROW(H28))="E", INDIRECT("'" &amp; $H$4 &amp; "ACTUAL'!AJ" &amp; ROW(H28)), "")</f>
        <v/>
      </c>
      <c r="Y29" s="25" t="str">
        <f>IF(INDIRECT("'" &amp; $H$4 &amp; "ACTUAL'!AM" &amp; ROW(H28))="E", INDIRECT("'" &amp; $H$4 &amp; "ACTUAL'!AL" &amp; ROW(H28)), "")</f>
        <v/>
      </c>
      <c r="Z29" s="25" t="str">
        <f>IF(INDIRECT("'" &amp; $H$4 &amp; "ACTUAL'!AO" &amp; ROW(H28))="E", INDIRECT("'" &amp; $H$4 &amp; "ACTUAL'!AN" &amp; ROW(H28)), "")</f>
        <v/>
      </c>
      <c r="AA29" s="25" t="str">
        <f>IF(INDIRECT("'" &amp; $H$4 &amp; "ACTUAL'!AQ" &amp; ROW(H28))="E", INDIRECT("'" &amp; $H$4 &amp; "ACTUAL'!AP" &amp; ROW(H28)), "")</f>
        <v/>
      </c>
      <c r="AB29" s="26"/>
      <c r="AC29" s="27" t="s">
        <v>83</v>
      </c>
      <c r="AD29" s="28">
        <f>SUM((COUNTIF(K3:M105,"TD30"))+(COUNTIF(K3:M105,"TD3"))+(COUNTIF(K3:M105,"TD3N")))</f>
        <v>0</v>
      </c>
    </row>
    <row r="30" spans="1:31" customHeight="1" ht="34.95">
      <c r="B30" s="9"/>
      <c r="C30" s="14" t="s">
        <v>84</v>
      </c>
      <c r="D30" s="5"/>
      <c r="E30" s="3" t="s">
        <v>70</v>
      </c>
      <c r="F30" s="6"/>
      <c r="G30" s="4">
        <f>$D30*F30</f>
        <v>0</v>
      </c>
      <c r="I30" s="25" t="str">
        <f>IF(INDIRECT("'" &amp; $H$4 &amp; "ACTUAL'!E" &amp; ROW(H29))="E", INDIRECT("'" &amp; $H$4 &amp; "ACTUAL'!B" &amp; ROW(H29)), "")</f>
        <v/>
      </c>
      <c r="J30" s="25" t="str">
        <f>IF(INDIRECT("'" &amp; $H$4 &amp; "ACTUAL'!E" &amp; ROW(H29))="E", INDIRECT("'" &amp; $H$4 &amp; "ACTUAL'!C" &amp; ROW(H29)), "")</f>
        <v/>
      </c>
      <c r="K30" s="25" t="str">
        <f>IF(INDIRECT("'" &amp; $H$4 &amp; "ACTUAL'!H" &amp; ROW(H29))="E", INDIRECT("'" &amp; $H$4 &amp; "ACTUAL'!G" &amp; ROW(H29)), "")</f>
        <v/>
      </c>
      <c r="L30" s="25" t="str">
        <f>IF(INDIRECT("'" &amp; $H$4 &amp; "ACTUAL'!J" &amp; ROW(H29))="E", INDIRECT("'" &amp; $H$4 &amp; "ACTUAL'!I" &amp; ROW(H29)), "")</f>
        <v/>
      </c>
      <c r="M30" s="25" t="str">
        <f>IF(INDIRECT("'" &amp; $H$4 &amp; "ACTUAL'!M" &amp; ROW(H29))="E", INDIRECT("'" &amp; $H$4 &amp; "ACTUAL'!K" &amp; ROW(H29)), "")</f>
        <v/>
      </c>
      <c r="N30" s="25" t="str">
        <f>IF(INDIRECT("'" &amp; $H$4 &amp; "ACTUAL'!O" &amp; ROW(H29))="E", INDIRECT("'" &amp; $H$4 &amp; "ACTUAL'!N" &amp; ROW(H29)), "")</f>
        <v/>
      </c>
      <c r="O30" s="25" t="str">
        <f>IF(INDIRECT("'" &amp; $H$4 &amp; "ACTUAL'!Q" &amp; ROW(H29))="E", INDIRECT("'" &amp; $H$4 &amp; "ACTUAL'!P" &amp; ROW(H29)), "")</f>
        <v/>
      </c>
      <c r="P30" s="25" t="str">
        <f>IF(INDIRECT("'" &amp; $H$4 &amp; "ACTUAL'!S" &amp; ROW(H29))="E", INDIRECT("'" &amp; $H$4 &amp; "ACTUAL'!R" &amp; ROW(H29)), "")</f>
        <v/>
      </c>
      <c r="Q30" s="25" t="str">
        <f>IF(INDIRECT("'" &amp; $H$4 &amp; "ACTUAL'!U" &amp; ROW(H29))="E", INDIRECT("'" &amp; $H$4 &amp; "ACTUAL'!T" &amp; ROW(H29)), "")</f>
        <v/>
      </c>
      <c r="R30" s="25" t="str">
        <f>IF(INDIRECT("'" &amp; $H$4 &amp; "ACTUAL'!W" &amp; ROW(H29))="E", INDIRECT("'" &amp; $H$4 &amp; "ACTUAL'!V" &amp; ROW(H29)), "")</f>
        <v/>
      </c>
      <c r="S30" s="25" t="str">
        <f>IF(INDIRECT("'" &amp; $H$4 &amp; "ACTUAL'!Y" &amp; ROW(H29))="E", INDIRECT("'" &amp; $H$4 &amp; "ACTUAL'!X" &amp; ROW(H29)), "")</f>
        <v/>
      </c>
      <c r="T30" s="25" t="str">
        <f>IF(INDIRECT("'" &amp; $H$4 &amp; "ACTUAL'!AA" &amp; ROW(H29))="E", INDIRECT("'" &amp; $H$4 &amp; "ACTUAL'!Z" &amp; ROW(H29)), "")</f>
        <v/>
      </c>
      <c r="U30" s="25" t="str">
        <f>IF(INDIRECT("'" &amp; $H$4 &amp; "ACTUAL'!AC" &amp; ROW(H29))="E", INDIRECT("'" &amp; $H$4 &amp; "ACTUAL'!AB" &amp; ROW(H29)), "")</f>
        <v/>
      </c>
      <c r="V30" s="25" t="str">
        <f>IF(INDIRECT("'" &amp; $H$4 &amp; "ACTUAL'!AE" &amp; ROW(H29))="E", INDIRECT("'" &amp; $H$4 &amp; "ACTUAL'!AD" &amp; ROW(H29)), "")</f>
        <v/>
      </c>
      <c r="W30" s="25" t="str">
        <f>IF(INDIRECT("'" &amp; $H$4 &amp; "ACTUAL'!AI" &amp; ROW(H29))="E", INDIRECT("'" &amp; $H$4 &amp; "ACTUAL'!AH" &amp; ROW(H29)), "")</f>
        <v/>
      </c>
      <c r="X30" s="25" t="str">
        <f>IF(INDIRECT("'" &amp; $H$4 &amp; "ACTUAL'!AK" &amp; ROW(H29))="E", INDIRECT("'" &amp; $H$4 &amp; "ACTUAL'!AJ" &amp; ROW(H29)), "")</f>
        <v/>
      </c>
      <c r="Y30" s="25" t="str">
        <f>IF(INDIRECT("'" &amp; $H$4 &amp; "ACTUAL'!AM" &amp; ROW(H29))="E", INDIRECT("'" &amp; $H$4 &amp; "ACTUAL'!AL" &amp; ROW(H29)), "")</f>
        <v/>
      </c>
      <c r="Z30" s="25" t="str">
        <f>IF(INDIRECT("'" &amp; $H$4 &amp; "ACTUAL'!AO" &amp; ROW(H29))="E", INDIRECT("'" &amp; $H$4 &amp; "ACTUAL'!AN" &amp; ROW(H29)), "")</f>
        <v/>
      </c>
      <c r="AA30" s="25" t="str">
        <f>IF(INDIRECT("'" &amp; $H$4 &amp; "ACTUAL'!AQ" &amp; ROW(H29))="E", INDIRECT("'" &amp; $H$4 &amp; "ACTUAL'!AP" &amp; ROW(H29)), "")</f>
        <v/>
      </c>
      <c r="AB30" s="26"/>
      <c r="AC30" s="27" t="s">
        <v>85</v>
      </c>
      <c r="AD30" s="28">
        <f>SUM((COUNTIF(K3:M105,"RS30"))+(COUNTIF(K3:M105,"RS3"))+(COUNTIF(K3:M105,"RS3N")))</f>
        <v>0</v>
      </c>
    </row>
    <row r="31" spans="1:31" customHeight="1" ht="34.95">
      <c r="B31" s="9"/>
      <c r="C31" s="14" t="s">
        <v>86</v>
      </c>
      <c r="D31" s="5"/>
      <c r="E31" s="3" t="s">
        <v>70</v>
      </c>
      <c r="F31" s="6"/>
      <c r="G31" s="4">
        <f>$D31*F31</f>
        <v>0</v>
      </c>
      <c r="I31" s="25" t="str">
        <f>IF(INDIRECT("'" &amp; $H$4 &amp; "ACTUAL'!E" &amp; ROW(H30))="E", INDIRECT("'" &amp; $H$4 &amp; "ACTUAL'!B" &amp; ROW(H30)), "")</f>
        <v/>
      </c>
      <c r="J31" s="25" t="str">
        <f>IF(INDIRECT("'" &amp; $H$4 &amp; "ACTUAL'!E" &amp; ROW(H30))="E", INDIRECT("'" &amp; $H$4 &amp; "ACTUAL'!C" &amp; ROW(H30)), "")</f>
        <v/>
      </c>
      <c r="K31" s="25" t="str">
        <f>IF(INDIRECT("'" &amp; $H$4 &amp; "ACTUAL'!H" &amp; ROW(H30))="E", INDIRECT("'" &amp; $H$4 &amp; "ACTUAL'!G" &amp; ROW(H30)), "")</f>
        <v/>
      </c>
      <c r="L31" s="25" t="str">
        <f>IF(INDIRECT("'" &amp; $H$4 &amp; "ACTUAL'!J" &amp; ROW(H30))="E", INDIRECT("'" &amp; $H$4 &amp; "ACTUAL'!I" &amp; ROW(H30)), "")</f>
        <v/>
      </c>
      <c r="M31" s="25" t="str">
        <f>IF(INDIRECT("'" &amp; $H$4 &amp; "ACTUAL'!M" &amp; ROW(H30))="E", INDIRECT("'" &amp; $H$4 &amp; "ACTUAL'!K" &amp; ROW(H30)), "")</f>
        <v/>
      </c>
      <c r="N31" s="25" t="str">
        <f>IF(INDIRECT("'" &amp; $H$4 &amp; "ACTUAL'!O" &amp; ROW(H30))="E", INDIRECT("'" &amp; $H$4 &amp; "ACTUAL'!N" &amp; ROW(H30)), "")</f>
        <v/>
      </c>
      <c r="O31" s="25" t="str">
        <f>IF(INDIRECT("'" &amp; $H$4 &amp; "ACTUAL'!Q" &amp; ROW(H30))="E", INDIRECT("'" &amp; $H$4 &amp; "ACTUAL'!P" &amp; ROW(H30)), "")</f>
        <v/>
      </c>
      <c r="P31" s="25" t="str">
        <f>IF(INDIRECT("'" &amp; $H$4 &amp; "ACTUAL'!S" &amp; ROW(H30))="E", INDIRECT("'" &amp; $H$4 &amp; "ACTUAL'!R" &amp; ROW(H30)), "")</f>
        <v/>
      </c>
      <c r="Q31" s="25" t="str">
        <f>IF(INDIRECT("'" &amp; $H$4 &amp; "ACTUAL'!U" &amp; ROW(H30))="E", INDIRECT("'" &amp; $H$4 &amp; "ACTUAL'!T" &amp; ROW(H30)), "")</f>
        <v/>
      </c>
      <c r="R31" s="25" t="str">
        <f>IF(INDIRECT("'" &amp; $H$4 &amp; "ACTUAL'!W" &amp; ROW(H30))="E", INDIRECT("'" &amp; $H$4 &amp; "ACTUAL'!V" &amp; ROW(H30)), "")</f>
        <v/>
      </c>
      <c r="S31" s="25" t="str">
        <f>IF(INDIRECT("'" &amp; $H$4 &amp; "ACTUAL'!Y" &amp; ROW(H30))="E", INDIRECT("'" &amp; $H$4 &amp; "ACTUAL'!X" &amp; ROW(H30)), "")</f>
        <v/>
      </c>
      <c r="T31" s="25" t="str">
        <f>IF(INDIRECT("'" &amp; $H$4 &amp; "ACTUAL'!AA" &amp; ROW(H30))="E", INDIRECT("'" &amp; $H$4 &amp; "ACTUAL'!Z" &amp; ROW(H30)), "")</f>
        <v/>
      </c>
      <c r="U31" s="25" t="str">
        <f>IF(INDIRECT("'" &amp; $H$4 &amp; "ACTUAL'!AC" &amp; ROW(H30))="E", INDIRECT("'" &amp; $H$4 &amp; "ACTUAL'!AB" &amp; ROW(H30)), "")</f>
        <v/>
      </c>
      <c r="V31" s="25" t="str">
        <f>IF(INDIRECT("'" &amp; $H$4 &amp; "ACTUAL'!AE" &amp; ROW(H30))="E", INDIRECT("'" &amp; $H$4 &amp; "ACTUAL'!AD" &amp; ROW(H30)), "")</f>
        <v/>
      </c>
      <c r="W31" s="25" t="str">
        <f>IF(INDIRECT("'" &amp; $H$4 &amp; "ACTUAL'!AI" &amp; ROW(H30))="E", INDIRECT("'" &amp; $H$4 &amp; "ACTUAL'!AH" &amp; ROW(H30)), "")</f>
        <v/>
      </c>
      <c r="X31" s="25" t="str">
        <f>IF(INDIRECT("'" &amp; $H$4 &amp; "ACTUAL'!AK" &amp; ROW(H30))="E", INDIRECT("'" &amp; $H$4 &amp; "ACTUAL'!AJ" &amp; ROW(H30)), "")</f>
        <v/>
      </c>
      <c r="Y31" s="25" t="str">
        <f>IF(INDIRECT("'" &amp; $H$4 &amp; "ACTUAL'!AM" &amp; ROW(H30))="E", INDIRECT("'" &amp; $H$4 &amp; "ACTUAL'!AL" &amp; ROW(H30)), "")</f>
        <v/>
      </c>
      <c r="Z31" s="25" t="str">
        <f>IF(INDIRECT("'" &amp; $H$4 &amp; "ACTUAL'!AO" &amp; ROW(H30))="E", INDIRECT("'" &amp; $H$4 &amp; "ACTUAL'!AN" &amp; ROW(H30)), "")</f>
        <v/>
      </c>
      <c r="AA31" s="25" t="str">
        <f>IF(INDIRECT("'" &amp; $H$4 &amp; "ACTUAL'!AQ" &amp; ROW(H30))="E", INDIRECT("'" &amp; $H$4 &amp; "ACTUAL'!AP" &amp; ROW(H30)), "")</f>
        <v/>
      </c>
      <c r="AB31" s="26"/>
      <c r="AC31" s="30" t="s">
        <v>87</v>
      </c>
      <c r="AD31" s="28">
        <f>SUM((COUNTIF(K3:M105,"RS20"))+(COUNTIF(K3:M105,"RS2"))+(COUNTIF(K3:M105,"RS2N")))</f>
        <v>0</v>
      </c>
    </row>
    <row r="32" spans="1:31" customHeight="1" ht="34.95">
      <c r="B32" s="9"/>
      <c r="C32" s="10" t="s">
        <v>88</v>
      </c>
      <c r="D32" s="5"/>
      <c r="E32" s="3" t="s">
        <v>70</v>
      </c>
      <c r="F32" s="6">
        <v>5884.518988998</v>
      </c>
      <c r="G32" s="4">
        <f>$D32*F32</f>
        <v>0</v>
      </c>
      <c r="I32" s="25" t="str">
        <f>IF(INDIRECT("'" &amp; $H$4 &amp; "ACTUAL'!E" &amp; ROW(H31))="E", INDIRECT("'" &amp; $H$4 &amp; "ACTUAL'!B" &amp; ROW(H31)), "")</f>
        <v/>
      </c>
      <c r="J32" s="25" t="str">
        <f>IF(INDIRECT("'" &amp; $H$4 &amp; "ACTUAL'!E" &amp; ROW(H31))="E", INDIRECT("'" &amp; $H$4 &amp; "ACTUAL'!C" &amp; ROW(H31)), "")</f>
        <v/>
      </c>
      <c r="K32" s="25" t="str">
        <f>IF(INDIRECT("'" &amp; $H$4 &amp; "ACTUAL'!H" &amp; ROW(H31))="E", INDIRECT("'" &amp; $H$4 &amp; "ACTUAL'!G" &amp; ROW(H31)), "")</f>
        <v/>
      </c>
      <c r="L32" s="25" t="str">
        <f>IF(INDIRECT("'" &amp; $H$4 &amp; "ACTUAL'!J" &amp; ROW(H31))="E", INDIRECT("'" &amp; $H$4 &amp; "ACTUAL'!I" &amp; ROW(H31)), "")</f>
        <v/>
      </c>
      <c r="M32" s="25" t="str">
        <f>IF(INDIRECT("'" &amp; $H$4 &amp; "ACTUAL'!M" &amp; ROW(H31))="E", INDIRECT("'" &amp; $H$4 &amp; "ACTUAL'!K" &amp; ROW(H31)), "")</f>
        <v/>
      </c>
      <c r="N32" s="25" t="str">
        <f>IF(INDIRECT("'" &amp; $H$4 &amp; "ACTUAL'!O" &amp; ROW(H31))="E", INDIRECT("'" &amp; $H$4 &amp; "ACTUAL'!N" &amp; ROW(H31)), "")</f>
        <v/>
      </c>
      <c r="O32" s="25" t="str">
        <f>IF(INDIRECT("'" &amp; $H$4 &amp; "ACTUAL'!Q" &amp; ROW(H31))="E", INDIRECT("'" &amp; $H$4 &amp; "ACTUAL'!P" &amp; ROW(H31)), "")</f>
        <v/>
      </c>
      <c r="P32" s="25" t="str">
        <f>IF(INDIRECT("'" &amp; $H$4 &amp; "ACTUAL'!S" &amp; ROW(H31))="E", INDIRECT("'" &amp; $H$4 &amp; "ACTUAL'!R" &amp; ROW(H31)), "")</f>
        <v/>
      </c>
      <c r="Q32" s="25" t="str">
        <f>IF(INDIRECT("'" &amp; $H$4 &amp; "ACTUAL'!U" &amp; ROW(H31))="E", INDIRECT("'" &amp; $H$4 &amp; "ACTUAL'!T" &amp; ROW(H31)), "")</f>
        <v/>
      </c>
      <c r="R32" s="25" t="str">
        <f>IF(INDIRECT("'" &amp; $H$4 &amp; "ACTUAL'!W" &amp; ROW(H31))="E", INDIRECT("'" &amp; $H$4 &amp; "ACTUAL'!V" &amp; ROW(H31)), "")</f>
        <v/>
      </c>
      <c r="S32" s="25" t="str">
        <f>IF(INDIRECT("'" &amp; $H$4 &amp; "ACTUAL'!Y" &amp; ROW(H31))="E", INDIRECT("'" &amp; $H$4 &amp; "ACTUAL'!X" &amp; ROW(H31)), "")</f>
        <v/>
      </c>
      <c r="T32" s="25" t="str">
        <f>IF(INDIRECT("'" &amp; $H$4 &amp; "ACTUAL'!AA" &amp; ROW(H31))="E", INDIRECT("'" &amp; $H$4 &amp; "ACTUAL'!Z" &amp; ROW(H31)), "")</f>
        <v/>
      </c>
      <c r="U32" s="25" t="str">
        <f>IF(INDIRECT("'" &amp; $H$4 &amp; "ACTUAL'!AC" &amp; ROW(H31))="E", INDIRECT("'" &amp; $H$4 &amp; "ACTUAL'!AB" &amp; ROW(H31)), "")</f>
        <v/>
      </c>
      <c r="V32" s="25" t="str">
        <f>IF(INDIRECT("'" &amp; $H$4 &amp; "ACTUAL'!AE" &amp; ROW(H31))="E", INDIRECT("'" &amp; $H$4 &amp; "ACTUAL'!AD" &amp; ROW(H31)), "")</f>
        <v/>
      </c>
      <c r="W32" s="25" t="str">
        <f>IF(INDIRECT("'" &amp; $H$4 &amp; "ACTUAL'!AI" &amp; ROW(H31))="E", INDIRECT("'" &amp; $H$4 &amp; "ACTUAL'!AH" &amp; ROW(H31)), "")</f>
        <v/>
      </c>
      <c r="X32" s="25" t="str">
        <f>IF(INDIRECT("'" &amp; $H$4 &amp; "ACTUAL'!AK" &amp; ROW(H31))="E", INDIRECT("'" &amp; $H$4 &amp; "ACTUAL'!AJ" &amp; ROW(H31)), "")</f>
        <v/>
      </c>
      <c r="Y32" s="25" t="str">
        <f>IF(INDIRECT("'" &amp; $H$4 &amp; "ACTUAL'!AM" &amp; ROW(H31))="E", INDIRECT("'" &amp; $H$4 &amp; "ACTUAL'!AL" &amp; ROW(H31)), "")</f>
        <v/>
      </c>
      <c r="Z32" s="25" t="str">
        <f>IF(INDIRECT("'" &amp; $H$4 &amp; "ACTUAL'!AO" &amp; ROW(H31))="E", INDIRECT("'" &amp; $H$4 &amp; "ACTUAL'!AN" &amp; ROW(H31)), "")</f>
        <v/>
      </c>
      <c r="AA32" s="25" t="str">
        <f>IF(INDIRECT("'" &amp; $H$4 &amp; "ACTUAL'!AQ" &amp; ROW(H31))="E", INDIRECT("'" &amp; $H$4 &amp; "ACTUAL'!AP" &amp; ROW(H31)), "")</f>
        <v/>
      </c>
      <c r="AB32" s="26"/>
      <c r="AC32" s="46" t="s">
        <v>89</v>
      </c>
      <c r="AD32" s="47"/>
    </row>
    <row r="33" spans="1:31" customHeight="1" ht="34.95">
      <c r="B33" s="9"/>
      <c r="C33" s="14" t="s">
        <v>90</v>
      </c>
      <c r="D33" s="5"/>
      <c r="E33" s="3" t="s">
        <v>70</v>
      </c>
      <c r="F33" s="6"/>
      <c r="G33" s="4">
        <f>$D33*F33</f>
        <v>0</v>
      </c>
      <c r="I33" s="25" t="str">
        <f>IF(INDIRECT("'" &amp; $H$4 &amp; "ACTUAL'!E" &amp; ROW(H32))="E", INDIRECT("'" &amp; $H$4 &amp; "ACTUAL'!B" &amp; ROW(H32)), "")</f>
        <v/>
      </c>
      <c r="J33" s="25" t="str">
        <f>IF(INDIRECT("'" &amp; $H$4 &amp; "ACTUAL'!E" &amp; ROW(H32))="E", INDIRECT("'" &amp; $H$4 &amp; "ACTUAL'!C" &amp; ROW(H32)), "")</f>
        <v/>
      </c>
      <c r="K33" s="25" t="str">
        <f>IF(INDIRECT("'" &amp; $H$4 &amp; "ACTUAL'!H" &amp; ROW(H32))="E", INDIRECT("'" &amp; $H$4 &amp; "ACTUAL'!G" &amp; ROW(H32)), "")</f>
        <v/>
      </c>
      <c r="L33" s="25" t="str">
        <f>IF(INDIRECT("'" &amp; $H$4 &amp; "ACTUAL'!J" &amp; ROW(H32))="E", INDIRECT("'" &amp; $H$4 &amp; "ACTUAL'!I" &amp; ROW(H32)), "")</f>
        <v/>
      </c>
      <c r="M33" s="25" t="str">
        <f>IF(INDIRECT("'" &amp; $H$4 &amp; "ACTUAL'!M" &amp; ROW(H32))="E", INDIRECT("'" &amp; $H$4 &amp; "ACTUAL'!K" &amp; ROW(H32)), "")</f>
        <v/>
      </c>
      <c r="N33" s="25" t="str">
        <f>IF(INDIRECT("'" &amp; $H$4 &amp; "ACTUAL'!O" &amp; ROW(H32))="E", INDIRECT("'" &amp; $H$4 &amp; "ACTUAL'!N" &amp; ROW(H32)), "")</f>
        <v/>
      </c>
      <c r="O33" s="25" t="str">
        <f>IF(INDIRECT("'" &amp; $H$4 &amp; "ACTUAL'!Q" &amp; ROW(H32))="E", INDIRECT("'" &amp; $H$4 &amp; "ACTUAL'!P" &amp; ROW(H32)), "")</f>
        <v/>
      </c>
      <c r="P33" s="25" t="str">
        <f>IF(INDIRECT("'" &amp; $H$4 &amp; "ACTUAL'!S" &amp; ROW(H32))="E", INDIRECT("'" &amp; $H$4 &amp; "ACTUAL'!R" &amp; ROW(H32)), "")</f>
        <v/>
      </c>
      <c r="Q33" s="25" t="str">
        <f>IF(INDIRECT("'" &amp; $H$4 &amp; "ACTUAL'!U" &amp; ROW(H32))="E", INDIRECT("'" &amp; $H$4 &amp; "ACTUAL'!T" &amp; ROW(H32)), "")</f>
        <v/>
      </c>
      <c r="R33" s="25" t="str">
        <f>IF(INDIRECT("'" &amp; $H$4 &amp; "ACTUAL'!W" &amp; ROW(H32))="E", INDIRECT("'" &amp; $H$4 &amp; "ACTUAL'!V" &amp; ROW(H32)), "")</f>
        <v/>
      </c>
      <c r="S33" s="25" t="str">
        <f>IF(INDIRECT("'" &amp; $H$4 &amp; "ACTUAL'!Y" &amp; ROW(H32))="E", INDIRECT("'" &amp; $H$4 &amp; "ACTUAL'!X" &amp; ROW(H32)), "")</f>
        <v/>
      </c>
      <c r="T33" s="25" t="str">
        <f>IF(INDIRECT("'" &amp; $H$4 &amp; "ACTUAL'!AA" &amp; ROW(H32))="E", INDIRECT("'" &amp; $H$4 &amp; "ACTUAL'!Z" &amp; ROW(H32)), "")</f>
        <v/>
      </c>
      <c r="U33" s="25" t="str">
        <f>IF(INDIRECT("'" &amp; $H$4 &amp; "ACTUAL'!AC" &amp; ROW(H32))="E", INDIRECT("'" &amp; $H$4 &amp; "ACTUAL'!AB" &amp; ROW(H32)), "")</f>
        <v/>
      </c>
      <c r="V33" s="25" t="str">
        <f>IF(INDIRECT("'" &amp; $H$4 &amp; "ACTUAL'!AE" &amp; ROW(H32))="E", INDIRECT("'" &amp; $H$4 &amp; "ACTUAL'!AD" &amp; ROW(H32)), "")</f>
        <v/>
      </c>
      <c r="W33" s="25" t="str">
        <f>IF(INDIRECT("'" &amp; $H$4 &amp; "ACTUAL'!AI" &amp; ROW(H32))="E", INDIRECT("'" &amp; $H$4 &amp; "ACTUAL'!AH" &amp; ROW(H32)), "")</f>
        <v/>
      </c>
      <c r="X33" s="25" t="str">
        <f>IF(INDIRECT("'" &amp; $H$4 &amp; "ACTUAL'!AK" &amp; ROW(H32))="E", INDIRECT("'" &amp; $H$4 &amp; "ACTUAL'!AJ" &amp; ROW(H32)), "")</f>
        <v/>
      </c>
      <c r="Y33" s="25" t="str">
        <f>IF(INDIRECT("'" &amp; $H$4 &amp; "ACTUAL'!AM" &amp; ROW(H32))="E", INDIRECT("'" &amp; $H$4 &amp; "ACTUAL'!AL" &amp; ROW(H32)), "")</f>
        <v/>
      </c>
      <c r="Z33" s="25" t="str">
        <f>IF(INDIRECT("'" &amp; $H$4 &amp; "ACTUAL'!AO" &amp; ROW(H32))="E", INDIRECT("'" &amp; $H$4 &amp; "ACTUAL'!AN" &amp; ROW(H32)), "")</f>
        <v/>
      </c>
      <c r="AA33" s="25" t="str">
        <f>IF(INDIRECT("'" &amp; $H$4 &amp; "ACTUAL'!AQ" &amp; ROW(H32))="E", INDIRECT("'" &amp; $H$4 &amp; "ACTUAL'!AP" &amp; ROW(H32)), "")</f>
        <v/>
      </c>
      <c r="AB33" s="26"/>
      <c r="AC33" s="27" t="s">
        <v>91</v>
      </c>
      <c r="AD33" s="28">
        <f>COUNTIF(K3:M105,AC33)</f>
        <v>0</v>
      </c>
    </row>
    <row r="34" spans="1:31" customHeight="1" ht="34.95">
      <c r="B34" s="9"/>
      <c r="C34" s="14" t="s">
        <v>92</v>
      </c>
      <c r="D34" s="5"/>
      <c r="E34" s="3" t="s">
        <v>70</v>
      </c>
      <c r="F34" s="6"/>
      <c r="G34" s="4">
        <f>$D34*F34</f>
        <v>0</v>
      </c>
      <c r="I34" s="25" t="str">
        <f>IF(INDIRECT("'" &amp; $H$4 &amp; "ACTUAL'!E" &amp; ROW(H33))="E", INDIRECT("'" &amp; $H$4 &amp; "ACTUAL'!B" &amp; ROW(H33)), "")</f>
        <v/>
      </c>
      <c r="J34" s="25" t="str">
        <f>IF(INDIRECT("'" &amp; $H$4 &amp; "ACTUAL'!E" &amp; ROW(H33))="E", INDIRECT("'" &amp; $H$4 &amp; "ACTUAL'!C" &amp; ROW(H33)), "")</f>
        <v/>
      </c>
      <c r="K34" s="25" t="str">
        <f>IF(INDIRECT("'" &amp; $H$4 &amp; "ACTUAL'!H" &amp; ROW(H33))="E", INDIRECT("'" &amp; $H$4 &amp; "ACTUAL'!G" &amp; ROW(H33)), "")</f>
        <v/>
      </c>
      <c r="L34" s="25" t="str">
        <f>IF(INDIRECT("'" &amp; $H$4 &amp; "ACTUAL'!J" &amp; ROW(H33))="E", INDIRECT("'" &amp; $H$4 &amp; "ACTUAL'!I" &amp; ROW(H33)), "")</f>
        <v/>
      </c>
      <c r="M34" s="25" t="str">
        <f>IF(INDIRECT("'" &amp; $H$4 &amp; "ACTUAL'!M" &amp; ROW(H33))="E", INDIRECT("'" &amp; $H$4 &amp; "ACTUAL'!K" &amp; ROW(H33)), "")</f>
        <v/>
      </c>
      <c r="N34" s="25" t="str">
        <f>IF(INDIRECT("'" &amp; $H$4 &amp; "ACTUAL'!O" &amp; ROW(H33))="E", INDIRECT("'" &amp; $H$4 &amp; "ACTUAL'!N" &amp; ROW(H33)), "")</f>
        <v/>
      </c>
      <c r="O34" s="25" t="str">
        <f>IF(INDIRECT("'" &amp; $H$4 &amp; "ACTUAL'!Q" &amp; ROW(H33))="E", INDIRECT("'" &amp; $H$4 &amp; "ACTUAL'!P" &amp; ROW(H33)), "")</f>
        <v/>
      </c>
      <c r="P34" s="25" t="str">
        <f>IF(INDIRECT("'" &amp; $H$4 &amp; "ACTUAL'!S" &amp; ROW(H33))="E", INDIRECT("'" &amp; $H$4 &amp; "ACTUAL'!R" &amp; ROW(H33)), "")</f>
        <v/>
      </c>
      <c r="Q34" s="25" t="str">
        <f>IF(INDIRECT("'" &amp; $H$4 &amp; "ACTUAL'!U" &amp; ROW(H33))="E", INDIRECT("'" &amp; $H$4 &amp; "ACTUAL'!T" &amp; ROW(H33)), "")</f>
        <v/>
      </c>
      <c r="R34" s="25" t="str">
        <f>IF(INDIRECT("'" &amp; $H$4 &amp; "ACTUAL'!W" &amp; ROW(H33))="E", INDIRECT("'" &amp; $H$4 &amp; "ACTUAL'!V" &amp; ROW(H33)), "")</f>
        <v/>
      </c>
      <c r="S34" s="25" t="str">
        <f>IF(INDIRECT("'" &amp; $H$4 &amp; "ACTUAL'!Y" &amp; ROW(H33))="E", INDIRECT("'" &amp; $H$4 &amp; "ACTUAL'!X" &amp; ROW(H33)), "")</f>
        <v/>
      </c>
      <c r="T34" s="25" t="str">
        <f>IF(INDIRECT("'" &amp; $H$4 &amp; "ACTUAL'!AA" &amp; ROW(H33))="E", INDIRECT("'" &amp; $H$4 &amp; "ACTUAL'!Z" &amp; ROW(H33)), "")</f>
        <v/>
      </c>
      <c r="U34" s="25" t="str">
        <f>IF(INDIRECT("'" &amp; $H$4 &amp; "ACTUAL'!AC" &amp; ROW(H33))="E", INDIRECT("'" &amp; $H$4 &amp; "ACTUAL'!AB" &amp; ROW(H33)), "")</f>
        <v/>
      </c>
      <c r="V34" s="25" t="str">
        <f>IF(INDIRECT("'" &amp; $H$4 &amp; "ACTUAL'!AE" &amp; ROW(H33))="E", INDIRECT("'" &amp; $H$4 &amp; "ACTUAL'!AD" &amp; ROW(H33)), "")</f>
        <v/>
      </c>
      <c r="W34" s="25" t="str">
        <f>IF(INDIRECT("'" &amp; $H$4 &amp; "ACTUAL'!AI" &amp; ROW(H33))="E", INDIRECT("'" &amp; $H$4 &amp; "ACTUAL'!AH" &amp; ROW(H33)), "")</f>
        <v/>
      </c>
      <c r="X34" s="25" t="str">
        <f>IF(INDIRECT("'" &amp; $H$4 &amp; "ACTUAL'!AK" &amp; ROW(H33))="E", INDIRECT("'" &amp; $H$4 &amp; "ACTUAL'!AJ" &amp; ROW(H33)), "")</f>
        <v/>
      </c>
      <c r="Y34" s="25" t="str">
        <f>IF(INDIRECT("'" &amp; $H$4 &amp; "ACTUAL'!AM" &amp; ROW(H33))="E", INDIRECT("'" &amp; $H$4 &amp; "ACTUAL'!AL" &amp; ROW(H33)), "")</f>
        <v/>
      </c>
      <c r="Z34" s="25" t="str">
        <f>IF(INDIRECT("'" &amp; $H$4 &amp; "ACTUAL'!AO" &amp; ROW(H33))="E", INDIRECT("'" &amp; $H$4 &amp; "ACTUAL'!AN" &amp; ROW(H33)), "")</f>
        <v/>
      </c>
      <c r="AA34" s="25" t="str">
        <f>IF(INDIRECT("'" &amp; $H$4 &amp; "ACTUAL'!AQ" &amp; ROW(H33))="E", INDIRECT("'" &amp; $H$4 &amp; "ACTUAL'!AP" &amp; ROW(H33)), "")</f>
        <v/>
      </c>
      <c r="AB34" s="26"/>
      <c r="AC34" s="27" t="s">
        <v>93</v>
      </c>
      <c r="AD34" s="28">
        <f>COUNTIF(K3:N105,AC34)</f>
        <v>0</v>
      </c>
    </row>
    <row r="35" spans="1:31" customHeight="1" ht="34.95">
      <c r="B35" s="9">
        <v>10</v>
      </c>
      <c r="C35" s="10" t="s">
        <v>94</v>
      </c>
      <c r="D35" s="5">
        <v>4</v>
      </c>
      <c r="E35" s="3" t="s">
        <v>70</v>
      </c>
      <c r="F35" s="6">
        <v>7178.1740146632</v>
      </c>
      <c r="G35" s="4">
        <f>$D35*F35</f>
        <v>28712.696058653</v>
      </c>
      <c r="I35" s="25" t="str">
        <f>IF(INDIRECT("'" &amp; $H$4 &amp; "ACTUAL'!E" &amp; ROW(H34))="E", INDIRECT("'" &amp; $H$4 &amp; "ACTUAL'!B" &amp; ROW(H34)), "")</f>
        <v/>
      </c>
      <c r="J35" s="25" t="str">
        <f>IF(INDIRECT("'" &amp; $H$4 &amp; "ACTUAL'!E" &amp; ROW(H34))="E", INDIRECT("'" &amp; $H$4 &amp; "ACTUAL'!C" &amp; ROW(H34)), "")</f>
        <v/>
      </c>
      <c r="K35" s="25" t="str">
        <f>IF(INDIRECT("'" &amp; $H$4 &amp; "ACTUAL'!H" &amp; ROW(H34))="E", INDIRECT("'" &amp; $H$4 &amp; "ACTUAL'!G" &amp; ROW(H34)), "")</f>
        <v/>
      </c>
      <c r="L35" s="25" t="str">
        <f>IF(INDIRECT("'" &amp; $H$4 &amp; "ACTUAL'!J" &amp; ROW(H34))="E", INDIRECT("'" &amp; $H$4 &amp; "ACTUAL'!I" &amp; ROW(H34)), "")</f>
        <v/>
      </c>
      <c r="M35" s="25" t="str">
        <f>IF(INDIRECT("'" &amp; $H$4 &amp; "ACTUAL'!M" &amp; ROW(H34))="E", INDIRECT("'" &amp; $H$4 &amp; "ACTUAL'!K" &amp; ROW(H34)), "")</f>
        <v/>
      </c>
      <c r="N35" s="25" t="str">
        <f>IF(INDIRECT("'" &amp; $H$4 &amp; "ACTUAL'!O" &amp; ROW(H34))="E", INDIRECT("'" &amp; $H$4 &amp; "ACTUAL'!N" &amp; ROW(H34)), "")</f>
        <v/>
      </c>
      <c r="O35" s="25" t="str">
        <f>IF(INDIRECT("'" &amp; $H$4 &amp; "ACTUAL'!Q" &amp; ROW(H34))="E", INDIRECT("'" &amp; $H$4 &amp; "ACTUAL'!P" &amp; ROW(H34)), "")</f>
        <v/>
      </c>
      <c r="P35" s="25" t="str">
        <f>IF(INDIRECT("'" &amp; $H$4 &amp; "ACTUAL'!S" &amp; ROW(H34))="E", INDIRECT("'" &amp; $H$4 &amp; "ACTUAL'!R" &amp; ROW(H34)), "")</f>
        <v/>
      </c>
      <c r="Q35" s="25" t="str">
        <f>IF(INDIRECT("'" &amp; $H$4 &amp; "ACTUAL'!U" &amp; ROW(H34))="E", INDIRECT("'" &amp; $H$4 &amp; "ACTUAL'!T" &amp; ROW(H34)), "")</f>
        <v/>
      </c>
      <c r="R35" s="25" t="str">
        <f>IF(INDIRECT("'" &amp; $H$4 &amp; "ACTUAL'!W" &amp; ROW(H34))="E", INDIRECT("'" &amp; $H$4 &amp; "ACTUAL'!V" &amp; ROW(H34)), "")</f>
        <v/>
      </c>
      <c r="S35" s="25" t="str">
        <f>IF(INDIRECT("'" &amp; $H$4 &amp; "ACTUAL'!Y" &amp; ROW(H34))="E", INDIRECT("'" &amp; $H$4 &amp; "ACTUAL'!X" &amp; ROW(H34)), "")</f>
        <v/>
      </c>
      <c r="T35" s="25" t="str">
        <f>IF(INDIRECT("'" &amp; $H$4 &amp; "ACTUAL'!AA" &amp; ROW(H34))="E", INDIRECT("'" &amp; $H$4 &amp; "ACTUAL'!Z" &amp; ROW(H34)), "")</f>
        <v/>
      </c>
      <c r="U35" s="25" t="str">
        <f>IF(INDIRECT("'" &amp; $H$4 &amp; "ACTUAL'!AC" &amp; ROW(H34))="E", INDIRECT("'" &amp; $H$4 &amp; "ACTUAL'!AB" &amp; ROW(H34)), "")</f>
        <v/>
      </c>
      <c r="V35" s="25" t="str">
        <f>IF(INDIRECT("'" &amp; $H$4 &amp; "ACTUAL'!AE" &amp; ROW(H34))="E", INDIRECT("'" &amp; $H$4 &amp; "ACTUAL'!AD" &amp; ROW(H34)), "")</f>
        <v/>
      </c>
      <c r="W35" s="25" t="str">
        <f>IF(INDIRECT("'" &amp; $H$4 &amp; "ACTUAL'!AI" &amp; ROW(H34))="E", INDIRECT("'" &amp; $H$4 &amp; "ACTUAL'!AH" &amp; ROW(H34)), "")</f>
        <v/>
      </c>
      <c r="X35" s="25" t="str">
        <f>IF(INDIRECT("'" &amp; $H$4 &amp; "ACTUAL'!AK" &amp; ROW(H34))="E", INDIRECT("'" &amp; $H$4 &amp; "ACTUAL'!AJ" &amp; ROW(H34)), "")</f>
        <v/>
      </c>
      <c r="Y35" s="25" t="str">
        <f>IF(INDIRECT("'" &amp; $H$4 &amp; "ACTUAL'!AM" &amp; ROW(H34))="E", INDIRECT("'" &amp; $H$4 &amp; "ACTUAL'!AL" &amp; ROW(H34)), "")</f>
        <v/>
      </c>
      <c r="Z35" s="25" t="str">
        <f>IF(INDIRECT("'" &amp; $H$4 &amp; "ACTUAL'!AO" &amp; ROW(H34))="E", INDIRECT("'" &amp; $H$4 &amp; "ACTUAL'!AN" &amp; ROW(H34)), "")</f>
        <v/>
      </c>
      <c r="AA35" s="25" t="str">
        <f>IF(INDIRECT("'" &amp; $H$4 &amp; "ACTUAL'!AQ" &amp; ROW(H34))="E", INDIRECT("'" &amp; $H$4 &amp; "ACTUAL'!AP" &amp; ROW(H34)), "")</f>
        <v/>
      </c>
      <c r="AB35" s="26"/>
      <c r="AC35" s="27" t="s">
        <v>95</v>
      </c>
      <c r="AD35" s="28">
        <f>COUNTIF(N3:N105,AC35)</f>
        <v>0</v>
      </c>
    </row>
    <row r="36" spans="1:31" customHeight="1" ht="34.95">
      <c r="B36" s="11">
        <v>25</v>
      </c>
      <c r="C36" s="14" t="s">
        <v>96</v>
      </c>
      <c r="D36" s="5"/>
      <c r="E36" s="3" t="s">
        <v>70</v>
      </c>
      <c r="F36" s="6"/>
      <c r="G36" s="4">
        <f>$D36*F36</f>
        <v>0</v>
      </c>
      <c r="I36" s="25" t="str">
        <f>IF(INDIRECT("'" &amp; $H$4 &amp; "ACTUAL'!E" &amp; ROW(H35))="E", INDIRECT("'" &amp; $H$4 &amp; "ACTUAL'!B" &amp; ROW(H35)), "")</f>
        <v/>
      </c>
      <c r="J36" s="25" t="str">
        <f>IF(INDIRECT("'" &amp; $H$4 &amp; "ACTUAL'!E" &amp; ROW(H35))="E", INDIRECT("'" &amp; $H$4 &amp; "ACTUAL'!C" &amp; ROW(H35)), "")</f>
        <v/>
      </c>
      <c r="K36" s="25" t="str">
        <f>IF(INDIRECT("'" &amp; $H$4 &amp; "ACTUAL'!H" &amp; ROW(H35))="E", INDIRECT("'" &amp; $H$4 &amp; "ACTUAL'!G" &amp; ROW(H35)), "")</f>
        <v/>
      </c>
      <c r="L36" s="25" t="str">
        <f>IF(INDIRECT("'" &amp; $H$4 &amp; "ACTUAL'!J" &amp; ROW(H35))="E", INDIRECT("'" &amp; $H$4 &amp; "ACTUAL'!I" &amp; ROW(H35)), "")</f>
        <v/>
      </c>
      <c r="M36" s="25" t="str">
        <f>IF(INDIRECT("'" &amp; $H$4 &amp; "ACTUAL'!M" &amp; ROW(H35))="E", INDIRECT("'" &amp; $H$4 &amp; "ACTUAL'!K" &amp; ROW(H35)), "")</f>
        <v/>
      </c>
      <c r="N36" s="25" t="str">
        <f>IF(INDIRECT("'" &amp; $H$4 &amp; "ACTUAL'!O" &amp; ROW(H35))="E", INDIRECT("'" &amp; $H$4 &amp; "ACTUAL'!N" &amp; ROW(H35)), "")</f>
        <v/>
      </c>
      <c r="O36" s="25" t="str">
        <f>IF(INDIRECT("'" &amp; $H$4 &amp; "ACTUAL'!Q" &amp; ROW(H35))="E", INDIRECT("'" &amp; $H$4 &amp; "ACTUAL'!P" &amp; ROW(H35)), "")</f>
        <v/>
      </c>
      <c r="P36" s="25" t="str">
        <f>IF(INDIRECT("'" &amp; $H$4 &amp; "ACTUAL'!S" &amp; ROW(H35))="E", INDIRECT("'" &amp; $H$4 &amp; "ACTUAL'!R" &amp; ROW(H35)), "")</f>
        <v/>
      </c>
      <c r="Q36" s="25" t="str">
        <f>IF(INDIRECT("'" &amp; $H$4 &amp; "ACTUAL'!U" &amp; ROW(H35))="E", INDIRECT("'" &amp; $H$4 &amp; "ACTUAL'!T" &amp; ROW(H35)), "")</f>
        <v/>
      </c>
      <c r="R36" s="25" t="str">
        <f>IF(INDIRECT("'" &amp; $H$4 &amp; "ACTUAL'!W" &amp; ROW(H35))="E", INDIRECT("'" &amp; $H$4 &amp; "ACTUAL'!V" &amp; ROW(H35)), "")</f>
        <v/>
      </c>
      <c r="S36" s="25" t="str">
        <f>IF(INDIRECT("'" &amp; $H$4 &amp; "ACTUAL'!Y" &amp; ROW(H35))="E", INDIRECT("'" &amp; $H$4 &amp; "ACTUAL'!X" &amp; ROW(H35)), "")</f>
        <v/>
      </c>
      <c r="T36" s="25" t="str">
        <f>IF(INDIRECT("'" &amp; $H$4 &amp; "ACTUAL'!AA" &amp; ROW(H35))="E", INDIRECT("'" &amp; $H$4 &amp; "ACTUAL'!Z" &amp; ROW(H35)), "")</f>
        <v/>
      </c>
      <c r="U36" s="25" t="str">
        <f>IF(INDIRECT("'" &amp; $H$4 &amp; "ACTUAL'!AC" &amp; ROW(H35))="E", INDIRECT("'" &amp; $H$4 &amp; "ACTUAL'!AB" &amp; ROW(H35)), "")</f>
        <v/>
      </c>
      <c r="V36" s="25" t="str">
        <f>IF(INDIRECT("'" &amp; $H$4 &amp; "ACTUAL'!AE" &amp; ROW(H35))="E", INDIRECT("'" &amp; $H$4 &amp; "ACTUAL'!AD" &amp; ROW(H35)), "")</f>
        <v/>
      </c>
      <c r="W36" s="25" t="str">
        <f>IF(INDIRECT("'" &amp; $H$4 &amp; "ACTUAL'!AI" &amp; ROW(H35))="E", INDIRECT("'" &amp; $H$4 &amp; "ACTUAL'!AH" &amp; ROW(H35)), "")</f>
        <v/>
      </c>
      <c r="X36" s="25" t="str">
        <f>IF(INDIRECT("'" &amp; $H$4 &amp; "ACTUAL'!AK" &amp; ROW(H35))="E", INDIRECT("'" &amp; $H$4 &amp; "ACTUAL'!AJ" &amp; ROW(H35)), "")</f>
        <v/>
      </c>
      <c r="Y36" s="25" t="str">
        <f>IF(INDIRECT("'" &amp; $H$4 &amp; "ACTUAL'!AM" &amp; ROW(H35))="E", INDIRECT("'" &amp; $H$4 &amp; "ACTUAL'!AL" &amp; ROW(H35)), "")</f>
        <v/>
      </c>
      <c r="Z36" s="25" t="str">
        <f>IF(INDIRECT("'" &amp; $H$4 &amp; "ACTUAL'!AO" &amp; ROW(H35))="E", INDIRECT("'" &amp; $H$4 &amp; "ACTUAL'!AN" &amp; ROW(H35)), "")</f>
        <v/>
      </c>
      <c r="AA36" s="25" t="str">
        <f>IF(INDIRECT("'" &amp; $H$4 &amp; "ACTUAL'!AQ" &amp; ROW(H35))="E", INDIRECT("'" &amp; $H$4 &amp; "ACTUAL'!AP" &amp; ROW(H35)), "")</f>
        <v/>
      </c>
      <c r="AB36" s="26"/>
      <c r="AC36" s="27" t="s">
        <v>97</v>
      </c>
      <c r="AD36" s="28">
        <f>COUNTIF(N3:N105,AC36)</f>
        <v>0</v>
      </c>
    </row>
    <row r="37" spans="1:31" customHeight="1" ht="34.95">
      <c r="B37" s="9">
        <v>26</v>
      </c>
      <c r="C37" s="14" t="s">
        <v>98</v>
      </c>
      <c r="D37" s="5"/>
      <c r="E37" s="3" t="s">
        <v>70</v>
      </c>
      <c r="F37" s="6"/>
      <c r="G37" s="4">
        <f>$D37*F37</f>
        <v>0</v>
      </c>
      <c r="I37" s="25" t="str">
        <f>IF(INDIRECT("'" &amp; $H$4 &amp; "ACTUAL'!E" &amp; ROW(H36))="E", INDIRECT("'" &amp; $H$4 &amp; "ACTUAL'!B" &amp; ROW(H36)), "")</f>
        <v/>
      </c>
      <c r="J37" s="25" t="str">
        <f>IF(INDIRECT("'" &amp; $H$4 &amp; "ACTUAL'!E" &amp; ROW(H36))="E", INDIRECT("'" &amp; $H$4 &amp; "ACTUAL'!C" &amp; ROW(H36)), "")</f>
        <v/>
      </c>
      <c r="K37" s="25" t="str">
        <f>IF(INDIRECT("'" &amp; $H$4 &amp; "ACTUAL'!H" &amp; ROW(H36))="E", INDIRECT("'" &amp; $H$4 &amp; "ACTUAL'!G" &amp; ROW(H36)), "")</f>
        <v/>
      </c>
      <c r="L37" s="25" t="str">
        <f>IF(INDIRECT("'" &amp; $H$4 &amp; "ACTUAL'!J" &amp; ROW(H36))="E", INDIRECT("'" &amp; $H$4 &amp; "ACTUAL'!I" &amp; ROW(H36)), "")</f>
        <v/>
      </c>
      <c r="M37" s="25" t="str">
        <f>IF(INDIRECT("'" &amp; $H$4 &amp; "ACTUAL'!M" &amp; ROW(H36))="E", INDIRECT("'" &amp; $H$4 &amp; "ACTUAL'!K" &amp; ROW(H36)), "")</f>
        <v/>
      </c>
      <c r="N37" s="25" t="str">
        <f>IF(INDIRECT("'" &amp; $H$4 &amp; "ACTUAL'!O" &amp; ROW(H36))="E", INDIRECT("'" &amp; $H$4 &amp; "ACTUAL'!N" &amp; ROW(H36)), "")</f>
        <v/>
      </c>
      <c r="O37" s="25" t="str">
        <f>IF(INDIRECT("'" &amp; $H$4 &amp; "ACTUAL'!Q" &amp; ROW(H36))="E", INDIRECT("'" &amp; $H$4 &amp; "ACTUAL'!P" &amp; ROW(H36)), "")</f>
        <v/>
      </c>
      <c r="P37" s="25" t="str">
        <f>IF(INDIRECT("'" &amp; $H$4 &amp; "ACTUAL'!S" &amp; ROW(H36))="E", INDIRECT("'" &amp; $H$4 &amp; "ACTUAL'!R" &amp; ROW(H36)), "")</f>
        <v/>
      </c>
      <c r="Q37" s="25" t="str">
        <f>IF(INDIRECT("'" &amp; $H$4 &amp; "ACTUAL'!U" &amp; ROW(H36))="E", INDIRECT("'" &amp; $H$4 &amp; "ACTUAL'!T" &amp; ROW(H36)), "")</f>
        <v/>
      </c>
      <c r="R37" s="25" t="str">
        <f>IF(INDIRECT("'" &amp; $H$4 &amp; "ACTUAL'!W" &amp; ROW(H36))="E", INDIRECT("'" &amp; $H$4 &amp; "ACTUAL'!V" &amp; ROW(H36)), "")</f>
        <v/>
      </c>
      <c r="S37" s="25" t="str">
        <f>IF(INDIRECT("'" &amp; $H$4 &amp; "ACTUAL'!Y" &amp; ROW(H36))="E", INDIRECT("'" &amp; $H$4 &amp; "ACTUAL'!X" &amp; ROW(H36)), "")</f>
        <v/>
      </c>
      <c r="T37" s="25" t="str">
        <f>IF(INDIRECT("'" &amp; $H$4 &amp; "ACTUAL'!AA" &amp; ROW(H36))="E", INDIRECT("'" &amp; $H$4 &amp; "ACTUAL'!Z" &amp; ROW(H36)), "")</f>
        <v/>
      </c>
      <c r="U37" s="25" t="str">
        <f>IF(INDIRECT("'" &amp; $H$4 &amp; "ACTUAL'!AC" &amp; ROW(H36))="E", INDIRECT("'" &amp; $H$4 &amp; "ACTUAL'!AB" &amp; ROW(H36)), "")</f>
        <v/>
      </c>
      <c r="V37" s="25" t="str">
        <f>IF(INDIRECT("'" &amp; $H$4 &amp; "ACTUAL'!AE" &amp; ROW(H36))="E", INDIRECT("'" &amp; $H$4 &amp; "ACTUAL'!AD" &amp; ROW(H36)), "")</f>
        <v/>
      </c>
      <c r="W37" s="25" t="str">
        <f>IF(INDIRECT("'" &amp; $H$4 &amp; "ACTUAL'!AI" &amp; ROW(H36))="E", INDIRECT("'" &amp; $H$4 &amp; "ACTUAL'!AH" &amp; ROW(H36)), "")</f>
        <v/>
      </c>
      <c r="X37" s="25" t="str">
        <f>IF(INDIRECT("'" &amp; $H$4 &amp; "ACTUAL'!AK" &amp; ROW(H36))="E", INDIRECT("'" &amp; $H$4 &amp; "ACTUAL'!AJ" &amp; ROW(H36)), "")</f>
        <v/>
      </c>
      <c r="Y37" s="25" t="str">
        <f>IF(INDIRECT("'" &amp; $H$4 &amp; "ACTUAL'!AM" &amp; ROW(H36))="E", INDIRECT("'" &amp; $H$4 &amp; "ACTUAL'!AL" &amp; ROW(H36)), "")</f>
        <v/>
      </c>
      <c r="Z37" s="25" t="str">
        <f>IF(INDIRECT("'" &amp; $H$4 &amp; "ACTUAL'!AO" &amp; ROW(H36))="E", INDIRECT("'" &amp; $H$4 &amp; "ACTUAL'!AN" &amp; ROW(H36)), "")</f>
        <v/>
      </c>
      <c r="AA37" s="25" t="str">
        <f>IF(INDIRECT("'" &amp; $H$4 &amp; "ACTUAL'!AQ" &amp; ROW(H36))="E", INDIRECT("'" &amp; $H$4 &amp; "ACTUAL'!AP" &amp; ROW(H36)), "")</f>
        <v/>
      </c>
      <c r="AB37" s="26"/>
      <c r="AC37" s="27" t="s">
        <v>99</v>
      </c>
      <c r="AD37" s="28">
        <f>COUNTIF(N3:N105,AC37)</f>
        <v>0</v>
      </c>
    </row>
    <row r="38" spans="1:31" customHeight="1" ht="34.95">
      <c r="B38" s="9">
        <v>27</v>
      </c>
      <c r="C38" s="10" t="s">
        <v>100</v>
      </c>
      <c r="D38" s="5"/>
      <c r="E38" s="3" t="s">
        <v>70</v>
      </c>
      <c r="F38" s="6">
        <v>6443.705839886</v>
      </c>
      <c r="G38" s="4">
        <f>$D38*F38</f>
        <v>0</v>
      </c>
      <c r="I38" s="25" t="str">
        <f>IF(INDIRECT("'" &amp; $H$4 &amp; "ACTUAL'!E" &amp; ROW(H37))="E", INDIRECT("'" &amp; $H$4 &amp; "ACTUAL'!B" &amp; ROW(H37)), "")</f>
        <v/>
      </c>
      <c r="J38" s="25" t="str">
        <f>IF(INDIRECT("'" &amp; $H$4 &amp; "ACTUAL'!E" &amp; ROW(H37))="E", INDIRECT("'" &amp; $H$4 &amp; "ACTUAL'!C" &amp; ROW(H37)), "")</f>
        <v/>
      </c>
      <c r="K38" s="25" t="str">
        <f>IF(INDIRECT("'" &amp; $H$4 &amp; "ACTUAL'!H" &amp; ROW(H37))="E", INDIRECT("'" &amp; $H$4 &amp; "ACTUAL'!G" &amp; ROW(H37)), "")</f>
        <v/>
      </c>
      <c r="L38" s="25" t="str">
        <f>IF(INDIRECT("'" &amp; $H$4 &amp; "ACTUAL'!J" &amp; ROW(H37))="E", INDIRECT("'" &amp; $H$4 &amp; "ACTUAL'!I" &amp; ROW(H37)), "")</f>
        <v/>
      </c>
      <c r="M38" s="25" t="str">
        <f>IF(INDIRECT("'" &amp; $H$4 &amp; "ACTUAL'!M" &amp; ROW(H37))="E", INDIRECT("'" &amp; $H$4 &amp; "ACTUAL'!K" &amp; ROW(H37)), "")</f>
        <v/>
      </c>
      <c r="N38" s="25" t="str">
        <f>IF(INDIRECT("'" &amp; $H$4 &amp; "ACTUAL'!O" &amp; ROW(H37))="E", INDIRECT("'" &amp; $H$4 &amp; "ACTUAL'!N" &amp; ROW(H37)), "")</f>
        <v/>
      </c>
      <c r="O38" s="25" t="str">
        <f>IF(INDIRECT("'" &amp; $H$4 &amp; "ACTUAL'!Q" &amp; ROW(H37))="E", INDIRECT("'" &amp; $H$4 &amp; "ACTUAL'!P" &amp; ROW(H37)), "")</f>
        <v/>
      </c>
      <c r="P38" s="25" t="str">
        <f>IF(INDIRECT("'" &amp; $H$4 &amp; "ACTUAL'!S" &amp; ROW(H37))="E", INDIRECT("'" &amp; $H$4 &amp; "ACTUAL'!R" &amp; ROW(H37)), "")</f>
        <v/>
      </c>
      <c r="Q38" s="25" t="str">
        <f>IF(INDIRECT("'" &amp; $H$4 &amp; "ACTUAL'!U" &amp; ROW(H37))="E", INDIRECT("'" &amp; $H$4 &amp; "ACTUAL'!T" &amp; ROW(H37)), "")</f>
        <v/>
      </c>
      <c r="R38" s="25" t="str">
        <f>IF(INDIRECT("'" &amp; $H$4 &amp; "ACTUAL'!W" &amp; ROW(H37))="E", INDIRECT("'" &amp; $H$4 &amp; "ACTUAL'!V" &amp; ROW(H37)), "")</f>
        <v/>
      </c>
      <c r="S38" s="25" t="str">
        <f>IF(INDIRECT("'" &amp; $H$4 &amp; "ACTUAL'!Y" &amp; ROW(H37))="E", INDIRECT("'" &amp; $H$4 &amp; "ACTUAL'!X" &amp; ROW(H37)), "")</f>
        <v/>
      </c>
      <c r="T38" s="25" t="str">
        <f>IF(INDIRECT("'" &amp; $H$4 &amp; "ACTUAL'!AA" &amp; ROW(H37))="E", INDIRECT("'" &amp; $H$4 &amp; "ACTUAL'!Z" &amp; ROW(H37)), "")</f>
        <v/>
      </c>
      <c r="U38" s="25" t="str">
        <f>IF(INDIRECT("'" &amp; $H$4 &amp; "ACTUAL'!AC" &amp; ROW(H37))="E", INDIRECT("'" &amp; $H$4 &amp; "ACTUAL'!AB" &amp; ROW(H37)), "")</f>
        <v/>
      </c>
      <c r="V38" s="25" t="str">
        <f>IF(INDIRECT("'" &amp; $H$4 &amp; "ACTUAL'!AE" &amp; ROW(H37))="E", INDIRECT("'" &amp; $H$4 &amp; "ACTUAL'!AD" &amp; ROW(H37)), "")</f>
        <v/>
      </c>
      <c r="W38" s="25" t="str">
        <f>IF(INDIRECT("'" &amp; $H$4 &amp; "ACTUAL'!AI" &amp; ROW(H37))="E", INDIRECT("'" &amp; $H$4 &amp; "ACTUAL'!AH" &amp; ROW(H37)), "")</f>
        <v/>
      </c>
      <c r="X38" s="25" t="str">
        <f>IF(INDIRECT("'" &amp; $H$4 &amp; "ACTUAL'!AK" &amp; ROW(H37))="E", INDIRECT("'" &amp; $H$4 &amp; "ACTUAL'!AJ" &amp; ROW(H37)), "")</f>
        <v/>
      </c>
      <c r="Y38" s="25" t="str">
        <f>IF(INDIRECT("'" &amp; $H$4 &amp; "ACTUAL'!AM" &amp; ROW(H37))="E", INDIRECT("'" &amp; $H$4 &amp; "ACTUAL'!AL" &amp; ROW(H37)), "")</f>
        <v/>
      </c>
      <c r="Z38" s="25" t="str">
        <f>IF(INDIRECT("'" &amp; $H$4 &amp; "ACTUAL'!AO" &amp; ROW(H37))="E", INDIRECT("'" &amp; $H$4 &amp; "ACTUAL'!AN" &amp; ROW(H37)), "")</f>
        <v/>
      </c>
      <c r="AA38" s="25" t="str">
        <f>IF(INDIRECT("'" &amp; $H$4 &amp; "ACTUAL'!AQ" &amp; ROW(H37))="E", INDIRECT("'" &amp; $H$4 &amp; "ACTUAL'!AP" &amp; ROW(H37)), "")</f>
        <v/>
      </c>
      <c r="AB38" s="26"/>
      <c r="AC38" s="27" t="s">
        <v>101</v>
      </c>
      <c r="AD38" s="28">
        <f>COUNTIF(K3:N105,AC38)</f>
        <v>0</v>
      </c>
    </row>
    <row r="39" spans="1:31" customHeight="1" ht="34.95">
      <c r="B39" s="9">
        <v>28</v>
      </c>
      <c r="C39" s="14" t="s">
        <v>102</v>
      </c>
      <c r="D39" s="5"/>
      <c r="E39" s="3" t="s">
        <v>70</v>
      </c>
      <c r="F39" s="6"/>
      <c r="G39" s="4">
        <f>$D39*F39</f>
        <v>0</v>
      </c>
      <c r="I39" s="25" t="str">
        <f>IF(INDIRECT("'" &amp; $H$4 &amp; "ACTUAL'!E" &amp; ROW(H38))="E", INDIRECT("'" &amp; $H$4 &amp; "ACTUAL'!B" &amp; ROW(H38)), "")</f>
        <v/>
      </c>
      <c r="J39" s="25" t="str">
        <f>IF(INDIRECT("'" &amp; $H$4 &amp; "ACTUAL'!E" &amp; ROW(H38))="E", INDIRECT("'" &amp; $H$4 &amp; "ACTUAL'!C" &amp; ROW(H38)), "")</f>
        <v/>
      </c>
      <c r="K39" s="25" t="str">
        <f>IF(INDIRECT("'" &amp; $H$4 &amp; "ACTUAL'!H" &amp; ROW(H38))="E", INDIRECT("'" &amp; $H$4 &amp; "ACTUAL'!G" &amp; ROW(H38)), "")</f>
        <v/>
      </c>
      <c r="L39" s="25" t="str">
        <f>IF(INDIRECT("'" &amp; $H$4 &amp; "ACTUAL'!J" &amp; ROW(H38))="E", INDIRECT("'" &amp; $H$4 &amp; "ACTUAL'!I" &amp; ROW(H38)), "")</f>
        <v/>
      </c>
      <c r="M39" s="25" t="str">
        <f>IF(INDIRECT("'" &amp; $H$4 &amp; "ACTUAL'!M" &amp; ROW(H38))="E", INDIRECT("'" &amp; $H$4 &amp; "ACTUAL'!K" &amp; ROW(H38)), "")</f>
        <v/>
      </c>
      <c r="N39" s="25" t="str">
        <f>IF(INDIRECT("'" &amp; $H$4 &amp; "ACTUAL'!O" &amp; ROW(H38))="E", INDIRECT("'" &amp; $H$4 &amp; "ACTUAL'!N" &amp; ROW(H38)), "")</f>
        <v/>
      </c>
      <c r="O39" s="25" t="str">
        <f>IF(INDIRECT("'" &amp; $H$4 &amp; "ACTUAL'!Q" &amp; ROW(H38))="E", INDIRECT("'" &amp; $H$4 &amp; "ACTUAL'!P" &amp; ROW(H38)), "")</f>
        <v/>
      </c>
      <c r="P39" s="25" t="str">
        <f>IF(INDIRECT("'" &amp; $H$4 &amp; "ACTUAL'!S" &amp; ROW(H38))="E", INDIRECT("'" &amp; $H$4 &amp; "ACTUAL'!R" &amp; ROW(H38)), "")</f>
        <v/>
      </c>
      <c r="Q39" s="25" t="str">
        <f>IF(INDIRECT("'" &amp; $H$4 &amp; "ACTUAL'!U" &amp; ROW(H38))="E", INDIRECT("'" &amp; $H$4 &amp; "ACTUAL'!T" &amp; ROW(H38)), "")</f>
        <v/>
      </c>
      <c r="R39" s="25" t="str">
        <f>IF(INDIRECT("'" &amp; $H$4 &amp; "ACTUAL'!W" &amp; ROW(H38))="E", INDIRECT("'" &amp; $H$4 &amp; "ACTUAL'!V" &amp; ROW(H38)), "")</f>
        <v/>
      </c>
      <c r="S39" s="25" t="str">
        <f>IF(INDIRECT("'" &amp; $H$4 &amp; "ACTUAL'!Y" &amp; ROW(H38))="E", INDIRECT("'" &amp; $H$4 &amp; "ACTUAL'!X" &amp; ROW(H38)), "")</f>
        <v/>
      </c>
      <c r="T39" s="25" t="str">
        <f>IF(INDIRECT("'" &amp; $H$4 &amp; "ACTUAL'!AA" &amp; ROW(H38))="E", INDIRECT("'" &amp; $H$4 &amp; "ACTUAL'!Z" &amp; ROW(H38)), "")</f>
        <v/>
      </c>
      <c r="U39" s="25" t="str">
        <f>IF(INDIRECT("'" &amp; $H$4 &amp; "ACTUAL'!AC" &amp; ROW(H38))="E", INDIRECT("'" &amp; $H$4 &amp; "ACTUAL'!AB" &amp; ROW(H38)), "")</f>
        <v/>
      </c>
      <c r="V39" s="25" t="str">
        <f>IF(INDIRECT("'" &amp; $H$4 &amp; "ACTUAL'!AE" &amp; ROW(H38))="E", INDIRECT("'" &amp; $H$4 &amp; "ACTUAL'!AD" &amp; ROW(H38)), "")</f>
        <v/>
      </c>
      <c r="W39" s="25" t="str">
        <f>IF(INDIRECT("'" &amp; $H$4 &amp; "ACTUAL'!AI" &amp; ROW(H38))="E", INDIRECT("'" &amp; $H$4 &amp; "ACTUAL'!AH" &amp; ROW(H38)), "")</f>
        <v/>
      </c>
      <c r="X39" s="25" t="str">
        <f>IF(INDIRECT("'" &amp; $H$4 &amp; "ACTUAL'!AK" &amp; ROW(H38))="E", INDIRECT("'" &amp; $H$4 &amp; "ACTUAL'!AJ" &amp; ROW(H38)), "")</f>
        <v/>
      </c>
      <c r="Y39" s="25" t="str">
        <f>IF(INDIRECT("'" &amp; $H$4 &amp; "ACTUAL'!AM" &amp; ROW(H38))="E", INDIRECT("'" &amp; $H$4 &amp; "ACTUAL'!AL" &amp; ROW(H38)), "")</f>
        <v/>
      </c>
      <c r="Z39" s="25" t="str">
        <f>IF(INDIRECT("'" &amp; $H$4 &amp; "ACTUAL'!AO" &amp; ROW(H38))="E", INDIRECT("'" &amp; $H$4 &amp; "ACTUAL'!AN" &amp; ROW(H38)), "")</f>
        <v/>
      </c>
      <c r="AA39" s="25" t="str">
        <f>IF(INDIRECT("'" &amp; $H$4 &amp; "ACTUAL'!AQ" &amp; ROW(H38))="E", INDIRECT("'" &amp; $H$4 &amp; "ACTUAL'!AP" &amp; ROW(H38)), "")</f>
        <v/>
      </c>
      <c r="AB39" s="26"/>
      <c r="AC39" s="27" t="s">
        <v>103</v>
      </c>
      <c r="AD39" s="28">
        <f>COUNTIF(K3:N105,AC39)</f>
        <v>0</v>
      </c>
    </row>
    <row r="40" spans="1:31" customHeight="1" ht="34.95">
      <c r="B40" s="11">
        <v>29</v>
      </c>
      <c r="C40" s="14" t="s">
        <v>104</v>
      </c>
      <c r="D40" s="5"/>
      <c r="E40" s="3" t="s">
        <v>70</v>
      </c>
      <c r="F40" s="6"/>
      <c r="G40" s="4">
        <f>$D40*F40</f>
        <v>0</v>
      </c>
      <c r="I40" s="25" t="str">
        <f>IF(INDIRECT("'" &amp; $H$4 &amp; "ACTUAL'!E" &amp; ROW(H39))="E", INDIRECT("'" &amp; $H$4 &amp; "ACTUAL'!B" &amp; ROW(H39)), "")</f>
        <v/>
      </c>
      <c r="J40" s="25" t="str">
        <f>IF(INDIRECT("'" &amp; $H$4 &amp; "ACTUAL'!E" &amp; ROW(H39))="E", INDIRECT("'" &amp; $H$4 &amp; "ACTUAL'!C" &amp; ROW(H39)), "")</f>
        <v/>
      </c>
      <c r="K40" s="25" t="str">
        <f>IF(INDIRECT("'" &amp; $H$4 &amp; "ACTUAL'!H" &amp; ROW(H39))="E", INDIRECT("'" &amp; $H$4 &amp; "ACTUAL'!G" &amp; ROW(H39)), "")</f>
        <v/>
      </c>
      <c r="L40" s="25" t="str">
        <f>IF(INDIRECT("'" &amp; $H$4 &amp; "ACTUAL'!J" &amp; ROW(H39))="E", INDIRECT("'" &amp; $H$4 &amp; "ACTUAL'!I" &amp; ROW(H39)), "")</f>
        <v/>
      </c>
      <c r="M40" s="25" t="str">
        <f>IF(INDIRECT("'" &amp; $H$4 &amp; "ACTUAL'!M" &amp; ROW(H39))="E", INDIRECT("'" &amp; $H$4 &amp; "ACTUAL'!K" &amp; ROW(H39)), "")</f>
        <v/>
      </c>
      <c r="N40" s="25" t="str">
        <f>IF(INDIRECT("'" &amp; $H$4 &amp; "ACTUAL'!O" &amp; ROW(H39))="E", INDIRECT("'" &amp; $H$4 &amp; "ACTUAL'!N" &amp; ROW(H39)), "")</f>
        <v/>
      </c>
      <c r="O40" s="25" t="str">
        <f>IF(INDIRECT("'" &amp; $H$4 &amp; "ACTUAL'!Q" &amp; ROW(H39))="E", INDIRECT("'" &amp; $H$4 &amp; "ACTUAL'!P" &amp; ROW(H39)), "")</f>
        <v/>
      </c>
      <c r="P40" s="25" t="str">
        <f>IF(INDIRECT("'" &amp; $H$4 &amp; "ACTUAL'!S" &amp; ROW(H39))="E", INDIRECT("'" &amp; $H$4 &amp; "ACTUAL'!R" &amp; ROW(H39)), "")</f>
        <v/>
      </c>
      <c r="Q40" s="25" t="str">
        <f>IF(INDIRECT("'" &amp; $H$4 &amp; "ACTUAL'!U" &amp; ROW(H39))="E", INDIRECT("'" &amp; $H$4 &amp; "ACTUAL'!T" &amp; ROW(H39)), "")</f>
        <v/>
      </c>
      <c r="R40" s="25" t="str">
        <f>IF(INDIRECT("'" &amp; $H$4 &amp; "ACTUAL'!W" &amp; ROW(H39))="E", INDIRECT("'" &amp; $H$4 &amp; "ACTUAL'!V" &amp; ROW(H39)), "")</f>
        <v/>
      </c>
      <c r="S40" s="25" t="str">
        <f>IF(INDIRECT("'" &amp; $H$4 &amp; "ACTUAL'!Y" &amp; ROW(H39))="E", INDIRECT("'" &amp; $H$4 &amp; "ACTUAL'!X" &amp; ROW(H39)), "")</f>
        <v/>
      </c>
      <c r="T40" s="25" t="str">
        <f>IF(INDIRECT("'" &amp; $H$4 &amp; "ACTUAL'!AA" &amp; ROW(H39))="E", INDIRECT("'" &amp; $H$4 &amp; "ACTUAL'!Z" &amp; ROW(H39)), "")</f>
        <v/>
      </c>
      <c r="U40" s="25" t="str">
        <f>IF(INDIRECT("'" &amp; $H$4 &amp; "ACTUAL'!AC" &amp; ROW(H39))="E", INDIRECT("'" &amp; $H$4 &amp; "ACTUAL'!AB" &amp; ROW(H39)), "")</f>
        <v/>
      </c>
      <c r="V40" s="25" t="str">
        <f>IF(INDIRECT("'" &amp; $H$4 &amp; "ACTUAL'!AE" &amp; ROW(H39))="E", INDIRECT("'" &amp; $H$4 &amp; "ACTUAL'!AD" &amp; ROW(H39)), "")</f>
        <v/>
      </c>
      <c r="W40" s="25" t="str">
        <f>IF(INDIRECT("'" &amp; $H$4 &amp; "ACTUAL'!AI" &amp; ROW(H39))="E", INDIRECT("'" &amp; $H$4 &amp; "ACTUAL'!AH" &amp; ROW(H39)), "")</f>
        <v/>
      </c>
      <c r="X40" s="25" t="str">
        <f>IF(INDIRECT("'" &amp; $H$4 &amp; "ACTUAL'!AK" &amp; ROW(H39))="E", INDIRECT("'" &amp; $H$4 &amp; "ACTUAL'!AJ" &amp; ROW(H39)), "")</f>
        <v/>
      </c>
      <c r="Y40" s="25" t="str">
        <f>IF(INDIRECT("'" &amp; $H$4 &amp; "ACTUAL'!AM" &amp; ROW(H39))="E", INDIRECT("'" &amp; $H$4 &amp; "ACTUAL'!AL" &amp; ROW(H39)), "")</f>
        <v/>
      </c>
      <c r="Z40" s="25" t="str">
        <f>IF(INDIRECT("'" &amp; $H$4 &amp; "ACTUAL'!AO" &amp; ROW(H39))="E", INDIRECT("'" &amp; $H$4 &amp; "ACTUAL'!AN" &amp; ROW(H39)), "")</f>
        <v/>
      </c>
      <c r="AA40" s="25" t="str">
        <f>IF(INDIRECT("'" &amp; $H$4 &amp; "ACTUAL'!AQ" &amp; ROW(H39))="E", INDIRECT("'" &amp; $H$4 &amp; "ACTUAL'!AP" &amp; ROW(H39)), "")</f>
        <v/>
      </c>
      <c r="AB40" s="26"/>
      <c r="AC40" s="27" t="s">
        <v>105</v>
      </c>
      <c r="AD40" s="28">
        <f>COUNTIF(Y3:Y105,"1K")</f>
        <v>0</v>
      </c>
    </row>
    <row r="41" spans="1:31" customHeight="1" ht="34.95">
      <c r="B41" s="9">
        <v>11</v>
      </c>
      <c r="C41" s="10" t="s">
        <v>106</v>
      </c>
      <c r="D41" s="5">
        <v>12</v>
      </c>
      <c r="E41" s="3" t="s">
        <v>70</v>
      </c>
      <c r="F41" s="6">
        <v>5157.4000582373</v>
      </c>
      <c r="G41" s="4">
        <f>$D41*F41</f>
        <v>61888.800698848</v>
      </c>
      <c r="I41" s="25" t="str">
        <f>IF(INDIRECT("'" &amp; $H$4 &amp; "ACTUAL'!E" &amp; ROW(H40))="E", INDIRECT("'" &amp; $H$4 &amp; "ACTUAL'!B" &amp; ROW(H40)), "")</f>
        <v/>
      </c>
      <c r="J41" s="25" t="str">
        <f>IF(INDIRECT("'" &amp; $H$4 &amp; "ACTUAL'!E" &amp; ROW(H40))="E", INDIRECT("'" &amp; $H$4 &amp; "ACTUAL'!C" &amp; ROW(H40)), "")</f>
        <v/>
      </c>
      <c r="K41" s="25" t="str">
        <f>IF(INDIRECT("'" &amp; $H$4 &amp; "ACTUAL'!H" &amp; ROW(H40))="E", INDIRECT("'" &amp; $H$4 &amp; "ACTUAL'!G" &amp; ROW(H40)), "")</f>
        <v/>
      </c>
      <c r="L41" s="25" t="str">
        <f>IF(INDIRECT("'" &amp; $H$4 &amp; "ACTUAL'!J" &amp; ROW(H40))="E", INDIRECT("'" &amp; $H$4 &amp; "ACTUAL'!I" &amp; ROW(H40)), "")</f>
        <v/>
      </c>
      <c r="M41" s="25" t="str">
        <f>IF(INDIRECT("'" &amp; $H$4 &amp; "ACTUAL'!M" &amp; ROW(H40))="E", INDIRECT("'" &amp; $H$4 &amp; "ACTUAL'!K" &amp; ROW(H40)), "")</f>
        <v/>
      </c>
      <c r="N41" s="25" t="str">
        <f>IF(INDIRECT("'" &amp; $H$4 &amp; "ACTUAL'!O" &amp; ROW(H40))="E", INDIRECT("'" &amp; $H$4 &amp; "ACTUAL'!N" &amp; ROW(H40)), "")</f>
        <v/>
      </c>
      <c r="O41" s="25" t="str">
        <f>IF(INDIRECT("'" &amp; $H$4 &amp; "ACTUAL'!Q" &amp; ROW(H40))="E", INDIRECT("'" &amp; $H$4 &amp; "ACTUAL'!P" &amp; ROW(H40)), "")</f>
        <v/>
      </c>
      <c r="P41" s="25" t="str">
        <f>IF(INDIRECT("'" &amp; $H$4 &amp; "ACTUAL'!S" &amp; ROW(H40))="E", INDIRECT("'" &amp; $H$4 &amp; "ACTUAL'!R" &amp; ROW(H40)), "")</f>
        <v/>
      </c>
      <c r="Q41" s="25" t="str">
        <f>IF(INDIRECT("'" &amp; $H$4 &amp; "ACTUAL'!U" &amp; ROW(H40))="E", INDIRECT("'" &amp; $H$4 &amp; "ACTUAL'!T" &amp; ROW(H40)), "")</f>
        <v/>
      </c>
      <c r="R41" s="25" t="str">
        <f>IF(INDIRECT("'" &amp; $H$4 &amp; "ACTUAL'!W" &amp; ROW(H40))="E", INDIRECT("'" &amp; $H$4 &amp; "ACTUAL'!V" &amp; ROW(H40)), "")</f>
        <v/>
      </c>
      <c r="S41" s="25" t="str">
        <f>IF(INDIRECT("'" &amp; $H$4 &amp; "ACTUAL'!Y" &amp; ROW(H40))="E", INDIRECT("'" &amp; $H$4 &amp; "ACTUAL'!X" &amp; ROW(H40)), "")</f>
        <v/>
      </c>
      <c r="T41" s="25" t="str">
        <f>IF(INDIRECT("'" &amp; $H$4 &amp; "ACTUAL'!AA" &amp; ROW(H40))="E", INDIRECT("'" &amp; $H$4 &amp; "ACTUAL'!Z" &amp; ROW(H40)), "")</f>
        <v/>
      </c>
      <c r="U41" s="25" t="str">
        <f>IF(INDIRECT("'" &amp; $H$4 &amp; "ACTUAL'!AC" &amp; ROW(H40))="E", INDIRECT("'" &amp; $H$4 &amp; "ACTUAL'!AB" &amp; ROW(H40)), "")</f>
        <v/>
      </c>
      <c r="V41" s="25" t="str">
        <f>IF(INDIRECT("'" &amp; $H$4 &amp; "ACTUAL'!AE" &amp; ROW(H40))="E", INDIRECT("'" &amp; $H$4 &amp; "ACTUAL'!AD" &amp; ROW(H40)), "")</f>
        <v/>
      </c>
      <c r="W41" s="25" t="str">
        <f>IF(INDIRECT("'" &amp; $H$4 &amp; "ACTUAL'!AI" &amp; ROW(H40))="E", INDIRECT("'" &amp; $H$4 &amp; "ACTUAL'!AH" &amp; ROW(H40)), "")</f>
        <v/>
      </c>
      <c r="X41" s="25" t="str">
        <f>IF(INDIRECT("'" &amp; $H$4 &amp; "ACTUAL'!AK" &amp; ROW(H40))="E", INDIRECT("'" &amp; $H$4 &amp; "ACTUAL'!AJ" &amp; ROW(H40)), "")</f>
        <v/>
      </c>
      <c r="Y41" s="25" t="str">
        <f>IF(INDIRECT("'" &amp; $H$4 &amp; "ACTUAL'!AM" &amp; ROW(H40))="E", INDIRECT("'" &amp; $H$4 &amp; "ACTUAL'!AL" &amp; ROW(H40)), "")</f>
        <v/>
      </c>
      <c r="Z41" s="25" t="str">
        <f>IF(INDIRECT("'" &amp; $H$4 &amp; "ACTUAL'!AO" &amp; ROW(H40))="E", INDIRECT("'" &amp; $H$4 &amp; "ACTUAL'!AN" &amp; ROW(H40)), "")</f>
        <v/>
      </c>
      <c r="AA41" s="25" t="str">
        <f>IF(INDIRECT("'" &amp; $H$4 &amp; "ACTUAL'!AQ" &amp; ROW(H40))="E", INDIRECT("'" &amp; $H$4 &amp; "ACTUAL'!AP" &amp; ROW(H40)), "")</f>
        <v/>
      </c>
      <c r="AB41" s="26"/>
      <c r="AC41" s="27" t="s">
        <v>107</v>
      </c>
      <c r="AD41" s="28">
        <f>COUNTIF(Y3:Y105,"3K")</f>
        <v>0</v>
      </c>
    </row>
    <row r="42" spans="1:31" customHeight="1" ht="34.95">
      <c r="B42" s="11">
        <v>31</v>
      </c>
      <c r="C42" s="14" t="s">
        <v>108</v>
      </c>
      <c r="D42" s="5"/>
      <c r="E42" s="3" t="s">
        <v>70</v>
      </c>
      <c r="F42" s="6"/>
      <c r="G42" s="4">
        <f>$D42*F42</f>
        <v>0</v>
      </c>
      <c r="I42" s="25" t="str">
        <f>IF(INDIRECT("'" &amp; $H$4 &amp; "ACTUAL'!E" &amp; ROW(H41))="E", INDIRECT("'" &amp; $H$4 &amp; "ACTUAL'!B" &amp; ROW(H41)), "")</f>
        <v/>
      </c>
      <c r="J42" s="25" t="str">
        <f>IF(INDIRECT("'" &amp; $H$4 &amp; "ACTUAL'!E" &amp; ROW(H41))="E", INDIRECT("'" &amp; $H$4 &amp; "ACTUAL'!C" &amp; ROW(H41)), "")</f>
        <v/>
      </c>
      <c r="K42" s="25" t="str">
        <f>IF(INDIRECT("'" &amp; $H$4 &amp; "ACTUAL'!H" &amp; ROW(H41))="E", INDIRECT("'" &amp; $H$4 &amp; "ACTUAL'!G" &amp; ROW(H41)), "")</f>
        <v/>
      </c>
      <c r="L42" s="25" t="str">
        <f>IF(INDIRECT("'" &amp; $H$4 &amp; "ACTUAL'!J" &amp; ROW(H41))="E", INDIRECT("'" &amp; $H$4 &amp; "ACTUAL'!I" &amp; ROW(H41)), "")</f>
        <v/>
      </c>
      <c r="M42" s="25" t="str">
        <f>IF(INDIRECT("'" &amp; $H$4 &amp; "ACTUAL'!M" &amp; ROW(H41))="E", INDIRECT("'" &amp; $H$4 &amp; "ACTUAL'!K" &amp; ROW(H41)), "")</f>
        <v/>
      </c>
      <c r="N42" s="25" t="str">
        <f>IF(INDIRECT("'" &amp; $H$4 &amp; "ACTUAL'!O" &amp; ROW(H41))="E", INDIRECT("'" &amp; $H$4 &amp; "ACTUAL'!N" &amp; ROW(H41)), "")</f>
        <v/>
      </c>
      <c r="O42" s="25" t="str">
        <f>IF(INDIRECT("'" &amp; $H$4 &amp; "ACTUAL'!Q" &amp; ROW(H41))="E", INDIRECT("'" &amp; $H$4 &amp; "ACTUAL'!P" &amp; ROW(H41)), "")</f>
        <v/>
      </c>
      <c r="P42" s="25" t="str">
        <f>IF(INDIRECT("'" &amp; $H$4 &amp; "ACTUAL'!S" &amp; ROW(H41))="E", INDIRECT("'" &amp; $H$4 &amp; "ACTUAL'!R" &amp; ROW(H41)), "")</f>
        <v/>
      </c>
      <c r="Q42" s="25" t="str">
        <f>IF(INDIRECT("'" &amp; $H$4 &amp; "ACTUAL'!U" &amp; ROW(H41))="E", INDIRECT("'" &amp; $H$4 &amp; "ACTUAL'!T" &amp; ROW(H41)), "")</f>
        <v/>
      </c>
      <c r="R42" s="25" t="str">
        <f>IF(INDIRECT("'" &amp; $H$4 &amp; "ACTUAL'!W" &amp; ROW(H41))="E", INDIRECT("'" &amp; $H$4 &amp; "ACTUAL'!V" &amp; ROW(H41)), "")</f>
        <v/>
      </c>
      <c r="S42" s="25" t="str">
        <f>IF(INDIRECT("'" &amp; $H$4 &amp; "ACTUAL'!Y" &amp; ROW(H41))="E", INDIRECT("'" &amp; $H$4 &amp; "ACTUAL'!X" &amp; ROW(H41)), "")</f>
        <v/>
      </c>
      <c r="T42" s="25" t="str">
        <f>IF(INDIRECT("'" &amp; $H$4 &amp; "ACTUAL'!AA" &amp; ROW(H41))="E", INDIRECT("'" &amp; $H$4 &amp; "ACTUAL'!Z" &amp; ROW(H41)), "")</f>
        <v/>
      </c>
      <c r="U42" s="25" t="str">
        <f>IF(INDIRECT("'" &amp; $H$4 &amp; "ACTUAL'!AC" &amp; ROW(H41))="E", INDIRECT("'" &amp; $H$4 &amp; "ACTUAL'!AB" &amp; ROW(H41)), "")</f>
        <v/>
      </c>
      <c r="V42" s="25" t="str">
        <f>IF(INDIRECT("'" &amp; $H$4 &amp; "ACTUAL'!AE" &amp; ROW(H41))="E", INDIRECT("'" &amp; $H$4 &amp; "ACTUAL'!AD" &amp; ROW(H41)), "")</f>
        <v/>
      </c>
      <c r="W42" s="25" t="str">
        <f>IF(INDIRECT("'" &amp; $H$4 &amp; "ACTUAL'!AI" &amp; ROW(H41))="E", INDIRECT("'" &amp; $H$4 &amp; "ACTUAL'!AH" &amp; ROW(H41)), "")</f>
        <v/>
      </c>
      <c r="X42" s="25" t="str">
        <f>IF(INDIRECT("'" &amp; $H$4 &amp; "ACTUAL'!AK" &amp; ROW(H41))="E", INDIRECT("'" &amp; $H$4 &amp; "ACTUAL'!AJ" &amp; ROW(H41)), "")</f>
        <v/>
      </c>
      <c r="Y42" s="25" t="str">
        <f>IF(INDIRECT("'" &amp; $H$4 &amp; "ACTUAL'!AM" &amp; ROW(H41))="E", INDIRECT("'" &amp; $H$4 &amp; "ACTUAL'!AL" &amp; ROW(H41)), "")</f>
        <v/>
      </c>
      <c r="Z42" s="25" t="str">
        <f>IF(INDIRECT("'" &amp; $H$4 &amp; "ACTUAL'!AO" &amp; ROW(H41))="E", INDIRECT("'" &amp; $H$4 &amp; "ACTUAL'!AN" &amp; ROW(H41)), "")</f>
        <v/>
      </c>
      <c r="AA42" s="25" t="str">
        <f>IF(INDIRECT("'" &amp; $H$4 &amp; "ACTUAL'!AQ" &amp; ROW(H41))="E", INDIRECT("'" &amp; $H$4 &amp; "ACTUAL'!AP" &amp; ROW(H41)), "")</f>
        <v/>
      </c>
      <c r="AB42" s="26"/>
      <c r="AC42" s="27" t="s">
        <v>109</v>
      </c>
      <c r="AD42" s="28">
        <f>SUM(O3:O105)</f>
        <v>0</v>
      </c>
    </row>
    <row r="43" spans="1:31" customHeight="1" ht="34.95">
      <c r="B43" s="9">
        <v>32</v>
      </c>
      <c r="C43" s="14" t="s">
        <v>110</v>
      </c>
      <c r="D43" s="5"/>
      <c r="E43" s="3" t="s">
        <v>70</v>
      </c>
      <c r="F43" s="6"/>
      <c r="G43" s="4">
        <f>$D43*F43</f>
        <v>0</v>
      </c>
      <c r="I43" s="25" t="str">
        <f>IF(INDIRECT("'" &amp; $H$4 &amp; "ACTUAL'!E" &amp; ROW(H42))="E", INDIRECT("'" &amp; $H$4 &amp; "ACTUAL'!B" &amp; ROW(H42)), "")</f>
        <v/>
      </c>
      <c r="J43" s="25" t="str">
        <f>IF(INDIRECT("'" &amp; $H$4 &amp; "ACTUAL'!E" &amp; ROW(H42))="E", INDIRECT("'" &amp; $H$4 &amp; "ACTUAL'!C" &amp; ROW(H42)), "")</f>
        <v/>
      </c>
      <c r="K43" s="25" t="str">
        <f>IF(INDIRECT("'" &amp; $H$4 &amp; "ACTUAL'!H" &amp; ROW(H42))="E", INDIRECT("'" &amp; $H$4 &amp; "ACTUAL'!G" &amp; ROW(H42)), "")</f>
        <v/>
      </c>
      <c r="L43" s="25" t="str">
        <f>IF(INDIRECT("'" &amp; $H$4 &amp; "ACTUAL'!J" &amp; ROW(H42))="E", INDIRECT("'" &amp; $H$4 &amp; "ACTUAL'!I" &amp; ROW(H42)), "")</f>
        <v/>
      </c>
      <c r="M43" s="25" t="str">
        <f>IF(INDIRECT("'" &amp; $H$4 &amp; "ACTUAL'!M" &amp; ROW(H42))="E", INDIRECT("'" &amp; $H$4 &amp; "ACTUAL'!K" &amp; ROW(H42)), "")</f>
        <v/>
      </c>
      <c r="N43" s="25" t="str">
        <f>IF(INDIRECT("'" &amp; $H$4 &amp; "ACTUAL'!O" &amp; ROW(H42))="E", INDIRECT("'" &amp; $H$4 &amp; "ACTUAL'!N" &amp; ROW(H42)), "")</f>
        <v/>
      </c>
      <c r="O43" s="25" t="str">
        <f>IF(INDIRECT("'" &amp; $H$4 &amp; "ACTUAL'!Q" &amp; ROW(H42))="E", INDIRECT("'" &amp; $H$4 &amp; "ACTUAL'!P" &amp; ROW(H42)), "")</f>
        <v/>
      </c>
      <c r="P43" s="25" t="str">
        <f>IF(INDIRECT("'" &amp; $H$4 &amp; "ACTUAL'!S" &amp; ROW(H42))="E", INDIRECT("'" &amp; $H$4 &amp; "ACTUAL'!R" &amp; ROW(H42)), "")</f>
        <v/>
      </c>
      <c r="Q43" s="25" t="str">
        <f>IF(INDIRECT("'" &amp; $H$4 &amp; "ACTUAL'!U" &amp; ROW(H42))="E", INDIRECT("'" &amp; $H$4 &amp; "ACTUAL'!T" &amp; ROW(H42)), "")</f>
        <v/>
      </c>
      <c r="R43" s="25" t="str">
        <f>IF(INDIRECT("'" &amp; $H$4 &amp; "ACTUAL'!W" &amp; ROW(H42))="E", INDIRECT("'" &amp; $H$4 &amp; "ACTUAL'!V" &amp; ROW(H42)), "")</f>
        <v/>
      </c>
      <c r="S43" s="25" t="str">
        <f>IF(INDIRECT("'" &amp; $H$4 &amp; "ACTUAL'!Y" &amp; ROW(H42))="E", INDIRECT("'" &amp; $H$4 &amp; "ACTUAL'!X" &amp; ROW(H42)), "")</f>
        <v/>
      </c>
      <c r="T43" s="25" t="str">
        <f>IF(INDIRECT("'" &amp; $H$4 &amp; "ACTUAL'!AA" &amp; ROW(H42))="E", INDIRECT("'" &amp; $H$4 &amp; "ACTUAL'!Z" &amp; ROW(H42)), "")</f>
        <v/>
      </c>
      <c r="U43" s="25" t="str">
        <f>IF(INDIRECT("'" &amp; $H$4 &amp; "ACTUAL'!AC" &amp; ROW(H42))="E", INDIRECT("'" &amp; $H$4 &amp; "ACTUAL'!AB" &amp; ROW(H42)), "")</f>
        <v/>
      </c>
      <c r="V43" s="25" t="str">
        <f>IF(INDIRECT("'" &amp; $H$4 &amp; "ACTUAL'!AE" &amp; ROW(H42))="E", INDIRECT("'" &amp; $H$4 &amp; "ACTUAL'!AD" &amp; ROW(H42)), "")</f>
        <v/>
      </c>
      <c r="W43" s="25" t="str">
        <f>IF(INDIRECT("'" &amp; $H$4 &amp; "ACTUAL'!AI" &amp; ROW(H42))="E", INDIRECT("'" &amp; $H$4 &amp; "ACTUAL'!AH" &amp; ROW(H42)), "")</f>
        <v/>
      </c>
      <c r="X43" s="25" t="str">
        <f>IF(INDIRECT("'" &amp; $H$4 &amp; "ACTUAL'!AK" &amp; ROW(H42))="E", INDIRECT("'" &amp; $H$4 &amp; "ACTUAL'!AJ" &amp; ROW(H42)), "")</f>
        <v/>
      </c>
      <c r="Y43" s="25" t="str">
        <f>IF(INDIRECT("'" &amp; $H$4 &amp; "ACTUAL'!AM" &amp; ROW(H42))="E", INDIRECT("'" &amp; $H$4 &amp; "ACTUAL'!AL" &amp; ROW(H42)), "")</f>
        <v/>
      </c>
      <c r="Z43" s="25" t="str">
        <f>IF(INDIRECT("'" &amp; $H$4 &amp; "ACTUAL'!AO" &amp; ROW(H42))="E", INDIRECT("'" &amp; $H$4 &amp; "ACTUAL'!AN" &amp; ROW(H42)), "")</f>
        <v/>
      </c>
      <c r="AA43" s="25" t="str">
        <f>IF(INDIRECT("'" &amp; $H$4 &amp; "ACTUAL'!AQ" &amp; ROW(H42))="E", INDIRECT("'" &amp; $H$4 &amp; "ACTUAL'!AP" &amp; ROW(H42)), "")</f>
        <v/>
      </c>
      <c r="AB43" s="26"/>
      <c r="AC43" s="31" t="s">
        <v>111</v>
      </c>
      <c r="AD43" s="28">
        <f>COUNTIF(K3:N105,AC43)</f>
        <v>0</v>
      </c>
    </row>
    <row r="44" spans="1:31" customHeight="1" ht="34.95">
      <c r="B44" s="9">
        <v>12</v>
      </c>
      <c r="C44" s="10" t="s">
        <v>112</v>
      </c>
      <c r="D44" s="5">
        <v>8</v>
      </c>
      <c r="E44" s="3" t="s">
        <v>70</v>
      </c>
      <c r="F44" s="6">
        <v>7975.1400728338</v>
      </c>
      <c r="G44" s="4">
        <f>$D44*F44</f>
        <v>63801.12058267</v>
      </c>
      <c r="I44" s="25" t="str">
        <f>IF(INDIRECT("'" &amp; $H$4 &amp; "ACTUAL'!E" &amp; ROW(H43))="E", INDIRECT("'" &amp; $H$4 &amp; "ACTUAL'!B" &amp; ROW(H43)), "")</f>
        <v/>
      </c>
      <c r="J44" s="25" t="str">
        <f>IF(INDIRECT("'" &amp; $H$4 &amp; "ACTUAL'!E" &amp; ROW(H43))="E", INDIRECT("'" &amp; $H$4 &amp; "ACTUAL'!C" &amp; ROW(H43)), "")</f>
        <v/>
      </c>
      <c r="K44" s="25" t="str">
        <f>IF(INDIRECT("'" &amp; $H$4 &amp; "ACTUAL'!H" &amp; ROW(H43))="E", INDIRECT("'" &amp; $H$4 &amp; "ACTUAL'!G" &amp; ROW(H43)), "")</f>
        <v/>
      </c>
      <c r="L44" s="25" t="str">
        <f>IF(INDIRECT("'" &amp; $H$4 &amp; "ACTUAL'!J" &amp; ROW(H43))="E", INDIRECT("'" &amp; $H$4 &amp; "ACTUAL'!I" &amp; ROW(H43)), "")</f>
        <v/>
      </c>
      <c r="M44" s="25" t="str">
        <f>IF(INDIRECT("'" &amp; $H$4 &amp; "ACTUAL'!M" &amp; ROW(H43))="E", INDIRECT("'" &amp; $H$4 &amp; "ACTUAL'!K" &amp; ROW(H43)), "")</f>
        <v/>
      </c>
      <c r="N44" s="25" t="str">
        <f>IF(INDIRECT("'" &amp; $H$4 &amp; "ACTUAL'!O" &amp; ROW(H43))="E", INDIRECT("'" &amp; $H$4 &amp; "ACTUAL'!N" &amp; ROW(H43)), "")</f>
        <v/>
      </c>
      <c r="O44" s="25" t="str">
        <f>IF(INDIRECT("'" &amp; $H$4 &amp; "ACTUAL'!Q" &amp; ROW(H43))="E", INDIRECT("'" &amp; $H$4 &amp; "ACTUAL'!P" &amp; ROW(H43)), "")</f>
        <v/>
      </c>
      <c r="P44" s="25" t="str">
        <f>IF(INDIRECT("'" &amp; $H$4 &amp; "ACTUAL'!S" &amp; ROW(H43))="E", INDIRECT("'" &amp; $H$4 &amp; "ACTUAL'!R" &amp; ROW(H43)), "")</f>
        <v/>
      </c>
      <c r="Q44" s="25" t="str">
        <f>IF(INDIRECT("'" &amp; $H$4 &amp; "ACTUAL'!U" &amp; ROW(H43))="E", INDIRECT("'" &amp; $H$4 &amp; "ACTUAL'!T" &amp; ROW(H43)), "")</f>
        <v/>
      </c>
      <c r="R44" s="25" t="str">
        <f>IF(INDIRECT("'" &amp; $H$4 &amp; "ACTUAL'!W" &amp; ROW(H43))="E", INDIRECT("'" &amp; $H$4 &amp; "ACTUAL'!V" &amp; ROW(H43)), "")</f>
        <v/>
      </c>
      <c r="S44" s="25" t="str">
        <f>IF(INDIRECT("'" &amp; $H$4 &amp; "ACTUAL'!Y" &amp; ROW(H43))="E", INDIRECT("'" &amp; $H$4 &amp; "ACTUAL'!X" &amp; ROW(H43)), "")</f>
        <v/>
      </c>
      <c r="T44" s="25" t="str">
        <f>IF(INDIRECT("'" &amp; $H$4 &amp; "ACTUAL'!AA" &amp; ROW(H43))="E", INDIRECT("'" &amp; $H$4 &amp; "ACTUAL'!Z" &amp; ROW(H43)), "")</f>
        <v/>
      </c>
      <c r="U44" s="25" t="str">
        <f>IF(INDIRECT("'" &amp; $H$4 &amp; "ACTUAL'!AC" &amp; ROW(H43))="E", INDIRECT("'" &amp; $H$4 &amp; "ACTUAL'!AB" &amp; ROW(H43)), "")</f>
        <v/>
      </c>
      <c r="V44" s="25" t="str">
        <f>IF(INDIRECT("'" &amp; $H$4 &amp; "ACTUAL'!AE" &amp; ROW(H43))="E", INDIRECT("'" &amp; $H$4 &amp; "ACTUAL'!AD" &amp; ROW(H43)), "")</f>
        <v/>
      </c>
      <c r="W44" s="25" t="str">
        <f>IF(INDIRECT("'" &amp; $H$4 &amp; "ACTUAL'!AI" &amp; ROW(H43))="E", INDIRECT("'" &amp; $H$4 &amp; "ACTUAL'!AH" &amp; ROW(H43)), "")</f>
        <v/>
      </c>
      <c r="X44" s="25" t="str">
        <f>IF(INDIRECT("'" &amp; $H$4 &amp; "ACTUAL'!AK" &amp; ROW(H43))="E", INDIRECT("'" &amp; $H$4 &amp; "ACTUAL'!AJ" &amp; ROW(H43)), "")</f>
        <v/>
      </c>
      <c r="Y44" s="25" t="str">
        <f>IF(INDIRECT("'" &amp; $H$4 &amp; "ACTUAL'!AM" &amp; ROW(H43))="E", INDIRECT("'" &amp; $H$4 &amp; "ACTUAL'!AL" &amp; ROW(H43)), "")</f>
        <v/>
      </c>
      <c r="Z44" s="25" t="str">
        <f>IF(INDIRECT("'" &amp; $H$4 &amp; "ACTUAL'!AO" &amp; ROW(H43))="E", INDIRECT("'" &amp; $H$4 &amp; "ACTUAL'!AN" &amp; ROW(H43)), "")</f>
        <v/>
      </c>
      <c r="AA44" s="25" t="str">
        <f>IF(INDIRECT("'" &amp; $H$4 &amp; "ACTUAL'!AQ" &amp; ROW(H43))="E", INDIRECT("'" &amp; $H$4 &amp; "ACTUAL'!AP" &amp; ROW(H43)), "")</f>
        <v/>
      </c>
      <c r="AB44" s="26"/>
      <c r="AC44" s="31" t="s">
        <v>113</v>
      </c>
      <c r="AD44" s="28">
        <f>COUNTIF(K3:N105,AC44)</f>
        <v>0</v>
      </c>
    </row>
    <row r="45" spans="1:31" customHeight="1" ht="34.95">
      <c r="B45" s="9">
        <v>34</v>
      </c>
      <c r="C45" s="14" t="s">
        <v>114</v>
      </c>
      <c r="D45" s="5"/>
      <c r="E45" s="3" t="s">
        <v>70</v>
      </c>
      <c r="F45" s="6"/>
      <c r="G45" s="4">
        <f>$D45*F45</f>
        <v>0</v>
      </c>
      <c r="I45" s="25" t="str">
        <f>IF(INDIRECT("'" &amp; $H$4 &amp; "ACTUAL'!E" &amp; ROW(H44))="E", INDIRECT("'" &amp; $H$4 &amp; "ACTUAL'!B" &amp; ROW(H44)), "")</f>
        <v/>
      </c>
      <c r="J45" s="25" t="str">
        <f>IF(INDIRECT("'" &amp; $H$4 &amp; "ACTUAL'!E" &amp; ROW(H44))="E", INDIRECT("'" &amp; $H$4 &amp; "ACTUAL'!C" &amp; ROW(H44)), "")</f>
        <v/>
      </c>
      <c r="K45" s="25" t="str">
        <f>IF(INDIRECT("'" &amp; $H$4 &amp; "ACTUAL'!H" &amp; ROW(H44))="E", INDIRECT("'" &amp; $H$4 &amp; "ACTUAL'!G" &amp; ROW(H44)), "")</f>
        <v/>
      </c>
      <c r="L45" s="25" t="str">
        <f>IF(INDIRECT("'" &amp; $H$4 &amp; "ACTUAL'!J" &amp; ROW(H44))="E", INDIRECT("'" &amp; $H$4 &amp; "ACTUAL'!I" &amp; ROW(H44)), "")</f>
        <v/>
      </c>
      <c r="M45" s="25" t="str">
        <f>IF(INDIRECT("'" &amp; $H$4 &amp; "ACTUAL'!M" &amp; ROW(H44))="E", INDIRECT("'" &amp; $H$4 &amp; "ACTUAL'!K" &amp; ROW(H44)), "")</f>
        <v/>
      </c>
      <c r="N45" s="25" t="str">
        <f>IF(INDIRECT("'" &amp; $H$4 &amp; "ACTUAL'!O" &amp; ROW(H44))="E", INDIRECT("'" &amp; $H$4 &amp; "ACTUAL'!N" &amp; ROW(H44)), "")</f>
        <v/>
      </c>
      <c r="O45" s="25" t="str">
        <f>IF(INDIRECT("'" &amp; $H$4 &amp; "ACTUAL'!Q" &amp; ROW(H44))="E", INDIRECT("'" &amp; $H$4 &amp; "ACTUAL'!P" &amp; ROW(H44)), "")</f>
        <v/>
      </c>
      <c r="P45" s="25" t="str">
        <f>IF(INDIRECT("'" &amp; $H$4 &amp; "ACTUAL'!S" &amp; ROW(H44))="E", INDIRECT("'" &amp; $H$4 &amp; "ACTUAL'!R" &amp; ROW(H44)), "")</f>
        <v/>
      </c>
      <c r="Q45" s="25" t="str">
        <f>IF(INDIRECT("'" &amp; $H$4 &amp; "ACTUAL'!U" &amp; ROW(H44))="E", INDIRECT("'" &amp; $H$4 &amp; "ACTUAL'!T" &amp; ROW(H44)), "")</f>
        <v/>
      </c>
      <c r="R45" s="25" t="str">
        <f>IF(INDIRECT("'" &amp; $H$4 &amp; "ACTUAL'!W" &amp; ROW(H44))="E", INDIRECT("'" &amp; $H$4 &amp; "ACTUAL'!V" &amp; ROW(H44)), "")</f>
        <v/>
      </c>
      <c r="S45" s="25" t="str">
        <f>IF(INDIRECT("'" &amp; $H$4 &amp; "ACTUAL'!Y" &amp; ROW(H44))="E", INDIRECT("'" &amp; $H$4 &amp; "ACTUAL'!X" &amp; ROW(H44)), "")</f>
        <v/>
      </c>
      <c r="T45" s="25" t="str">
        <f>IF(INDIRECT("'" &amp; $H$4 &amp; "ACTUAL'!AA" &amp; ROW(H44))="E", INDIRECT("'" &amp; $H$4 &amp; "ACTUAL'!Z" &amp; ROW(H44)), "")</f>
        <v/>
      </c>
      <c r="U45" s="25" t="str">
        <f>IF(INDIRECT("'" &amp; $H$4 &amp; "ACTUAL'!AC" &amp; ROW(H44))="E", INDIRECT("'" &amp; $H$4 &amp; "ACTUAL'!AB" &amp; ROW(H44)), "")</f>
        <v/>
      </c>
      <c r="V45" s="25" t="str">
        <f>IF(INDIRECT("'" &amp; $H$4 &amp; "ACTUAL'!AE" &amp; ROW(H44))="E", INDIRECT("'" &amp; $H$4 &amp; "ACTUAL'!AD" &amp; ROW(H44)), "")</f>
        <v/>
      </c>
      <c r="W45" s="25" t="str">
        <f>IF(INDIRECT("'" &amp; $H$4 &amp; "ACTUAL'!AI" &amp; ROW(H44))="E", INDIRECT("'" &amp; $H$4 &amp; "ACTUAL'!AH" &amp; ROW(H44)), "")</f>
        <v/>
      </c>
      <c r="X45" s="25" t="str">
        <f>IF(INDIRECT("'" &amp; $H$4 &amp; "ACTUAL'!AK" &amp; ROW(H44))="E", INDIRECT("'" &amp; $H$4 &amp; "ACTUAL'!AJ" &amp; ROW(H44)), "")</f>
        <v/>
      </c>
      <c r="Y45" s="25" t="str">
        <f>IF(INDIRECT("'" &amp; $H$4 &amp; "ACTUAL'!AM" &amp; ROW(H44))="E", INDIRECT("'" &amp; $H$4 &amp; "ACTUAL'!AL" &amp; ROW(H44)), "")</f>
        <v/>
      </c>
      <c r="Z45" s="25" t="str">
        <f>IF(INDIRECT("'" &amp; $H$4 &amp; "ACTUAL'!AO" &amp; ROW(H44))="E", INDIRECT("'" &amp; $H$4 &amp; "ACTUAL'!AN" &amp; ROW(H44)), "")</f>
        <v/>
      </c>
      <c r="AA45" s="25" t="str">
        <f>IF(INDIRECT("'" &amp; $H$4 &amp; "ACTUAL'!AQ" &amp; ROW(H44))="E", INDIRECT("'" &amp; $H$4 &amp; "ACTUAL'!AP" &amp; ROW(H44)), "")</f>
        <v/>
      </c>
      <c r="AB45" s="26"/>
      <c r="AC45" s="31" t="s">
        <v>115</v>
      </c>
      <c r="AD45" s="28">
        <f>COUNTIF(K3:N105,AC45)</f>
        <v>0</v>
      </c>
    </row>
    <row r="46" spans="1:31" customHeight="1" ht="34.95">
      <c r="B46" s="11">
        <v>35</v>
      </c>
      <c r="C46" s="14" t="s">
        <v>116</v>
      </c>
      <c r="D46" s="5"/>
      <c r="E46" s="3" t="s">
        <v>70</v>
      </c>
      <c r="F46" s="6"/>
      <c r="G46" s="4">
        <f>$D46*F46</f>
        <v>0</v>
      </c>
      <c r="I46" s="25" t="str">
        <f>IF(INDIRECT("'" &amp; $H$4 &amp; "ACTUAL'!E" &amp; ROW(H45))="E", INDIRECT("'" &amp; $H$4 &amp; "ACTUAL'!B" &amp; ROW(H45)), "")</f>
        <v/>
      </c>
      <c r="J46" s="25" t="str">
        <f>IF(INDIRECT("'" &amp; $H$4 &amp; "ACTUAL'!E" &amp; ROW(H45))="E", INDIRECT("'" &amp; $H$4 &amp; "ACTUAL'!C" &amp; ROW(H45)), "")</f>
        <v/>
      </c>
      <c r="K46" s="25" t="str">
        <f>IF(INDIRECT("'" &amp; $H$4 &amp; "ACTUAL'!H" &amp; ROW(H45))="E", INDIRECT("'" &amp; $H$4 &amp; "ACTUAL'!G" &amp; ROW(H45)), "")</f>
        <v/>
      </c>
      <c r="L46" s="25" t="str">
        <f>IF(INDIRECT("'" &amp; $H$4 &amp; "ACTUAL'!J" &amp; ROW(H45))="E", INDIRECT("'" &amp; $H$4 &amp; "ACTUAL'!I" &amp; ROW(H45)), "")</f>
        <v/>
      </c>
      <c r="M46" s="25" t="str">
        <f>IF(INDIRECT("'" &amp; $H$4 &amp; "ACTUAL'!M" &amp; ROW(H45))="E", INDIRECT("'" &amp; $H$4 &amp; "ACTUAL'!K" &amp; ROW(H45)), "")</f>
        <v/>
      </c>
      <c r="N46" s="25" t="str">
        <f>IF(INDIRECT("'" &amp; $H$4 &amp; "ACTUAL'!O" &amp; ROW(H45))="E", INDIRECT("'" &amp; $H$4 &amp; "ACTUAL'!N" &amp; ROW(H45)), "")</f>
        <v/>
      </c>
      <c r="O46" s="25" t="str">
        <f>IF(INDIRECT("'" &amp; $H$4 &amp; "ACTUAL'!Q" &amp; ROW(H45))="E", INDIRECT("'" &amp; $H$4 &amp; "ACTUAL'!P" &amp; ROW(H45)), "")</f>
        <v/>
      </c>
      <c r="P46" s="25" t="str">
        <f>IF(INDIRECT("'" &amp; $H$4 &amp; "ACTUAL'!S" &amp; ROW(H45))="E", INDIRECT("'" &amp; $H$4 &amp; "ACTUAL'!R" &amp; ROW(H45)), "")</f>
        <v/>
      </c>
      <c r="Q46" s="25" t="str">
        <f>IF(INDIRECT("'" &amp; $H$4 &amp; "ACTUAL'!U" &amp; ROW(H45))="E", INDIRECT("'" &amp; $H$4 &amp; "ACTUAL'!T" &amp; ROW(H45)), "")</f>
        <v/>
      </c>
      <c r="R46" s="25" t="str">
        <f>IF(INDIRECT("'" &amp; $H$4 &amp; "ACTUAL'!W" &amp; ROW(H45))="E", INDIRECT("'" &amp; $H$4 &amp; "ACTUAL'!V" &amp; ROW(H45)), "")</f>
        <v/>
      </c>
      <c r="S46" s="25" t="str">
        <f>IF(INDIRECT("'" &amp; $H$4 &amp; "ACTUAL'!Y" &amp; ROW(H45))="E", INDIRECT("'" &amp; $H$4 &amp; "ACTUAL'!X" &amp; ROW(H45)), "")</f>
        <v/>
      </c>
      <c r="T46" s="25" t="str">
        <f>IF(INDIRECT("'" &amp; $H$4 &amp; "ACTUAL'!AA" &amp; ROW(H45))="E", INDIRECT("'" &amp; $H$4 &amp; "ACTUAL'!Z" &amp; ROW(H45)), "")</f>
        <v/>
      </c>
      <c r="U46" s="25" t="str">
        <f>IF(INDIRECT("'" &amp; $H$4 &amp; "ACTUAL'!AC" &amp; ROW(H45))="E", INDIRECT("'" &amp; $H$4 &amp; "ACTUAL'!AB" &amp; ROW(H45)), "")</f>
        <v/>
      </c>
      <c r="V46" s="25" t="str">
        <f>IF(INDIRECT("'" &amp; $H$4 &amp; "ACTUAL'!AE" &amp; ROW(H45))="E", INDIRECT("'" &amp; $H$4 &amp; "ACTUAL'!AD" &amp; ROW(H45)), "")</f>
        <v/>
      </c>
      <c r="W46" s="25" t="str">
        <f>IF(INDIRECT("'" &amp; $H$4 &amp; "ACTUAL'!AI" &amp; ROW(H45))="E", INDIRECT("'" &amp; $H$4 &amp; "ACTUAL'!AH" &amp; ROW(H45)), "")</f>
        <v/>
      </c>
      <c r="X46" s="25" t="str">
        <f>IF(INDIRECT("'" &amp; $H$4 &amp; "ACTUAL'!AK" &amp; ROW(H45))="E", INDIRECT("'" &amp; $H$4 &amp; "ACTUAL'!AJ" &amp; ROW(H45)), "")</f>
        <v/>
      </c>
      <c r="Y46" s="25" t="str">
        <f>IF(INDIRECT("'" &amp; $H$4 &amp; "ACTUAL'!AM" &amp; ROW(H45))="E", INDIRECT("'" &amp; $H$4 &amp; "ACTUAL'!AL" &amp; ROW(H45)), "")</f>
        <v/>
      </c>
      <c r="Z46" s="25" t="str">
        <f>IF(INDIRECT("'" &amp; $H$4 &amp; "ACTUAL'!AO" &amp; ROW(H45))="E", INDIRECT("'" &amp; $H$4 &amp; "ACTUAL'!AN" &amp; ROW(H45)), "")</f>
        <v/>
      </c>
      <c r="AA46" s="25" t="str">
        <f>IF(INDIRECT("'" &amp; $H$4 &amp; "ACTUAL'!AQ" &amp; ROW(H45))="E", INDIRECT("'" &amp; $H$4 &amp; "ACTUAL'!AP" &amp; ROW(H45)), "")</f>
        <v/>
      </c>
      <c r="AB46" s="26"/>
      <c r="AC46" s="31" t="s">
        <v>117</v>
      </c>
      <c r="AD46" s="28">
        <f>COUNTIF(K3:N105,AC46)</f>
        <v>0</v>
      </c>
    </row>
    <row r="47" spans="1:31" customHeight="1" ht="34.95">
      <c r="B47" s="9">
        <v>13</v>
      </c>
      <c r="C47" s="10" t="s">
        <v>118</v>
      </c>
      <c r="D47" s="5">
        <v>1</v>
      </c>
      <c r="E47" s="3" t="s">
        <v>70</v>
      </c>
      <c r="F47" s="6">
        <v>9959.7723098177</v>
      </c>
      <c r="G47" s="4">
        <f>$D47*F47</f>
        <v>9959.7723098177</v>
      </c>
      <c r="I47" s="25" t="str">
        <f>IF(INDIRECT("'" &amp; $H$4 &amp; "ACTUAL'!E" &amp; ROW(H46))="E", INDIRECT("'" &amp; $H$4 &amp; "ACTUAL'!B" &amp; ROW(H46)), "")</f>
        <v/>
      </c>
      <c r="J47" s="25" t="str">
        <f>IF(INDIRECT("'" &amp; $H$4 &amp; "ACTUAL'!E" &amp; ROW(H46))="E", INDIRECT("'" &amp; $H$4 &amp; "ACTUAL'!C" &amp; ROW(H46)), "")</f>
        <v/>
      </c>
      <c r="K47" s="25" t="str">
        <f>IF(INDIRECT("'" &amp; $H$4 &amp; "ACTUAL'!H" &amp; ROW(H46))="E", INDIRECT("'" &amp; $H$4 &amp; "ACTUAL'!G" &amp; ROW(H46)), "")</f>
        <v/>
      </c>
      <c r="L47" s="25" t="str">
        <f>IF(INDIRECT("'" &amp; $H$4 &amp; "ACTUAL'!J" &amp; ROW(H46))="E", INDIRECT("'" &amp; $H$4 &amp; "ACTUAL'!I" &amp; ROW(H46)), "")</f>
        <v/>
      </c>
      <c r="M47" s="25" t="str">
        <f>IF(INDIRECT("'" &amp; $H$4 &amp; "ACTUAL'!M" &amp; ROW(H46))="E", INDIRECT("'" &amp; $H$4 &amp; "ACTUAL'!K" &amp; ROW(H46)), "")</f>
        <v/>
      </c>
      <c r="N47" s="25" t="str">
        <f>IF(INDIRECT("'" &amp; $H$4 &amp; "ACTUAL'!O" &amp; ROW(H46))="E", INDIRECT("'" &amp; $H$4 &amp; "ACTUAL'!N" &amp; ROW(H46)), "")</f>
        <v/>
      </c>
      <c r="O47" s="25" t="str">
        <f>IF(INDIRECT("'" &amp; $H$4 &amp; "ACTUAL'!Q" &amp; ROW(H46))="E", INDIRECT("'" &amp; $H$4 &amp; "ACTUAL'!P" &amp; ROW(H46)), "")</f>
        <v/>
      </c>
      <c r="P47" s="25" t="str">
        <f>IF(INDIRECT("'" &amp; $H$4 &amp; "ACTUAL'!S" &amp; ROW(H46))="E", INDIRECT("'" &amp; $H$4 &amp; "ACTUAL'!R" &amp; ROW(H46)), "")</f>
        <v/>
      </c>
      <c r="Q47" s="25" t="str">
        <f>IF(INDIRECT("'" &amp; $H$4 &amp; "ACTUAL'!U" &amp; ROW(H46))="E", INDIRECT("'" &amp; $H$4 &amp; "ACTUAL'!T" &amp; ROW(H46)), "")</f>
        <v/>
      </c>
      <c r="R47" s="25" t="str">
        <f>IF(INDIRECT("'" &amp; $H$4 &amp; "ACTUAL'!W" &amp; ROW(H46))="E", INDIRECT("'" &amp; $H$4 &amp; "ACTUAL'!V" &amp; ROW(H46)), "")</f>
        <v/>
      </c>
      <c r="S47" s="25" t="str">
        <f>IF(INDIRECT("'" &amp; $H$4 &amp; "ACTUAL'!Y" &amp; ROW(H46))="E", INDIRECT("'" &amp; $H$4 &amp; "ACTUAL'!X" &amp; ROW(H46)), "")</f>
        <v/>
      </c>
      <c r="T47" s="25" t="str">
        <f>IF(INDIRECT("'" &amp; $H$4 &amp; "ACTUAL'!AA" &amp; ROW(H46))="E", INDIRECT("'" &amp; $H$4 &amp; "ACTUAL'!Z" &amp; ROW(H46)), "")</f>
        <v/>
      </c>
      <c r="U47" s="25" t="str">
        <f>IF(INDIRECT("'" &amp; $H$4 &amp; "ACTUAL'!AC" &amp; ROW(H46))="E", INDIRECT("'" &amp; $H$4 &amp; "ACTUAL'!AB" &amp; ROW(H46)), "")</f>
        <v/>
      </c>
      <c r="V47" s="25" t="str">
        <f>IF(INDIRECT("'" &amp; $H$4 &amp; "ACTUAL'!AE" &amp; ROW(H46))="E", INDIRECT("'" &amp; $H$4 &amp; "ACTUAL'!AD" &amp; ROW(H46)), "")</f>
        <v/>
      </c>
      <c r="W47" s="25" t="str">
        <f>IF(INDIRECT("'" &amp; $H$4 &amp; "ACTUAL'!AI" &amp; ROW(H46))="E", INDIRECT("'" &amp; $H$4 &amp; "ACTUAL'!AH" &amp; ROW(H46)), "")</f>
        <v/>
      </c>
      <c r="X47" s="25" t="str">
        <f>IF(INDIRECT("'" &amp; $H$4 &amp; "ACTUAL'!AK" &amp; ROW(H46))="E", INDIRECT("'" &amp; $H$4 &amp; "ACTUAL'!AJ" &amp; ROW(H46)), "")</f>
        <v/>
      </c>
      <c r="Y47" s="25" t="str">
        <f>IF(INDIRECT("'" &amp; $H$4 &amp; "ACTUAL'!AM" &amp; ROW(H46))="E", INDIRECT("'" &amp; $H$4 &amp; "ACTUAL'!AL" &amp; ROW(H46)), "")</f>
        <v/>
      </c>
      <c r="Z47" s="25" t="str">
        <f>IF(INDIRECT("'" &amp; $H$4 &amp; "ACTUAL'!AO" &amp; ROW(H46))="E", INDIRECT("'" &amp; $H$4 &amp; "ACTUAL'!AN" &amp; ROW(H46)), "")</f>
        <v/>
      </c>
      <c r="AA47" s="25" t="str">
        <f>IF(INDIRECT("'" &amp; $H$4 &amp; "ACTUAL'!AQ" &amp; ROW(H46))="E", INDIRECT("'" &amp; $H$4 &amp; "ACTUAL'!AP" &amp; ROW(H46)), "")</f>
        <v/>
      </c>
      <c r="AB47" s="26"/>
      <c r="AC47" s="31" t="s">
        <v>119</v>
      </c>
      <c r="AD47" s="28">
        <f>COUNTIF(INDIRECT("'" &amp; $H$4 &amp; "ACTUAL'!AR2:AR296"),AC47)</f>
        <v>0</v>
      </c>
    </row>
    <row r="48" spans="1:31" customHeight="1" ht="34.95">
      <c r="B48" s="11">
        <v>37</v>
      </c>
      <c r="C48" s="14" t="s">
        <v>120</v>
      </c>
      <c r="D48" s="5"/>
      <c r="E48" s="3" t="s">
        <v>70</v>
      </c>
      <c r="F48" s="6"/>
      <c r="G48" s="4">
        <f>$D48*F48</f>
        <v>0</v>
      </c>
      <c r="I48" s="25" t="str">
        <f>IF(INDIRECT("'" &amp; $H$4 &amp; "ACTUAL'!E" &amp; ROW(H47))="E", INDIRECT("'" &amp; $H$4 &amp; "ACTUAL'!B" &amp; ROW(H47)), "")</f>
        <v/>
      </c>
      <c r="J48" s="25" t="str">
        <f>IF(INDIRECT("'" &amp; $H$4 &amp; "ACTUAL'!E" &amp; ROW(H47))="E", INDIRECT("'" &amp; $H$4 &amp; "ACTUAL'!C" &amp; ROW(H47)), "")</f>
        <v/>
      </c>
      <c r="K48" s="25" t="str">
        <f>IF(INDIRECT("'" &amp; $H$4 &amp; "ACTUAL'!H" &amp; ROW(H47))="E", INDIRECT("'" &amp; $H$4 &amp; "ACTUAL'!G" &amp; ROW(H47)), "")</f>
        <v/>
      </c>
      <c r="L48" s="25" t="str">
        <f>IF(INDIRECT("'" &amp; $H$4 &amp; "ACTUAL'!J" &amp; ROW(H47))="E", INDIRECT("'" &amp; $H$4 &amp; "ACTUAL'!I" &amp; ROW(H47)), "")</f>
        <v/>
      </c>
      <c r="M48" s="25" t="str">
        <f>IF(INDIRECT("'" &amp; $H$4 &amp; "ACTUAL'!M" &amp; ROW(H47))="E", INDIRECT("'" &amp; $H$4 &amp; "ACTUAL'!K" &amp; ROW(H47)), "")</f>
        <v/>
      </c>
      <c r="N48" s="25" t="str">
        <f>IF(INDIRECT("'" &amp; $H$4 &amp; "ACTUAL'!O" &amp; ROW(H47))="E", INDIRECT("'" &amp; $H$4 &amp; "ACTUAL'!N" &amp; ROW(H47)), "")</f>
        <v/>
      </c>
      <c r="O48" s="25" t="str">
        <f>IF(INDIRECT("'" &amp; $H$4 &amp; "ACTUAL'!Q" &amp; ROW(H47))="E", INDIRECT("'" &amp; $H$4 &amp; "ACTUAL'!P" &amp; ROW(H47)), "")</f>
        <v/>
      </c>
      <c r="P48" s="25" t="str">
        <f>IF(INDIRECT("'" &amp; $H$4 &amp; "ACTUAL'!S" &amp; ROW(H47))="E", INDIRECT("'" &amp; $H$4 &amp; "ACTUAL'!R" &amp; ROW(H47)), "")</f>
        <v/>
      </c>
      <c r="Q48" s="25" t="str">
        <f>IF(INDIRECT("'" &amp; $H$4 &amp; "ACTUAL'!U" &amp; ROW(H47))="E", INDIRECT("'" &amp; $H$4 &amp; "ACTUAL'!T" &amp; ROW(H47)), "")</f>
        <v/>
      </c>
      <c r="R48" s="25" t="str">
        <f>IF(INDIRECT("'" &amp; $H$4 &amp; "ACTUAL'!W" &amp; ROW(H47))="E", INDIRECT("'" &amp; $H$4 &amp; "ACTUAL'!V" &amp; ROW(H47)), "")</f>
        <v/>
      </c>
      <c r="S48" s="25" t="str">
        <f>IF(INDIRECT("'" &amp; $H$4 &amp; "ACTUAL'!Y" &amp; ROW(H47))="E", INDIRECT("'" &amp; $H$4 &amp; "ACTUAL'!X" &amp; ROW(H47)), "")</f>
        <v/>
      </c>
      <c r="T48" s="25" t="str">
        <f>IF(INDIRECT("'" &amp; $H$4 &amp; "ACTUAL'!AA" &amp; ROW(H47))="E", INDIRECT("'" &amp; $H$4 &amp; "ACTUAL'!Z" &amp; ROW(H47)), "")</f>
        <v/>
      </c>
      <c r="U48" s="25" t="str">
        <f>IF(INDIRECT("'" &amp; $H$4 &amp; "ACTUAL'!AC" &amp; ROW(H47))="E", INDIRECT("'" &amp; $H$4 &amp; "ACTUAL'!AB" &amp; ROW(H47)), "")</f>
        <v/>
      </c>
      <c r="V48" s="25" t="str">
        <f>IF(INDIRECT("'" &amp; $H$4 &amp; "ACTUAL'!AE" &amp; ROW(H47))="E", INDIRECT("'" &amp; $H$4 &amp; "ACTUAL'!AD" &amp; ROW(H47)), "")</f>
        <v/>
      </c>
      <c r="W48" s="25" t="str">
        <f>IF(INDIRECT("'" &amp; $H$4 &amp; "ACTUAL'!AI" &amp; ROW(H47))="E", INDIRECT("'" &amp; $H$4 &amp; "ACTUAL'!AH" &amp; ROW(H47)), "")</f>
        <v/>
      </c>
      <c r="X48" s="25" t="str">
        <f>IF(INDIRECT("'" &amp; $H$4 &amp; "ACTUAL'!AK" &amp; ROW(H47))="E", INDIRECT("'" &amp; $H$4 &amp; "ACTUAL'!AJ" &amp; ROW(H47)), "")</f>
        <v/>
      </c>
      <c r="Y48" s="25" t="str">
        <f>IF(INDIRECT("'" &amp; $H$4 &amp; "ACTUAL'!AM" &amp; ROW(H47))="E", INDIRECT("'" &amp; $H$4 &amp; "ACTUAL'!AL" &amp; ROW(H47)), "")</f>
        <v/>
      </c>
      <c r="Z48" s="25" t="str">
        <f>IF(INDIRECT("'" &amp; $H$4 &amp; "ACTUAL'!AO" &amp; ROW(H47))="E", INDIRECT("'" &amp; $H$4 &amp; "ACTUAL'!AN" &amp; ROW(H47)), "")</f>
        <v/>
      </c>
      <c r="AA48" s="25" t="str">
        <f>IF(INDIRECT("'" &amp; $H$4 &amp; "ACTUAL'!AQ" &amp; ROW(H47))="E", INDIRECT("'" &amp; $H$4 &amp; "ACTUAL'!AP" &amp; ROW(H47)), "")</f>
        <v/>
      </c>
      <c r="AB48" s="26"/>
      <c r="AC48" s="31" t="s">
        <v>121</v>
      </c>
      <c r="AD48" s="28">
        <f>COUNTIF(K3:N105,AC48)</f>
        <v>0</v>
      </c>
    </row>
    <row r="49" spans="1:31" customHeight="1" ht="34.95">
      <c r="B49" s="9">
        <v>38</v>
      </c>
      <c r="C49" s="14" t="s">
        <v>122</v>
      </c>
      <c r="D49" s="5"/>
      <c r="E49" s="3" t="s">
        <v>70</v>
      </c>
      <c r="F49" s="6"/>
      <c r="G49" s="4">
        <f>$D49*F49</f>
        <v>0</v>
      </c>
      <c r="I49" s="25" t="str">
        <f>IF(INDIRECT("'" &amp; $H$4 &amp; "ACTUAL'!E" &amp; ROW(H48))="E", INDIRECT("'" &amp; $H$4 &amp; "ACTUAL'!B" &amp; ROW(H48)), "")</f>
        <v/>
      </c>
      <c r="J49" s="25" t="str">
        <f>IF(INDIRECT("'" &amp; $H$4 &amp; "ACTUAL'!E" &amp; ROW(H48))="E", INDIRECT("'" &amp; $H$4 &amp; "ACTUAL'!C" &amp; ROW(H48)), "")</f>
        <v/>
      </c>
      <c r="K49" s="25" t="str">
        <f>IF(INDIRECT("'" &amp; $H$4 &amp; "ACTUAL'!H" &amp; ROW(H48))="E", INDIRECT("'" &amp; $H$4 &amp; "ACTUAL'!G" &amp; ROW(H48)), "")</f>
        <v/>
      </c>
      <c r="L49" s="25" t="str">
        <f>IF(INDIRECT("'" &amp; $H$4 &amp; "ACTUAL'!J" &amp; ROW(H48))="E", INDIRECT("'" &amp; $H$4 &amp; "ACTUAL'!I" &amp; ROW(H48)), "")</f>
        <v/>
      </c>
      <c r="M49" s="25" t="str">
        <f>IF(INDIRECT("'" &amp; $H$4 &amp; "ACTUAL'!M" &amp; ROW(H48))="E", INDIRECT("'" &amp; $H$4 &amp; "ACTUAL'!K" &amp; ROW(H48)), "")</f>
        <v/>
      </c>
      <c r="N49" s="25" t="str">
        <f>IF(INDIRECT("'" &amp; $H$4 &amp; "ACTUAL'!O" &amp; ROW(H48))="E", INDIRECT("'" &amp; $H$4 &amp; "ACTUAL'!N" &amp; ROW(H48)), "")</f>
        <v/>
      </c>
      <c r="O49" s="25" t="str">
        <f>IF(INDIRECT("'" &amp; $H$4 &amp; "ACTUAL'!Q" &amp; ROW(H48))="E", INDIRECT("'" &amp; $H$4 &amp; "ACTUAL'!P" &amp; ROW(H48)), "")</f>
        <v/>
      </c>
      <c r="P49" s="25" t="str">
        <f>IF(INDIRECT("'" &amp; $H$4 &amp; "ACTUAL'!S" &amp; ROW(H48))="E", INDIRECT("'" &amp; $H$4 &amp; "ACTUAL'!R" &amp; ROW(H48)), "")</f>
        <v/>
      </c>
      <c r="Q49" s="25" t="str">
        <f>IF(INDIRECT("'" &amp; $H$4 &amp; "ACTUAL'!U" &amp; ROW(H48))="E", INDIRECT("'" &amp; $H$4 &amp; "ACTUAL'!T" &amp; ROW(H48)), "")</f>
        <v/>
      </c>
      <c r="R49" s="25" t="str">
        <f>IF(INDIRECT("'" &amp; $H$4 &amp; "ACTUAL'!W" &amp; ROW(H48))="E", INDIRECT("'" &amp; $H$4 &amp; "ACTUAL'!V" &amp; ROW(H48)), "")</f>
        <v/>
      </c>
      <c r="S49" s="25" t="str">
        <f>IF(INDIRECT("'" &amp; $H$4 &amp; "ACTUAL'!Y" &amp; ROW(H48))="E", INDIRECT("'" &amp; $H$4 &amp; "ACTUAL'!X" &amp; ROW(H48)), "")</f>
        <v/>
      </c>
      <c r="T49" s="25" t="str">
        <f>IF(INDIRECT("'" &amp; $H$4 &amp; "ACTUAL'!AA" &amp; ROW(H48))="E", INDIRECT("'" &amp; $H$4 &amp; "ACTUAL'!Z" &amp; ROW(H48)), "")</f>
        <v/>
      </c>
      <c r="U49" s="25" t="str">
        <f>IF(INDIRECT("'" &amp; $H$4 &amp; "ACTUAL'!AC" &amp; ROW(H48))="E", INDIRECT("'" &amp; $H$4 &amp; "ACTUAL'!AB" &amp; ROW(H48)), "")</f>
        <v/>
      </c>
      <c r="V49" s="25" t="str">
        <f>IF(INDIRECT("'" &amp; $H$4 &amp; "ACTUAL'!AE" &amp; ROW(H48))="E", INDIRECT("'" &amp; $H$4 &amp; "ACTUAL'!AD" &amp; ROW(H48)), "")</f>
        <v/>
      </c>
      <c r="W49" s="25" t="str">
        <f>IF(INDIRECT("'" &amp; $H$4 &amp; "ACTUAL'!AI" &amp; ROW(H48))="E", INDIRECT("'" &amp; $H$4 &amp; "ACTUAL'!AH" &amp; ROW(H48)), "")</f>
        <v/>
      </c>
      <c r="X49" s="25" t="str">
        <f>IF(INDIRECT("'" &amp; $H$4 &amp; "ACTUAL'!AK" &amp; ROW(H48))="E", INDIRECT("'" &amp; $H$4 &amp; "ACTUAL'!AJ" &amp; ROW(H48)), "")</f>
        <v/>
      </c>
      <c r="Y49" s="25" t="str">
        <f>IF(INDIRECT("'" &amp; $H$4 &amp; "ACTUAL'!AM" &amp; ROW(H48))="E", INDIRECT("'" &amp; $H$4 &amp; "ACTUAL'!AL" &amp; ROW(H48)), "")</f>
        <v/>
      </c>
      <c r="Z49" s="25" t="str">
        <f>IF(INDIRECT("'" &amp; $H$4 &amp; "ACTUAL'!AO" &amp; ROW(H48))="E", INDIRECT("'" &amp; $H$4 &amp; "ACTUAL'!AN" &amp; ROW(H48)), "")</f>
        <v/>
      </c>
      <c r="AA49" s="25" t="str">
        <f>IF(INDIRECT("'" &amp; $H$4 &amp; "ACTUAL'!AQ" &amp; ROW(H48))="E", INDIRECT("'" &amp; $H$4 &amp; "ACTUAL'!AP" &amp; ROW(H48)), "")</f>
        <v/>
      </c>
      <c r="AB49" s="26"/>
      <c r="AC49" s="31" t="s">
        <v>123</v>
      </c>
      <c r="AD49" s="28">
        <f>COUNTIF(K3:N105,AC49)</f>
        <v>0</v>
      </c>
    </row>
    <row r="50" spans="1:31" customHeight="1" ht="34.95">
      <c r="B50" s="9">
        <v>14</v>
      </c>
      <c r="C50" s="10" t="s">
        <v>124</v>
      </c>
      <c r="D50" s="5">
        <v>6</v>
      </c>
      <c r="E50" s="3" t="s">
        <v>70</v>
      </c>
      <c r="F50" s="6">
        <v>13827.846284564</v>
      </c>
      <c r="G50" s="4">
        <f>$D50*F50</f>
        <v>82967.077707383</v>
      </c>
      <c r="I50" s="25" t="str">
        <f>IF(INDIRECT("'" &amp; $H$4 &amp; "ACTUAL'!E" &amp; ROW(H49))="E", INDIRECT("'" &amp; $H$4 &amp; "ACTUAL'!B" &amp; ROW(H49)), "")</f>
        <v/>
      </c>
      <c r="J50" s="25" t="str">
        <f>IF(INDIRECT("'" &amp; $H$4 &amp; "ACTUAL'!E" &amp; ROW(H49))="E", INDIRECT("'" &amp; $H$4 &amp; "ACTUAL'!C" &amp; ROW(H49)), "")</f>
        <v/>
      </c>
      <c r="K50" s="25" t="str">
        <f>IF(INDIRECT("'" &amp; $H$4 &amp; "ACTUAL'!H" &amp; ROW(H49))="E", INDIRECT("'" &amp; $H$4 &amp; "ACTUAL'!G" &amp; ROW(H49)), "")</f>
        <v/>
      </c>
      <c r="L50" s="25" t="str">
        <f>IF(INDIRECT("'" &amp; $H$4 &amp; "ACTUAL'!J" &amp; ROW(H49))="E", INDIRECT("'" &amp; $H$4 &amp; "ACTUAL'!I" &amp; ROW(H49)), "")</f>
        <v/>
      </c>
      <c r="M50" s="25" t="str">
        <f>IF(INDIRECT("'" &amp; $H$4 &amp; "ACTUAL'!M" &amp; ROW(H49))="E", INDIRECT("'" &amp; $H$4 &amp; "ACTUAL'!K" &amp; ROW(H49)), "")</f>
        <v/>
      </c>
      <c r="N50" s="25" t="str">
        <f>IF(INDIRECT("'" &amp; $H$4 &amp; "ACTUAL'!O" &amp; ROW(H49))="E", INDIRECT("'" &amp; $H$4 &amp; "ACTUAL'!N" &amp; ROW(H49)), "")</f>
        <v/>
      </c>
      <c r="O50" s="25" t="str">
        <f>IF(INDIRECT("'" &amp; $H$4 &amp; "ACTUAL'!Q" &amp; ROW(H49))="E", INDIRECT("'" &amp; $H$4 &amp; "ACTUAL'!P" &amp; ROW(H49)), "")</f>
        <v/>
      </c>
      <c r="P50" s="25" t="str">
        <f>IF(INDIRECT("'" &amp; $H$4 &amp; "ACTUAL'!S" &amp; ROW(H49))="E", INDIRECT("'" &amp; $H$4 &amp; "ACTUAL'!R" &amp; ROW(H49)), "")</f>
        <v/>
      </c>
      <c r="Q50" s="25" t="str">
        <f>IF(INDIRECT("'" &amp; $H$4 &amp; "ACTUAL'!U" &amp; ROW(H49))="E", INDIRECT("'" &amp; $H$4 &amp; "ACTUAL'!T" &amp; ROW(H49)), "")</f>
        <v/>
      </c>
      <c r="R50" s="25" t="str">
        <f>IF(INDIRECT("'" &amp; $H$4 &amp; "ACTUAL'!W" &amp; ROW(H49))="E", INDIRECT("'" &amp; $H$4 &amp; "ACTUAL'!V" &amp; ROW(H49)), "")</f>
        <v/>
      </c>
      <c r="S50" s="25" t="str">
        <f>IF(INDIRECT("'" &amp; $H$4 &amp; "ACTUAL'!Y" &amp; ROW(H49))="E", INDIRECT("'" &amp; $H$4 &amp; "ACTUAL'!X" &amp; ROW(H49)), "")</f>
        <v/>
      </c>
      <c r="T50" s="25" t="str">
        <f>IF(INDIRECT("'" &amp; $H$4 &amp; "ACTUAL'!AA" &amp; ROW(H49))="E", INDIRECT("'" &amp; $H$4 &amp; "ACTUAL'!Z" &amp; ROW(H49)), "")</f>
        <v/>
      </c>
      <c r="U50" s="25" t="str">
        <f>IF(INDIRECT("'" &amp; $H$4 &amp; "ACTUAL'!AC" &amp; ROW(H49))="E", INDIRECT("'" &amp; $H$4 &amp; "ACTUAL'!AB" &amp; ROW(H49)), "")</f>
        <v/>
      </c>
      <c r="V50" s="25" t="str">
        <f>IF(INDIRECT("'" &amp; $H$4 &amp; "ACTUAL'!AE" &amp; ROW(H49))="E", INDIRECT("'" &amp; $H$4 &amp; "ACTUAL'!AD" &amp; ROW(H49)), "")</f>
        <v/>
      </c>
      <c r="W50" s="25" t="str">
        <f>IF(INDIRECT("'" &amp; $H$4 &amp; "ACTUAL'!AI" &amp; ROW(H49))="E", INDIRECT("'" &amp; $H$4 &amp; "ACTUAL'!AH" &amp; ROW(H49)), "")</f>
        <v/>
      </c>
      <c r="X50" s="25" t="str">
        <f>IF(INDIRECT("'" &amp; $H$4 &amp; "ACTUAL'!AK" &amp; ROW(H49))="E", INDIRECT("'" &amp; $H$4 &amp; "ACTUAL'!AJ" &amp; ROW(H49)), "")</f>
        <v/>
      </c>
      <c r="Y50" s="25" t="str">
        <f>IF(INDIRECT("'" &amp; $H$4 &amp; "ACTUAL'!AM" &amp; ROW(H49))="E", INDIRECT("'" &amp; $H$4 &amp; "ACTUAL'!AL" &amp; ROW(H49)), "")</f>
        <v/>
      </c>
      <c r="Z50" s="25" t="str">
        <f>IF(INDIRECT("'" &amp; $H$4 &amp; "ACTUAL'!AO" &amp; ROW(H49))="E", INDIRECT("'" &amp; $H$4 &amp; "ACTUAL'!AN" &amp; ROW(H49)), "")</f>
        <v/>
      </c>
      <c r="AA50" s="25" t="str">
        <f>IF(INDIRECT("'" &amp; $H$4 &amp; "ACTUAL'!AQ" &amp; ROW(H49))="E", INDIRECT("'" &amp; $H$4 &amp; "ACTUAL'!AP" &amp; ROW(H49)), "")</f>
        <v/>
      </c>
      <c r="AB50" s="26"/>
      <c r="AC50" s="31" t="s">
        <v>125</v>
      </c>
      <c r="AD50" s="28">
        <f>COUNTIF(K3:N105,AC50)</f>
        <v>0</v>
      </c>
    </row>
    <row r="51" spans="1:31" customHeight="1" ht="34.95">
      <c r="B51" s="9">
        <v>40</v>
      </c>
      <c r="C51" s="14" t="s">
        <v>126</v>
      </c>
      <c r="D51" s="5"/>
      <c r="E51" s="3" t="s">
        <v>70</v>
      </c>
      <c r="F51" s="6"/>
      <c r="G51" s="4">
        <f>$D51*F51</f>
        <v>0</v>
      </c>
      <c r="I51" s="25" t="str">
        <f>IF(INDIRECT("'" &amp; $H$4 &amp; "ACTUAL'!E" &amp; ROW(H50))="E", INDIRECT("'" &amp; $H$4 &amp; "ACTUAL'!B" &amp; ROW(H50)), "")</f>
        <v/>
      </c>
      <c r="J51" s="25" t="str">
        <f>IF(INDIRECT("'" &amp; $H$4 &amp; "ACTUAL'!E" &amp; ROW(H50))="E", INDIRECT("'" &amp; $H$4 &amp; "ACTUAL'!C" &amp; ROW(H50)), "")</f>
        <v/>
      </c>
      <c r="K51" s="25" t="str">
        <f>IF(INDIRECT("'" &amp; $H$4 &amp; "ACTUAL'!H" &amp; ROW(H50))="E", INDIRECT("'" &amp; $H$4 &amp; "ACTUAL'!G" &amp; ROW(H50)), "")</f>
        <v/>
      </c>
      <c r="L51" s="25" t="str">
        <f>IF(INDIRECT("'" &amp; $H$4 &amp; "ACTUAL'!J" &amp; ROW(H50))="E", INDIRECT("'" &amp; $H$4 &amp; "ACTUAL'!I" &amp; ROW(H50)), "")</f>
        <v/>
      </c>
      <c r="M51" s="25" t="str">
        <f>IF(INDIRECT("'" &amp; $H$4 &amp; "ACTUAL'!M" &amp; ROW(H50))="E", INDIRECT("'" &amp; $H$4 &amp; "ACTUAL'!K" &amp; ROW(H50)), "")</f>
        <v/>
      </c>
      <c r="N51" s="25" t="str">
        <f>IF(INDIRECT("'" &amp; $H$4 &amp; "ACTUAL'!O" &amp; ROW(H50))="E", INDIRECT("'" &amp; $H$4 &amp; "ACTUAL'!N" &amp; ROW(H50)), "")</f>
        <v/>
      </c>
      <c r="O51" s="25" t="str">
        <f>IF(INDIRECT("'" &amp; $H$4 &amp; "ACTUAL'!Q" &amp; ROW(H50))="E", INDIRECT("'" &amp; $H$4 &amp; "ACTUAL'!P" &amp; ROW(H50)), "")</f>
        <v/>
      </c>
      <c r="P51" s="25" t="str">
        <f>IF(INDIRECT("'" &amp; $H$4 &amp; "ACTUAL'!S" &amp; ROW(H50))="E", INDIRECT("'" &amp; $H$4 &amp; "ACTUAL'!R" &amp; ROW(H50)), "")</f>
        <v/>
      </c>
      <c r="Q51" s="25" t="str">
        <f>IF(INDIRECT("'" &amp; $H$4 &amp; "ACTUAL'!U" &amp; ROW(H50))="E", INDIRECT("'" &amp; $H$4 &amp; "ACTUAL'!T" &amp; ROW(H50)), "")</f>
        <v/>
      </c>
      <c r="R51" s="25" t="str">
        <f>IF(INDIRECT("'" &amp; $H$4 &amp; "ACTUAL'!W" &amp; ROW(H50))="E", INDIRECT("'" &amp; $H$4 &amp; "ACTUAL'!V" &amp; ROW(H50)), "")</f>
        <v/>
      </c>
      <c r="S51" s="25" t="str">
        <f>IF(INDIRECT("'" &amp; $H$4 &amp; "ACTUAL'!Y" &amp; ROW(H50))="E", INDIRECT("'" &amp; $H$4 &amp; "ACTUAL'!X" &amp; ROW(H50)), "")</f>
        <v/>
      </c>
      <c r="T51" s="25" t="str">
        <f>IF(INDIRECT("'" &amp; $H$4 &amp; "ACTUAL'!AA" &amp; ROW(H50))="E", INDIRECT("'" &amp; $H$4 &amp; "ACTUAL'!Z" &amp; ROW(H50)), "")</f>
        <v/>
      </c>
      <c r="U51" s="25" t="str">
        <f>IF(INDIRECT("'" &amp; $H$4 &amp; "ACTUAL'!AC" &amp; ROW(H50))="E", INDIRECT("'" &amp; $H$4 &amp; "ACTUAL'!AB" &amp; ROW(H50)), "")</f>
        <v/>
      </c>
      <c r="V51" s="25" t="str">
        <f>IF(INDIRECT("'" &amp; $H$4 &amp; "ACTUAL'!AE" &amp; ROW(H50))="E", INDIRECT("'" &amp; $H$4 &amp; "ACTUAL'!AD" &amp; ROW(H50)), "")</f>
        <v/>
      </c>
      <c r="W51" s="25" t="str">
        <f>IF(INDIRECT("'" &amp; $H$4 &amp; "ACTUAL'!AI" &amp; ROW(H50))="E", INDIRECT("'" &amp; $H$4 &amp; "ACTUAL'!AH" &amp; ROW(H50)), "")</f>
        <v/>
      </c>
      <c r="X51" s="25" t="str">
        <f>IF(INDIRECT("'" &amp; $H$4 &amp; "ACTUAL'!AK" &amp; ROW(H50))="E", INDIRECT("'" &amp; $H$4 &amp; "ACTUAL'!AJ" &amp; ROW(H50)), "")</f>
        <v/>
      </c>
      <c r="Y51" s="25" t="str">
        <f>IF(INDIRECT("'" &amp; $H$4 &amp; "ACTUAL'!AM" &amp; ROW(H50))="E", INDIRECT("'" &amp; $H$4 &amp; "ACTUAL'!AL" &amp; ROW(H50)), "")</f>
        <v/>
      </c>
      <c r="Z51" s="25" t="str">
        <f>IF(INDIRECT("'" &amp; $H$4 &amp; "ACTUAL'!AO" &amp; ROW(H50))="E", INDIRECT("'" &amp; $H$4 &amp; "ACTUAL'!AN" &amp; ROW(H50)), "")</f>
        <v/>
      </c>
      <c r="AA51" s="25" t="str">
        <f>IF(INDIRECT("'" &amp; $H$4 &amp; "ACTUAL'!AQ" &amp; ROW(H50))="E", INDIRECT("'" &amp; $H$4 &amp; "ACTUAL'!AP" &amp; ROW(H50)), "")</f>
        <v/>
      </c>
      <c r="AB51" s="26"/>
      <c r="AC51" s="33" t="s">
        <v>127</v>
      </c>
      <c r="AD51" s="28">
        <f>COUNTIF(K3:N105,AC51)</f>
        <v>0</v>
      </c>
    </row>
    <row r="52" spans="1:31" customHeight="1" ht="34.95">
      <c r="B52" s="11">
        <v>41</v>
      </c>
      <c r="C52" s="14" t="s">
        <v>128</v>
      </c>
      <c r="D52" s="5"/>
      <c r="E52" s="3" t="s">
        <v>70</v>
      </c>
      <c r="F52" s="6"/>
      <c r="G52" s="4">
        <f>$D52*F52</f>
        <v>0</v>
      </c>
      <c r="I52" s="25" t="str">
        <f>IF(INDIRECT("'" &amp; $H$4 &amp; "ACTUAL'!E" &amp; ROW(H51))="E", INDIRECT("'" &amp; $H$4 &amp; "ACTUAL'!B" &amp; ROW(H51)), "")</f>
        <v/>
      </c>
      <c r="J52" s="25" t="str">
        <f>IF(INDIRECT("'" &amp; $H$4 &amp; "ACTUAL'!E" &amp; ROW(H51))="E", INDIRECT("'" &amp; $H$4 &amp; "ACTUAL'!C" &amp; ROW(H51)), "")</f>
        <v/>
      </c>
      <c r="K52" s="25" t="str">
        <f>IF(INDIRECT("'" &amp; $H$4 &amp; "ACTUAL'!H" &amp; ROW(H51))="E", INDIRECT("'" &amp; $H$4 &amp; "ACTUAL'!G" &amp; ROW(H51)), "")</f>
        <v/>
      </c>
      <c r="L52" s="25" t="str">
        <f>IF(INDIRECT("'" &amp; $H$4 &amp; "ACTUAL'!J" &amp; ROW(H51))="E", INDIRECT("'" &amp; $H$4 &amp; "ACTUAL'!I" &amp; ROW(H51)), "")</f>
        <v/>
      </c>
      <c r="M52" s="25" t="str">
        <f>IF(INDIRECT("'" &amp; $H$4 &amp; "ACTUAL'!M" &amp; ROW(H51))="E", INDIRECT("'" &amp; $H$4 &amp; "ACTUAL'!K" &amp; ROW(H51)), "")</f>
        <v/>
      </c>
      <c r="N52" s="25" t="str">
        <f>IF(INDIRECT("'" &amp; $H$4 &amp; "ACTUAL'!O" &amp; ROW(H51))="E", INDIRECT("'" &amp; $H$4 &amp; "ACTUAL'!N" &amp; ROW(H51)), "")</f>
        <v/>
      </c>
      <c r="O52" s="25" t="str">
        <f>IF(INDIRECT("'" &amp; $H$4 &amp; "ACTUAL'!Q" &amp; ROW(H51))="E", INDIRECT("'" &amp; $H$4 &amp; "ACTUAL'!P" &amp; ROW(H51)), "")</f>
        <v/>
      </c>
      <c r="P52" s="25" t="str">
        <f>IF(INDIRECT("'" &amp; $H$4 &amp; "ACTUAL'!S" &amp; ROW(H51))="E", INDIRECT("'" &amp; $H$4 &amp; "ACTUAL'!R" &amp; ROW(H51)), "")</f>
        <v/>
      </c>
      <c r="Q52" s="25" t="str">
        <f>IF(INDIRECT("'" &amp; $H$4 &amp; "ACTUAL'!U" &amp; ROW(H51))="E", INDIRECT("'" &amp; $H$4 &amp; "ACTUAL'!T" &amp; ROW(H51)), "")</f>
        <v/>
      </c>
      <c r="R52" s="25" t="str">
        <f>IF(INDIRECT("'" &amp; $H$4 &amp; "ACTUAL'!W" &amp; ROW(H51))="E", INDIRECT("'" &amp; $H$4 &amp; "ACTUAL'!V" &amp; ROW(H51)), "")</f>
        <v/>
      </c>
      <c r="S52" s="25" t="str">
        <f>IF(INDIRECT("'" &amp; $H$4 &amp; "ACTUAL'!Y" &amp; ROW(H51))="E", INDIRECT("'" &amp; $H$4 &amp; "ACTUAL'!X" &amp; ROW(H51)), "")</f>
        <v/>
      </c>
      <c r="T52" s="25" t="str">
        <f>IF(INDIRECT("'" &amp; $H$4 &amp; "ACTUAL'!AA" &amp; ROW(H51))="E", INDIRECT("'" &amp; $H$4 &amp; "ACTUAL'!Z" &amp; ROW(H51)), "")</f>
        <v/>
      </c>
      <c r="U52" s="25" t="str">
        <f>IF(INDIRECT("'" &amp; $H$4 &amp; "ACTUAL'!AC" &amp; ROW(H51))="E", INDIRECT("'" &amp; $H$4 &amp; "ACTUAL'!AB" &amp; ROW(H51)), "")</f>
        <v/>
      </c>
      <c r="V52" s="25" t="str">
        <f>IF(INDIRECT("'" &amp; $H$4 &amp; "ACTUAL'!AE" &amp; ROW(H51))="E", INDIRECT("'" &amp; $H$4 &amp; "ACTUAL'!AD" &amp; ROW(H51)), "")</f>
        <v/>
      </c>
      <c r="W52" s="25" t="str">
        <f>IF(INDIRECT("'" &amp; $H$4 &amp; "ACTUAL'!AI" &amp; ROW(H51))="E", INDIRECT("'" &amp; $H$4 &amp; "ACTUAL'!AH" &amp; ROW(H51)), "")</f>
        <v/>
      </c>
      <c r="X52" s="25" t="str">
        <f>IF(INDIRECT("'" &amp; $H$4 &amp; "ACTUAL'!AK" &amp; ROW(H51))="E", INDIRECT("'" &amp; $H$4 &amp; "ACTUAL'!AJ" &amp; ROW(H51)), "")</f>
        <v/>
      </c>
      <c r="Y52" s="25" t="str">
        <f>IF(INDIRECT("'" &amp; $H$4 &amp; "ACTUAL'!AM" &amp; ROW(H51))="E", INDIRECT("'" &amp; $H$4 &amp; "ACTUAL'!AL" &amp; ROW(H51)), "")</f>
        <v/>
      </c>
      <c r="Z52" s="25" t="str">
        <f>IF(INDIRECT("'" &amp; $H$4 &amp; "ACTUAL'!AO" &amp; ROW(H51))="E", INDIRECT("'" &amp; $H$4 &amp; "ACTUAL'!AN" &amp; ROW(H51)), "")</f>
        <v/>
      </c>
      <c r="AA52" s="25" t="str">
        <f>IF(INDIRECT("'" &amp; $H$4 &amp; "ACTUAL'!AQ" &amp; ROW(H51))="E", INDIRECT("'" &amp; $H$4 &amp; "ACTUAL'!AP" &amp; ROW(H51)), "")</f>
        <v/>
      </c>
      <c r="AB52" s="26"/>
      <c r="AC52" s="46" t="s">
        <v>129</v>
      </c>
      <c r="AD52" s="47"/>
    </row>
    <row r="53" spans="1:31" customHeight="1" ht="34.95">
      <c r="B53" s="9">
        <v>15</v>
      </c>
      <c r="C53" s="10" t="s">
        <v>130</v>
      </c>
      <c r="D53" s="5">
        <v>2</v>
      </c>
      <c r="E53" s="3" t="s">
        <v>70</v>
      </c>
      <c r="F53" s="6">
        <v>5026.9663354696</v>
      </c>
      <c r="G53" s="4">
        <f>$D53*F53</f>
        <v>10053.932670939</v>
      </c>
      <c r="I53" s="25" t="str">
        <f>IF(INDIRECT("'" &amp; $H$4 &amp; "ACTUAL'!E" &amp; ROW(H52))="E", INDIRECT("'" &amp; $H$4 &amp; "ACTUAL'!B" &amp; ROW(H52)), "")</f>
        <v/>
      </c>
      <c r="J53" s="25" t="str">
        <f>IF(INDIRECT("'" &amp; $H$4 &amp; "ACTUAL'!E" &amp; ROW(H52))="E", INDIRECT("'" &amp; $H$4 &amp; "ACTUAL'!C" &amp; ROW(H52)), "")</f>
        <v/>
      </c>
      <c r="K53" s="25" t="str">
        <f>IF(INDIRECT("'" &amp; $H$4 &amp; "ACTUAL'!H" &amp; ROW(H52))="E", INDIRECT("'" &amp; $H$4 &amp; "ACTUAL'!G" &amp; ROW(H52)), "")</f>
        <v/>
      </c>
      <c r="L53" s="25" t="str">
        <f>IF(INDIRECT("'" &amp; $H$4 &amp; "ACTUAL'!J" &amp; ROW(H52))="E", INDIRECT("'" &amp; $H$4 &amp; "ACTUAL'!I" &amp; ROW(H52)), "")</f>
        <v/>
      </c>
      <c r="M53" s="25" t="str">
        <f>IF(INDIRECT("'" &amp; $H$4 &amp; "ACTUAL'!M" &amp; ROW(H52))="E", INDIRECT("'" &amp; $H$4 &amp; "ACTUAL'!K" &amp; ROW(H52)), "")</f>
        <v/>
      </c>
      <c r="N53" s="25" t="str">
        <f>IF(INDIRECT("'" &amp; $H$4 &amp; "ACTUAL'!O" &amp; ROW(H52))="E", INDIRECT("'" &amp; $H$4 &amp; "ACTUAL'!N" &amp; ROW(H52)), "")</f>
        <v/>
      </c>
      <c r="O53" s="25" t="str">
        <f>IF(INDIRECT("'" &amp; $H$4 &amp; "ACTUAL'!Q" &amp; ROW(H52))="E", INDIRECT("'" &amp; $H$4 &amp; "ACTUAL'!P" &amp; ROW(H52)), "")</f>
        <v/>
      </c>
      <c r="P53" s="25" t="str">
        <f>IF(INDIRECT("'" &amp; $H$4 &amp; "ACTUAL'!S" &amp; ROW(H52))="E", INDIRECT("'" &amp; $H$4 &amp; "ACTUAL'!R" &amp; ROW(H52)), "")</f>
        <v/>
      </c>
      <c r="Q53" s="25" t="str">
        <f>IF(INDIRECT("'" &amp; $H$4 &amp; "ACTUAL'!U" &amp; ROW(H52))="E", INDIRECT("'" &amp; $H$4 &amp; "ACTUAL'!T" &amp; ROW(H52)), "")</f>
        <v/>
      </c>
      <c r="R53" s="25" t="str">
        <f>IF(INDIRECT("'" &amp; $H$4 &amp; "ACTUAL'!W" &amp; ROW(H52))="E", INDIRECT("'" &amp; $H$4 &amp; "ACTUAL'!V" &amp; ROW(H52)), "")</f>
        <v/>
      </c>
      <c r="S53" s="25" t="str">
        <f>IF(INDIRECT("'" &amp; $H$4 &amp; "ACTUAL'!Y" &amp; ROW(H52))="E", INDIRECT("'" &amp; $H$4 &amp; "ACTUAL'!X" &amp; ROW(H52)), "")</f>
        <v/>
      </c>
      <c r="T53" s="25" t="str">
        <f>IF(INDIRECT("'" &amp; $H$4 &amp; "ACTUAL'!AA" &amp; ROW(H52))="E", INDIRECT("'" &amp; $H$4 &amp; "ACTUAL'!Z" &amp; ROW(H52)), "")</f>
        <v/>
      </c>
      <c r="U53" s="25" t="str">
        <f>IF(INDIRECT("'" &amp; $H$4 &amp; "ACTUAL'!AC" &amp; ROW(H52))="E", INDIRECT("'" &amp; $H$4 &amp; "ACTUAL'!AB" &amp; ROW(H52)), "")</f>
        <v/>
      </c>
      <c r="V53" s="25" t="str">
        <f>IF(INDIRECT("'" &amp; $H$4 &amp; "ACTUAL'!AE" &amp; ROW(H52))="E", INDIRECT("'" &amp; $H$4 &amp; "ACTUAL'!AD" &amp; ROW(H52)), "")</f>
        <v/>
      </c>
      <c r="W53" s="25" t="str">
        <f>IF(INDIRECT("'" &amp; $H$4 &amp; "ACTUAL'!AI" &amp; ROW(H52))="E", INDIRECT("'" &amp; $H$4 &amp; "ACTUAL'!AH" &amp; ROW(H52)), "")</f>
        <v/>
      </c>
      <c r="X53" s="25" t="str">
        <f>IF(INDIRECT("'" &amp; $H$4 &amp; "ACTUAL'!AK" &amp; ROW(H52))="E", INDIRECT("'" &amp; $H$4 &amp; "ACTUAL'!AJ" &amp; ROW(H52)), "")</f>
        <v/>
      </c>
      <c r="Y53" s="25" t="str">
        <f>IF(INDIRECT("'" &amp; $H$4 &amp; "ACTUAL'!AM" &amp; ROW(H52))="E", INDIRECT("'" &amp; $H$4 &amp; "ACTUAL'!AL" &amp; ROW(H52)), "")</f>
        <v/>
      </c>
      <c r="Z53" s="25" t="str">
        <f>IF(INDIRECT("'" &amp; $H$4 &amp; "ACTUAL'!AO" &amp; ROW(H52))="E", INDIRECT("'" &amp; $H$4 &amp; "ACTUAL'!AN" &amp; ROW(H52)), "")</f>
        <v/>
      </c>
      <c r="AA53" s="25" t="str">
        <f>IF(INDIRECT("'" &amp; $H$4 &amp; "ACTUAL'!AQ" &amp; ROW(H52))="E", INDIRECT("'" &amp; $H$4 &amp; "ACTUAL'!AP" &amp; ROW(H52)), "")</f>
        <v/>
      </c>
      <c r="AB53" s="26"/>
      <c r="AC53" s="27" t="s">
        <v>131</v>
      </c>
      <c r="AD53" s="28">
        <f>COUNTIF(N3:N324,"TRANSF.2F-13KV-5KVA")</f>
        <v>0</v>
      </c>
    </row>
    <row r="54" spans="1:31" customHeight="1" ht="34.95">
      <c r="B54" s="11">
        <v>43</v>
      </c>
      <c r="C54" s="14" t="s">
        <v>132</v>
      </c>
      <c r="D54" s="5"/>
      <c r="E54" s="3" t="s">
        <v>70</v>
      </c>
      <c r="F54" s="6"/>
      <c r="G54" s="4">
        <f>$D54*F54</f>
        <v>0</v>
      </c>
      <c r="I54" s="25" t="str">
        <f>IF(INDIRECT("'" &amp; $H$4 &amp; "ACTUAL'!E" &amp; ROW(H53))="E", INDIRECT("'" &amp; $H$4 &amp; "ACTUAL'!B" &amp; ROW(H53)), "")</f>
        <v/>
      </c>
      <c r="J54" s="25" t="str">
        <f>IF(INDIRECT("'" &amp; $H$4 &amp; "ACTUAL'!E" &amp; ROW(H53))="E", INDIRECT("'" &amp; $H$4 &amp; "ACTUAL'!C" &amp; ROW(H53)), "")</f>
        <v/>
      </c>
      <c r="K54" s="25" t="str">
        <f>IF(INDIRECT("'" &amp; $H$4 &amp; "ACTUAL'!H" &amp; ROW(H53))="E", INDIRECT("'" &amp; $H$4 &amp; "ACTUAL'!G" &amp; ROW(H53)), "")</f>
        <v/>
      </c>
      <c r="L54" s="25" t="str">
        <f>IF(INDIRECT("'" &amp; $H$4 &amp; "ACTUAL'!J" &amp; ROW(H53))="E", INDIRECT("'" &amp; $H$4 &amp; "ACTUAL'!I" &amp; ROW(H53)), "")</f>
        <v/>
      </c>
      <c r="M54" s="25" t="str">
        <f>IF(INDIRECT("'" &amp; $H$4 &amp; "ACTUAL'!M" &amp; ROW(H53))="E", INDIRECT("'" &amp; $H$4 &amp; "ACTUAL'!K" &amp; ROW(H53)), "")</f>
        <v/>
      </c>
      <c r="N54" s="25" t="str">
        <f>IF(INDIRECT("'" &amp; $H$4 &amp; "ACTUAL'!O" &amp; ROW(H53))="E", INDIRECT("'" &amp; $H$4 &amp; "ACTUAL'!N" &amp; ROW(H53)), "")</f>
        <v/>
      </c>
      <c r="O54" s="25" t="str">
        <f>IF(INDIRECT("'" &amp; $H$4 &amp; "ACTUAL'!Q" &amp; ROW(H53))="E", INDIRECT("'" &amp; $H$4 &amp; "ACTUAL'!P" &amp; ROW(H53)), "")</f>
        <v/>
      </c>
      <c r="P54" s="25" t="str">
        <f>IF(INDIRECT("'" &amp; $H$4 &amp; "ACTUAL'!S" &amp; ROW(H53))="E", INDIRECT("'" &amp; $H$4 &amp; "ACTUAL'!R" &amp; ROW(H53)), "")</f>
        <v/>
      </c>
      <c r="Q54" s="25" t="str">
        <f>IF(INDIRECT("'" &amp; $H$4 &amp; "ACTUAL'!U" &amp; ROW(H53))="E", INDIRECT("'" &amp; $H$4 &amp; "ACTUAL'!T" &amp; ROW(H53)), "")</f>
        <v/>
      </c>
      <c r="R54" s="25" t="str">
        <f>IF(INDIRECT("'" &amp; $H$4 &amp; "ACTUAL'!W" &amp; ROW(H53))="E", INDIRECT("'" &amp; $H$4 &amp; "ACTUAL'!V" &amp; ROW(H53)), "")</f>
        <v/>
      </c>
      <c r="S54" s="25" t="str">
        <f>IF(INDIRECT("'" &amp; $H$4 &amp; "ACTUAL'!Y" &amp; ROW(H53))="E", INDIRECT("'" &amp; $H$4 &amp; "ACTUAL'!X" &amp; ROW(H53)), "")</f>
        <v/>
      </c>
      <c r="T54" s="25" t="str">
        <f>IF(INDIRECT("'" &amp; $H$4 &amp; "ACTUAL'!AA" &amp; ROW(H53))="E", INDIRECT("'" &amp; $H$4 &amp; "ACTUAL'!Z" &amp; ROW(H53)), "")</f>
        <v/>
      </c>
      <c r="U54" s="25" t="str">
        <f>IF(INDIRECT("'" &amp; $H$4 &amp; "ACTUAL'!AC" &amp; ROW(H53))="E", INDIRECT("'" &amp; $H$4 &amp; "ACTUAL'!AB" &amp; ROW(H53)), "")</f>
        <v/>
      </c>
      <c r="V54" s="25" t="str">
        <f>IF(INDIRECT("'" &amp; $H$4 &amp; "ACTUAL'!AE" &amp; ROW(H53))="E", INDIRECT("'" &amp; $H$4 &amp; "ACTUAL'!AD" &amp; ROW(H53)), "")</f>
        <v/>
      </c>
      <c r="W54" s="25" t="str">
        <f>IF(INDIRECT("'" &amp; $H$4 &amp; "ACTUAL'!AI" &amp; ROW(H53))="E", INDIRECT("'" &amp; $H$4 &amp; "ACTUAL'!AH" &amp; ROW(H53)), "")</f>
        <v/>
      </c>
      <c r="X54" s="25" t="str">
        <f>IF(INDIRECT("'" &amp; $H$4 &amp; "ACTUAL'!AK" &amp; ROW(H53))="E", INDIRECT("'" &amp; $H$4 &amp; "ACTUAL'!AJ" &amp; ROW(H53)), "")</f>
        <v/>
      </c>
      <c r="Y54" s="25" t="str">
        <f>IF(INDIRECT("'" &amp; $H$4 &amp; "ACTUAL'!AM" &amp; ROW(H53))="E", INDIRECT("'" &amp; $H$4 &amp; "ACTUAL'!AL" &amp; ROW(H53)), "")</f>
        <v/>
      </c>
      <c r="Z54" s="25" t="str">
        <f>IF(INDIRECT("'" &amp; $H$4 &amp; "ACTUAL'!AO" &amp; ROW(H53))="E", INDIRECT("'" &amp; $H$4 &amp; "ACTUAL'!AN" &amp; ROW(H53)), "")</f>
        <v/>
      </c>
      <c r="AA54" s="25" t="str">
        <f>IF(INDIRECT("'" &amp; $H$4 &amp; "ACTUAL'!AQ" &amp; ROW(H53))="E", INDIRECT("'" &amp; $H$4 &amp; "ACTUAL'!AP" &amp; ROW(H53)), "")</f>
        <v/>
      </c>
      <c r="AB54" s="26"/>
      <c r="AC54" s="27" t="s">
        <v>133</v>
      </c>
      <c r="AD54" s="28">
        <f>COUNTIF(N3:N324,"TRANSF.2F-13KV-10KVA")</f>
        <v>0</v>
      </c>
    </row>
    <row r="55" spans="1:31" customHeight="1" ht="34.95">
      <c r="B55" s="9">
        <v>44</v>
      </c>
      <c r="C55" s="14" t="s">
        <v>134</v>
      </c>
      <c r="D55" s="5"/>
      <c r="E55" s="3" t="s">
        <v>70</v>
      </c>
      <c r="F55" s="6"/>
      <c r="G55" s="4">
        <f>$D55*F55</f>
        <v>0</v>
      </c>
      <c r="I55" s="25" t="str">
        <f>IF(INDIRECT("'" &amp; $H$4 &amp; "ACTUAL'!E" &amp; ROW(H54))="E", INDIRECT("'" &amp; $H$4 &amp; "ACTUAL'!B" &amp; ROW(H54)), "")</f>
        <v/>
      </c>
      <c r="J55" s="25" t="str">
        <f>IF(INDIRECT("'" &amp; $H$4 &amp; "ACTUAL'!E" &amp; ROW(H54))="E", INDIRECT("'" &amp; $H$4 &amp; "ACTUAL'!C" &amp; ROW(H54)), "")</f>
        <v/>
      </c>
      <c r="K55" s="25" t="str">
        <f>IF(INDIRECT("'" &amp; $H$4 &amp; "ACTUAL'!H" &amp; ROW(H54))="E", INDIRECT("'" &amp; $H$4 &amp; "ACTUAL'!G" &amp; ROW(H54)), "")</f>
        <v/>
      </c>
      <c r="L55" s="25" t="str">
        <f>IF(INDIRECT("'" &amp; $H$4 &amp; "ACTUAL'!J" &amp; ROW(H54))="E", INDIRECT("'" &amp; $H$4 &amp; "ACTUAL'!I" &amp; ROW(H54)), "")</f>
        <v/>
      </c>
      <c r="M55" s="25" t="str">
        <f>IF(INDIRECT("'" &amp; $H$4 &amp; "ACTUAL'!M" &amp; ROW(H54))="E", INDIRECT("'" &amp; $H$4 &amp; "ACTUAL'!K" &amp; ROW(H54)), "")</f>
        <v/>
      </c>
      <c r="N55" s="25" t="str">
        <f>IF(INDIRECT("'" &amp; $H$4 &amp; "ACTUAL'!O" &amp; ROW(H54))="E", INDIRECT("'" &amp; $H$4 &amp; "ACTUAL'!N" &amp; ROW(H54)), "")</f>
        <v/>
      </c>
      <c r="O55" s="25" t="str">
        <f>IF(INDIRECT("'" &amp; $H$4 &amp; "ACTUAL'!Q" &amp; ROW(H54))="E", INDIRECT("'" &amp; $H$4 &amp; "ACTUAL'!P" &amp; ROW(H54)), "")</f>
        <v/>
      </c>
      <c r="P55" s="25" t="str">
        <f>IF(INDIRECT("'" &amp; $H$4 &amp; "ACTUAL'!S" &amp; ROW(H54))="E", INDIRECT("'" &amp; $H$4 &amp; "ACTUAL'!R" &amp; ROW(H54)), "")</f>
        <v/>
      </c>
      <c r="Q55" s="25" t="str">
        <f>IF(INDIRECT("'" &amp; $H$4 &amp; "ACTUAL'!U" &amp; ROW(H54))="E", INDIRECT("'" &amp; $H$4 &amp; "ACTUAL'!T" &amp; ROW(H54)), "")</f>
        <v/>
      </c>
      <c r="R55" s="25" t="str">
        <f>IF(INDIRECT("'" &amp; $H$4 &amp; "ACTUAL'!W" &amp; ROW(H54))="E", INDIRECT("'" &amp; $H$4 &amp; "ACTUAL'!V" &amp; ROW(H54)), "")</f>
        <v/>
      </c>
      <c r="S55" s="25" t="str">
        <f>IF(INDIRECT("'" &amp; $H$4 &amp; "ACTUAL'!Y" &amp; ROW(H54))="E", INDIRECT("'" &amp; $H$4 &amp; "ACTUAL'!X" &amp; ROW(H54)), "")</f>
        <v/>
      </c>
      <c r="T55" s="25" t="str">
        <f>IF(INDIRECT("'" &amp; $H$4 &amp; "ACTUAL'!AA" &amp; ROW(H54))="E", INDIRECT("'" &amp; $H$4 &amp; "ACTUAL'!Z" &amp; ROW(H54)), "")</f>
        <v/>
      </c>
      <c r="U55" s="25" t="str">
        <f>IF(INDIRECT("'" &amp; $H$4 &amp; "ACTUAL'!AC" &amp; ROW(H54))="E", INDIRECT("'" &amp; $H$4 &amp; "ACTUAL'!AB" &amp; ROW(H54)), "")</f>
        <v/>
      </c>
      <c r="V55" s="25" t="str">
        <f>IF(INDIRECT("'" &amp; $H$4 &amp; "ACTUAL'!AE" &amp; ROW(H54))="E", INDIRECT("'" &amp; $H$4 &amp; "ACTUAL'!AD" &amp; ROW(H54)), "")</f>
        <v/>
      </c>
      <c r="W55" s="25" t="str">
        <f>IF(INDIRECT("'" &amp; $H$4 &amp; "ACTUAL'!AI" &amp; ROW(H54))="E", INDIRECT("'" &amp; $H$4 &amp; "ACTUAL'!AH" &amp; ROW(H54)), "")</f>
        <v/>
      </c>
      <c r="X55" s="25" t="str">
        <f>IF(INDIRECT("'" &amp; $H$4 &amp; "ACTUAL'!AK" &amp; ROW(H54))="E", INDIRECT("'" &amp; $H$4 &amp; "ACTUAL'!AJ" &amp; ROW(H54)), "")</f>
        <v/>
      </c>
      <c r="Y55" s="25" t="str">
        <f>IF(INDIRECT("'" &amp; $H$4 &amp; "ACTUAL'!AM" &amp; ROW(H54))="E", INDIRECT("'" &amp; $H$4 &amp; "ACTUAL'!AL" &amp; ROW(H54)), "")</f>
        <v/>
      </c>
      <c r="Z55" s="25" t="str">
        <f>IF(INDIRECT("'" &amp; $H$4 &amp; "ACTUAL'!AO" &amp; ROW(H54))="E", INDIRECT("'" &amp; $H$4 &amp; "ACTUAL'!AN" &amp; ROW(H54)), "")</f>
        <v/>
      </c>
      <c r="AA55" s="25" t="str">
        <f>IF(INDIRECT("'" &amp; $H$4 &amp; "ACTUAL'!AQ" &amp; ROW(H54))="E", INDIRECT("'" &amp; $H$4 &amp; "ACTUAL'!AP" &amp; ROW(H54)), "")</f>
        <v/>
      </c>
      <c r="AB55" s="26"/>
      <c r="AC55" s="27" t="s">
        <v>135</v>
      </c>
      <c r="AD55" s="28">
        <f>COUNTIF(N3:N324,"TRANSF.2F-13KV-15KVA")</f>
        <v>0</v>
      </c>
    </row>
    <row r="56" spans="1:31" customHeight="1" ht="34.95">
      <c r="B56" s="9">
        <v>16</v>
      </c>
      <c r="C56" s="10" t="s">
        <v>136</v>
      </c>
      <c r="D56" s="5">
        <v>2</v>
      </c>
      <c r="E56" s="3" t="s">
        <v>70</v>
      </c>
      <c r="F56" s="6">
        <v>7257.6394148338</v>
      </c>
      <c r="G56" s="4">
        <f>$D56*F56</f>
        <v>14515.278829668</v>
      </c>
      <c r="I56" s="25" t="str">
        <f>IF(INDIRECT("'" &amp; $H$4 &amp; "ACTUAL'!E" &amp; ROW(H55))="E", INDIRECT("'" &amp; $H$4 &amp; "ACTUAL'!B" &amp; ROW(H55)), "")</f>
        <v/>
      </c>
      <c r="J56" s="25" t="str">
        <f>IF(INDIRECT("'" &amp; $H$4 &amp; "ACTUAL'!E" &amp; ROW(H55))="E", INDIRECT("'" &amp; $H$4 &amp; "ACTUAL'!C" &amp; ROW(H55)), "")</f>
        <v/>
      </c>
      <c r="K56" s="25" t="str">
        <f>IF(INDIRECT("'" &amp; $H$4 &amp; "ACTUAL'!H" &amp; ROW(H55))="E", INDIRECT("'" &amp; $H$4 &amp; "ACTUAL'!G" &amp; ROW(H55)), "")</f>
        <v/>
      </c>
      <c r="L56" s="25" t="str">
        <f>IF(INDIRECT("'" &amp; $H$4 &amp; "ACTUAL'!J" &amp; ROW(H55))="E", INDIRECT("'" &amp; $H$4 &amp; "ACTUAL'!I" &amp; ROW(H55)), "")</f>
        <v/>
      </c>
      <c r="M56" s="25" t="str">
        <f>IF(INDIRECT("'" &amp; $H$4 &amp; "ACTUAL'!M" &amp; ROW(H55))="E", INDIRECT("'" &amp; $H$4 &amp; "ACTUAL'!K" &amp; ROW(H55)), "")</f>
        <v/>
      </c>
      <c r="N56" s="25" t="str">
        <f>IF(INDIRECT("'" &amp; $H$4 &amp; "ACTUAL'!O" &amp; ROW(H55))="E", INDIRECT("'" &amp; $H$4 &amp; "ACTUAL'!N" &amp; ROW(H55)), "")</f>
        <v/>
      </c>
      <c r="O56" s="25" t="str">
        <f>IF(INDIRECT("'" &amp; $H$4 &amp; "ACTUAL'!Q" &amp; ROW(H55))="E", INDIRECT("'" &amp; $H$4 &amp; "ACTUAL'!P" &amp; ROW(H55)), "")</f>
        <v/>
      </c>
      <c r="P56" s="25" t="str">
        <f>IF(INDIRECT("'" &amp; $H$4 &amp; "ACTUAL'!S" &amp; ROW(H55))="E", INDIRECT("'" &amp; $H$4 &amp; "ACTUAL'!R" &amp; ROW(H55)), "")</f>
        <v/>
      </c>
      <c r="Q56" s="25" t="str">
        <f>IF(INDIRECT("'" &amp; $H$4 &amp; "ACTUAL'!U" &amp; ROW(H55))="E", INDIRECT("'" &amp; $H$4 &amp; "ACTUAL'!T" &amp; ROW(H55)), "")</f>
        <v/>
      </c>
      <c r="R56" s="25" t="str">
        <f>IF(INDIRECT("'" &amp; $H$4 &amp; "ACTUAL'!W" &amp; ROW(H55))="E", INDIRECT("'" &amp; $H$4 &amp; "ACTUAL'!V" &amp; ROW(H55)), "")</f>
        <v/>
      </c>
      <c r="S56" s="25" t="str">
        <f>IF(INDIRECT("'" &amp; $H$4 &amp; "ACTUAL'!Y" &amp; ROW(H55))="E", INDIRECT("'" &amp; $H$4 &amp; "ACTUAL'!X" &amp; ROW(H55)), "")</f>
        <v/>
      </c>
      <c r="T56" s="25" t="str">
        <f>IF(INDIRECT("'" &amp; $H$4 &amp; "ACTUAL'!AA" &amp; ROW(H55))="E", INDIRECT("'" &amp; $H$4 &amp; "ACTUAL'!Z" &amp; ROW(H55)), "")</f>
        <v/>
      </c>
      <c r="U56" s="25" t="str">
        <f>IF(INDIRECT("'" &amp; $H$4 &amp; "ACTUAL'!AC" &amp; ROW(H55))="E", INDIRECT("'" &amp; $H$4 &amp; "ACTUAL'!AB" &amp; ROW(H55)), "")</f>
        <v/>
      </c>
      <c r="V56" s="25" t="str">
        <f>IF(INDIRECT("'" &amp; $H$4 &amp; "ACTUAL'!AE" &amp; ROW(H55))="E", INDIRECT("'" &amp; $H$4 &amp; "ACTUAL'!AD" &amp; ROW(H55)), "")</f>
        <v/>
      </c>
      <c r="W56" s="25" t="str">
        <f>IF(INDIRECT("'" &amp; $H$4 &amp; "ACTUAL'!AI" &amp; ROW(H55))="E", INDIRECT("'" &amp; $H$4 &amp; "ACTUAL'!AH" &amp; ROW(H55)), "")</f>
        <v/>
      </c>
      <c r="X56" s="25" t="str">
        <f>IF(INDIRECT("'" &amp; $H$4 &amp; "ACTUAL'!AK" &amp; ROW(H55))="E", INDIRECT("'" &amp; $H$4 &amp; "ACTUAL'!AJ" &amp; ROW(H55)), "")</f>
        <v/>
      </c>
      <c r="Y56" s="25" t="str">
        <f>IF(INDIRECT("'" &amp; $H$4 &amp; "ACTUAL'!AM" &amp; ROW(H55))="E", INDIRECT("'" &amp; $H$4 &amp; "ACTUAL'!AL" &amp; ROW(H55)), "")</f>
        <v/>
      </c>
      <c r="Z56" s="25" t="str">
        <f>IF(INDIRECT("'" &amp; $H$4 &amp; "ACTUAL'!AO" &amp; ROW(H55))="E", INDIRECT("'" &amp; $H$4 &amp; "ACTUAL'!AN" &amp; ROW(H55)), "")</f>
        <v/>
      </c>
      <c r="AA56" s="25" t="str">
        <f>IF(INDIRECT("'" &amp; $H$4 &amp; "ACTUAL'!AQ" &amp; ROW(H55))="E", INDIRECT("'" &amp; $H$4 &amp; "ACTUAL'!AP" &amp; ROW(H55)), "")</f>
        <v/>
      </c>
      <c r="AB56" s="26"/>
      <c r="AC56" s="27" t="s">
        <v>137</v>
      </c>
      <c r="AD56" s="28">
        <f>COUNTIF(N3:N324,"TRANSF.2F-13KV-25KVA")</f>
        <v>0</v>
      </c>
    </row>
    <row r="57" spans="1:31" customHeight="1" ht="34.95">
      <c r="B57" s="9">
        <v>46</v>
      </c>
      <c r="C57" s="14" t="s">
        <v>138</v>
      </c>
      <c r="D57" s="5"/>
      <c r="E57" s="3" t="s">
        <v>70</v>
      </c>
      <c r="F57" s="6"/>
      <c r="G57" s="4">
        <f>$D57*F57</f>
        <v>0</v>
      </c>
      <c r="I57" s="25" t="str">
        <f>IF(INDIRECT("'" &amp; $H$4 &amp; "ACTUAL'!E" &amp; ROW(H56))="E", INDIRECT("'" &amp; $H$4 &amp; "ACTUAL'!B" &amp; ROW(H56)), "")</f>
        <v/>
      </c>
      <c r="J57" s="25" t="str">
        <f>IF(INDIRECT("'" &amp; $H$4 &amp; "ACTUAL'!E" &amp; ROW(H56))="E", INDIRECT("'" &amp; $H$4 &amp; "ACTUAL'!C" &amp; ROW(H56)), "")</f>
        <v/>
      </c>
      <c r="K57" s="25" t="str">
        <f>IF(INDIRECT("'" &amp; $H$4 &amp; "ACTUAL'!H" &amp; ROW(H56))="E", INDIRECT("'" &amp; $H$4 &amp; "ACTUAL'!G" &amp; ROW(H56)), "")</f>
        <v/>
      </c>
      <c r="L57" s="25" t="str">
        <f>IF(INDIRECT("'" &amp; $H$4 &amp; "ACTUAL'!J" &amp; ROW(H56))="E", INDIRECT("'" &amp; $H$4 &amp; "ACTUAL'!I" &amp; ROW(H56)), "")</f>
        <v/>
      </c>
      <c r="M57" s="25" t="str">
        <f>IF(INDIRECT("'" &amp; $H$4 &amp; "ACTUAL'!M" &amp; ROW(H56))="E", INDIRECT("'" &amp; $H$4 &amp; "ACTUAL'!K" &amp; ROW(H56)), "")</f>
        <v/>
      </c>
      <c r="N57" s="25" t="str">
        <f>IF(INDIRECT("'" &amp; $H$4 &amp; "ACTUAL'!O" &amp; ROW(H56))="E", INDIRECT("'" &amp; $H$4 &amp; "ACTUAL'!N" &amp; ROW(H56)), "")</f>
        <v/>
      </c>
      <c r="O57" s="25" t="str">
        <f>IF(INDIRECT("'" &amp; $H$4 &amp; "ACTUAL'!Q" &amp; ROW(H56))="E", INDIRECT("'" &amp; $H$4 &amp; "ACTUAL'!P" &amp; ROW(H56)), "")</f>
        <v/>
      </c>
      <c r="P57" s="25" t="str">
        <f>IF(INDIRECT("'" &amp; $H$4 &amp; "ACTUAL'!S" &amp; ROW(H56))="E", INDIRECT("'" &amp; $H$4 &amp; "ACTUAL'!R" &amp; ROW(H56)), "")</f>
        <v/>
      </c>
      <c r="Q57" s="25" t="str">
        <f>IF(INDIRECT("'" &amp; $H$4 &amp; "ACTUAL'!U" &amp; ROW(H56))="E", INDIRECT("'" &amp; $H$4 &amp; "ACTUAL'!T" &amp; ROW(H56)), "")</f>
        <v/>
      </c>
      <c r="R57" s="25" t="str">
        <f>IF(INDIRECT("'" &amp; $H$4 &amp; "ACTUAL'!W" &amp; ROW(H56))="E", INDIRECT("'" &amp; $H$4 &amp; "ACTUAL'!V" &amp; ROW(H56)), "")</f>
        <v/>
      </c>
      <c r="S57" s="25" t="str">
        <f>IF(INDIRECT("'" &amp; $H$4 &amp; "ACTUAL'!Y" &amp; ROW(H56))="E", INDIRECT("'" &amp; $H$4 &amp; "ACTUAL'!X" &amp; ROW(H56)), "")</f>
        <v/>
      </c>
      <c r="T57" s="25" t="str">
        <f>IF(INDIRECT("'" &amp; $H$4 &amp; "ACTUAL'!AA" &amp; ROW(H56))="E", INDIRECT("'" &amp; $H$4 &amp; "ACTUAL'!Z" &amp; ROW(H56)), "")</f>
        <v/>
      </c>
      <c r="U57" s="25" t="str">
        <f>IF(INDIRECT("'" &amp; $H$4 &amp; "ACTUAL'!AC" &amp; ROW(H56))="E", INDIRECT("'" &amp; $H$4 &amp; "ACTUAL'!AB" &amp; ROW(H56)), "")</f>
        <v/>
      </c>
      <c r="V57" s="25" t="str">
        <f>IF(INDIRECT("'" &amp; $H$4 &amp; "ACTUAL'!AE" &amp; ROW(H56))="E", INDIRECT("'" &amp; $H$4 &amp; "ACTUAL'!AD" &amp; ROW(H56)), "")</f>
        <v/>
      </c>
      <c r="W57" s="25" t="str">
        <f>IF(INDIRECT("'" &amp; $H$4 &amp; "ACTUAL'!AI" &amp; ROW(H56))="E", INDIRECT("'" &amp; $H$4 &amp; "ACTUAL'!AH" &amp; ROW(H56)), "")</f>
        <v/>
      </c>
      <c r="X57" s="25" t="str">
        <f>IF(INDIRECT("'" &amp; $H$4 &amp; "ACTUAL'!AK" &amp; ROW(H56))="E", INDIRECT("'" &amp; $H$4 &amp; "ACTUAL'!AJ" &amp; ROW(H56)), "")</f>
        <v/>
      </c>
      <c r="Y57" s="25" t="str">
        <f>IF(INDIRECT("'" &amp; $H$4 &amp; "ACTUAL'!AM" &amp; ROW(H56))="E", INDIRECT("'" &amp; $H$4 &amp; "ACTUAL'!AL" &amp; ROW(H56)), "")</f>
        <v/>
      </c>
      <c r="Z57" s="25" t="str">
        <f>IF(INDIRECT("'" &amp; $H$4 &amp; "ACTUAL'!AO" &amp; ROW(H56))="E", INDIRECT("'" &amp; $H$4 &amp; "ACTUAL'!AN" &amp; ROW(H56)), "")</f>
        <v/>
      </c>
      <c r="AA57" s="25" t="str">
        <f>IF(INDIRECT("'" &amp; $H$4 &amp; "ACTUAL'!AQ" &amp; ROW(H56))="E", INDIRECT("'" &amp; $H$4 &amp; "ACTUAL'!AP" &amp; ROW(H56)), "")</f>
        <v/>
      </c>
      <c r="AB57" s="26"/>
      <c r="AC57" s="31" t="s">
        <v>139</v>
      </c>
      <c r="AD57" s="32">
        <f>COUNTIF(N3:N324,"TRANSF.2F-13KV-37.5KVA")</f>
        <v>0</v>
      </c>
    </row>
    <row r="58" spans="1:31" customHeight="1" ht="34.95">
      <c r="B58" s="11">
        <v>47</v>
      </c>
      <c r="C58" s="14" t="s">
        <v>140</v>
      </c>
      <c r="D58" s="5"/>
      <c r="E58" s="3" t="s">
        <v>70</v>
      </c>
      <c r="F58" s="6"/>
      <c r="G58" s="4">
        <f>$D58*F58</f>
        <v>0</v>
      </c>
      <c r="I58" s="25" t="str">
        <f>IF(INDIRECT("'" &amp; $H$4 &amp; "ACTUAL'!E" &amp; ROW(H57))="E", INDIRECT("'" &amp; $H$4 &amp; "ACTUAL'!B" &amp; ROW(H57)), "")</f>
        <v/>
      </c>
      <c r="J58" s="25" t="str">
        <f>IF(INDIRECT("'" &amp; $H$4 &amp; "ACTUAL'!E" &amp; ROW(H57))="E", INDIRECT("'" &amp; $H$4 &amp; "ACTUAL'!C" &amp; ROW(H57)), "")</f>
        <v/>
      </c>
      <c r="K58" s="25" t="str">
        <f>IF(INDIRECT("'" &amp; $H$4 &amp; "ACTUAL'!H" &amp; ROW(H57))="E", INDIRECT("'" &amp; $H$4 &amp; "ACTUAL'!G" &amp; ROW(H57)), "")</f>
        <v/>
      </c>
      <c r="L58" s="25" t="str">
        <f>IF(INDIRECT("'" &amp; $H$4 &amp; "ACTUAL'!J" &amp; ROW(H57))="E", INDIRECT("'" &amp; $H$4 &amp; "ACTUAL'!I" &amp; ROW(H57)), "")</f>
        <v/>
      </c>
      <c r="M58" s="25" t="str">
        <f>IF(INDIRECT("'" &amp; $H$4 &amp; "ACTUAL'!M" &amp; ROW(H57))="E", INDIRECT("'" &amp; $H$4 &amp; "ACTUAL'!K" &amp; ROW(H57)), "")</f>
        <v/>
      </c>
      <c r="N58" s="25" t="str">
        <f>IF(INDIRECT("'" &amp; $H$4 &amp; "ACTUAL'!O" &amp; ROW(H57))="E", INDIRECT("'" &amp; $H$4 &amp; "ACTUAL'!N" &amp; ROW(H57)), "")</f>
        <v/>
      </c>
      <c r="O58" s="25" t="str">
        <f>IF(INDIRECT("'" &amp; $H$4 &amp; "ACTUAL'!Q" &amp; ROW(H57))="E", INDIRECT("'" &amp; $H$4 &amp; "ACTUAL'!P" &amp; ROW(H57)), "")</f>
        <v/>
      </c>
      <c r="P58" s="25" t="str">
        <f>IF(INDIRECT("'" &amp; $H$4 &amp; "ACTUAL'!S" &amp; ROW(H57))="E", INDIRECT("'" &amp; $H$4 &amp; "ACTUAL'!R" &amp; ROW(H57)), "")</f>
        <v/>
      </c>
      <c r="Q58" s="25" t="str">
        <f>IF(INDIRECT("'" &amp; $H$4 &amp; "ACTUAL'!U" &amp; ROW(H57))="E", INDIRECT("'" &amp; $H$4 &amp; "ACTUAL'!T" &amp; ROW(H57)), "")</f>
        <v/>
      </c>
      <c r="R58" s="25" t="str">
        <f>IF(INDIRECT("'" &amp; $H$4 &amp; "ACTUAL'!W" &amp; ROW(H57))="E", INDIRECT("'" &amp; $H$4 &amp; "ACTUAL'!V" &amp; ROW(H57)), "")</f>
        <v/>
      </c>
      <c r="S58" s="25" t="str">
        <f>IF(INDIRECT("'" &amp; $H$4 &amp; "ACTUAL'!Y" &amp; ROW(H57))="E", INDIRECT("'" &amp; $H$4 &amp; "ACTUAL'!X" &amp; ROW(H57)), "")</f>
        <v/>
      </c>
      <c r="T58" s="25" t="str">
        <f>IF(INDIRECT("'" &amp; $H$4 &amp; "ACTUAL'!AA" &amp; ROW(H57))="E", INDIRECT("'" &amp; $H$4 &amp; "ACTUAL'!Z" &amp; ROW(H57)), "")</f>
        <v/>
      </c>
      <c r="U58" s="25" t="str">
        <f>IF(INDIRECT("'" &amp; $H$4 &amp; "ACTUAL'!AC" &amp; ROW(H57))="E", INDIRECT("'" &amp; $H$4 &amp; "ACTUAL'!AB" &amp; ROW(H57)), "")</f>
        <v/>
      </c>
      <c r="V58" s="25" t="str">
        <f>IF(INDIRECT("'" &amp; $H$4 &amp; "ACTUAL'!AE" &amp; ROW(H57))="E", INDIRECT("'" &amp; $H$4 &amp; "ACTUAL'!AD" &amp; ROW(H57)), "")</f>
        <v/>
      </c>
      <c r="W58" s="25" t="str">
        <f>IF(INDIRECT("'" &amp; $H$4 &amp; "ACTUAL'!AI" &amp; ROW(H57))="E", INDIRECT("'" &amp; $H$4 &amp; "ACTUAL'!AH" &amp; ROW(H57)), "")</f>
        <v/>
      </c>
      <c r="X58" s="25" t="str">
        <f>IF(INDIRECT("'" &amp; $H$4 &amp; "ACTUAL'!AK" &amp; ROW(H57))="E", INDIRECT("'" &amp; $H$4 &amp; "ACTUAL'!AJ" &amp; ROW(H57)), "")</f>
        <v/>
      </c>
      <c r="Y58" s="25" t="str">
        <f>IF(INDIRECT("'" &amp; $H$4 &amp; "ACTUAL'!AM" &amp; ROW(H57))="E", INDIRECT("'" &amp; $H$4 &amp; "ACTUAL'!AL" &amp; ROW(H57)), "")</f>
        <v/>
      </c>
      <c r="Z58" s="25" t="str">
        <f>IF(INDIRECT("'" &amp; $H$4 &amp; "ACTUAL'!AO" &amp; ROW(H57))="E", INDIRECT("'" &amp; $H$4 &amp; "ACTUAL'!AN" &amp; ROW(H57)), "")</f>
        <v/>
      </c>
      <c r="AA58" s="25" t="str">
        <f>IF(INDIRECT("'" &amp; $H$4 &amp; "ACTUAL'!AQ" &amp; ROW(H57))="E", INDIRECT("'" &amp; $H$4 &amp; "ACTUAL'!AP" &amp; ROW(H57)), "")</f>
        <v/>
      </c>
      <c r="AB58" s="26"/>
      <c r="AC58" s="30" t="s">
        <v>141</v>
      </c>
      <c r="AD58" s="32">
        <f>COUNTIF(N3:N324,"TRANSF.2F-13KV-XKVA")</f>
        <v>0</v>
      </c>
    </row>
    <row r="59" spans="1:31" customHeight="1" ht="34.95">
      <c r="B59" s="9">
        <v>48</v>
      </c>
      <c r="C59" s="10" t="s">
        <v>142</v>
      </c>
      <c r="D59" s="5"/>
      <c r="E59" s="3" t="s">
        <v>70</v>
      </c>
      <c r="F59" s="6">
        <v>8483.7272306177</v>
      </c>
      <c r="G59" s="4">
        <f>$D59*F59</f>
        <v>0</v>
      </c>
      <c r="I59" s="25" t="str">
        <f>IF(INDIRECT("'" &amp; $H$4 &amp; "ACTUAL'!E" &amp; ROW(H58))="E", INDIRECT("'" &amp; $H$4 &amp; "ACTUAL'!B" &amp; ROW(H58)), "")</f>
        <v/>
      </c>
      <c r="J59" s="25" t="str">
        <f>IF(INDIRECT("'" &amp; $H$4 &amp; "ACTUAL'!E" &amp; ROW(H58))="E", INDIRECT("'" &amp; $H$4 &amp; "ACTUAL'!C" &amp; ROW(H58)), "")</f>
        <v/>
      </c>
      <c r="K59" s="25" t="str">
        <f>IF(INDIRECT("'" &amp; $H$4 &amp; "ACTUAL'!H" &amp; ROW(H58))="E", INDIRECT("'" &amp; $H$4 &amp; "ACTUAL'!G" &amp; ROW(H58)), "")</f>
        <v/>
      </c>
      <c r="L59" s="25" t="str">
        <f>IF(INDIRECT("'" &amp; $H$4 &amp; "ACTUAL'!J" &amp; ROW(H58))="E", INDIRECT("'" &amp; $H$4 &amp; "ACTUAL'!I" &amp; ROW(H58)), "")</f>
        <v/>
      </c>
      <c r="M59" s="25" t="str">
        <f>IF(INDIRECT("'" &amp; $H$4 &amp; "ACTUAL'!M" &amp; ROW(H58))="E", INDIRECT("'" &amp; $H$4 &amp; "ACTUAL'!K" &amp; ROW(H58)), "")</f>
        <v/>
      </c>
      <c r="N59" s="25" t="str">
        <f>IF(INDIRECT("'" &amp; $H$4 &amp; "ACTUAL'!O" &amp; ROW(H58))="E", INDIRECT("'" &amp; $H$4 &amp; "ACTUAL'!N" &amp; ROW(H58)), "")</f>
        <v/>
      </c>
      <c r="O59" s="25" t="str">
        <f>IF(INDIRECT("'" &amp; $H$4 &amp; "ACTUAL'!Q" &amp; ROW(H58))="E", INDIRECT("'" &amp; $H$4 &amp; "ACTUAL'!P" &amp; ROW(H58)), "")</f>
        <v/>
      </c>
      <c r="P59" s="25" t="str">
        <f>IF(INDIRECT("'" &amp; $H$4 &amp; "ACTUAL'!S" &amp; ROW(H58))="E", INDIRECT("'" &amp; $H$4 &amp; "ACTUAL'!R" &amp; ROW(H58)), "")</f>
        <v/>
      </c>
      <c r="Q59" s="25" t="str">
        <f>IF(INDIRECT("'" &amp; $H$4 &amp; "ACTUAL'!U" &amp; ROW(H58))="E", INDIRECT("'" &amp; $H$4 &amp; "ACTUAL'!T" &amp; ROW(H58)), "")</f>
        <v/>
      </c>
      <c r="R59" s="25" t="str">
        <f>IF(INDIRECT("'" &amp; $H$4 &amp; "ACTUAL'!W" &amp; ROW(H58))="E", INDIRECT("'" &amp; $H$4 &amp; "ACTUAL'!V" &amp; ROW(H58)), "")</f>
        <v/>
      </c>
      <c r="S59" s="25" t="str">
        <f>IF(INDIRECT("'" &amp; $H$4 &amp; "ACTUAL'!Y" &amp; ROW(H58))="E", INDIRECT("'" &amp; $H$4 &amp; "ACTUAL'!X" &amp; ROW(H58)), "")</f>
        <v/>
      </c>
      <c r="T59" s="25" t="str">
        <f>IF(INDIRECT("'" &amp; $H$4 &amp; "ACTUAL'!AA" &amp; ROW(H58))="E", INDIRECT("'" &amp; $H$4 &amp; "ACTUAL'!Z" &amp; ROW(H58)), "")</f>
        <v/>
      </c>
      <c r="U59" s="25" t="str">
        <f>IF(INDIRECT("'" &amp; $H$4 &amp; "ACTUAL'!AC" &amp; ROW(H58))="E", INDIRECT("'" &amp; $H$4 &amp; "ACTUAL'!AB" &amp; ROW(H58)), "")</f>
        <v/>
      </c>
      <c r="V59" s="25" t="str">
        <f>IF(INDIRECT("'" &amp; $H$4 &amp; "ACTUAL'!AE" &amp; ROW(H58))="E", INDIRECT("'" &amp; $H$4 &amp; "ACTUAL'!AD" &amp; ROW(H58)), "")</f>
        <v/>
      </c>
      <c r="W59" s="25" t="str">
        <f>IF(INDIRECT("'" &amp; $H$4 &amp; "ACTUAL'!AI" &amp; ROW(H58))="E", INDIRECT("'" &amp; $H$4 &amp; "ACTUAL'!AH" &amp; ROW(H58)), "")</f>
        <v/>
      </c>
      <c r="X59" s="25" t="str">
        <f>IF(INDIRECT("'" &amp; $H$4 &amp; "ACTUAL'!AK" &amp; ROW(H58))="E", INDIRECT("'" &amp; $H$4 &amp; "ACTUAL'!AJ" &amp; ROW(H58)), "")</f>
        <v/>
      </c>
      <c r="Y59" s="25" t="str">
        <f>IF(INDIRECT("'" &amp; $H$4 &amp; "ACTUAL'!AM" &amp; ROW(H58))="E", INDIRECT("'" &amp; $H$4 &amp; "ACTUAL'!AL" &amp; ROW(H58)), "")</f>
        <v/>
      </c>
      <c r="Z59" s="25" t="str">
        <f>IF(INDIRECT("'" &amp; $H$4 &amp; "ACTUAL'!AO" &amp; ROW(H58))="E", INDIRECT("'" &amp; $H$4 &amp; "ACTUAL'!AN" &amp; ROW(H58)), "")</f>
        <v/>
      </c>
      <c r="AA59" s="25" t="str">
        <f>IF(INDIRECT("'" &amp; $H$4 &amp; "ACTUAL'!AQ" &amp; ROW(H58))="E", INDIRECT("'" &amp; $H$4 &amp; "ACTUAL'!AP" &amp; ROW(H58)), "")</f>
        <v/>
      </c>
      <c r="AB59" s="26"/>
      <c r="AC59" s="46" t="s">
        <v>143</v>
      </c>
      <c r="AD59" s="47"/>
    </row>
    <row r="60" spans="1:31" customHeight="1" ht="34.95">
      <c r="B60" s="11">
        <v>49</v>
      </c>
      <c r="C60" s="14" t="s">
        <v>144</v>
      </c>
      <c r="D60" s="5"/>
      <c r="E60" s="3" t="s">
        <v>70</v>
      </c>
      <c r="F60" s="6"/>
      <c r="G60" s="4">
        <f>$D60*F60</f>
        <v>0</v>
      </c>
      <c r="I60" s="25" t="str">
        <f>IF(INDIRECT("'" &amp; $H$4 &amp; "ACTUAL'!E" &amp; ROW(H59))="E", INDIRECT("'" &amp; $H$4 &amp; "ACTUAL'!B" &amp; ROW(H59)), "")</f>
        <v/>
      </c>
      <c r="J60" s="25" t="str">
        <f>IF(INDIRECT("'" &amp; $H$4 &amp; "ACTUAL'!E" &amp; ROW(H59))="E", INDIRECT("'" &amp; $H$4 &amp; "ACTUAL'!C" &amp; ROW(H59)), "")</f>
        <v/>
      </c>
      <c r="K60" s="25" t="str">
        <f>IF(INDIRECT("'" &amp; $H$4 &amp; "ACTUAL'!H" &amp; ROW(H59))="E", INDIRECT("'" &amp; $H$4 &amp; "ACTUAL'!G" &amp; ROW(H59)), "")</f>
        <v/>
      </c>
      <c r="L60" s="25" t="str">
        <f>IF(INDIRECT("'" &amp; $H$4 &amp; "ACTUAL'!J" &amp; ROW(H59))="E", INDIRECT("'" &amp; $H$4 &amp; "ACTUAL'!I" &amp; ROW(H59)), "")</f>
        <v/>
      </c>
      <c r="M60" s="25" t="str">
        <f>IF(INDIRECT("'" &amp; $H$4 &amp; "ACTUAL'!M" &amp; ROW(H59))="E", INDIRECT("'" &amp; $H$4 &amp; "ACTUAL'!K" &amp; ROW(H59)), "")</f>
        <v/>
      </c>
      <c r="N60" s="25" t="str">
        <f>IF(INDIRECT("'" &amp; $H$4 &amp; "ACTUAL'!O" &amp; ROW(H59))="E", INDIRECT("'" &amp; $H$4 &amp; "ACTUAL'!N" &amp; ROW(H59)), "")</f>
        <v/>
      </c>
      <c r="O60" s="25" t="str">
        <f>IF(INDIRECT("'" &amp; $H$4 &amp; "ACTUAL'!Q" &amp; ROW(H59))="E", INDIRECT("'" &amp; $H$4 &amp; "ACTUAL'!P" &amp; ROW(H59)), "")</f>
        <v/>
      </c>
      <c r="P60" s="25" t="str">
        <f>IF(INDIRECT("'" &amp; $H$4 &amp; "ACTUAL'!S" &amp; ROW(H59))="E", INDIRECT("'" &amp; $H$4 &amp; "ACTUAL'!R" &amp; ROW(H59)), "")</f>
        <v/>
      </c>
      <c r="Q60" s="25" t="str">
        <f>IF(INDIRECT("'" &amp; $H$4 &amp; "ACTUAL'!U" &amp; ROW(H59))="E", INDIRECT("'" &amp; $H$4 &amp; "ACTUAL'!T" &amp; ROW(H59)), "")</f>
        <v/>
      </c>
      <c r="R60" s="25" t="str">
        <f>IF(INDIRECT("'" &amp; $H$4 &amp; "ACTUAL'!W" &amp; ROW(H59))="E", INDIRECT("'" &amp; $H$4 &amp; "ACTUAL'!V" &amp; ROW(H59)), "")</f>
        <v/>
      </c>
      <c r="S60" s="25" t="str">
        <f>IF(INDIRECT("'" &amp; $H$4 &amp; "ACTUAL'!Y" &amp; ROW(H59))="E", INDIRECT("'" &amp; $H$4 &amp; "ACTUAL'!X" &amp; ROW(H59)), "")</f>
        <v/>
      </c>
      <c r="T60" s="25" t="str">
        <f>IF(INDIRECT("'" &amp; $H$4 &amp; "ACTUAL'!AA" &amp; ROW(H59))="E", INDIRECT("'" &amp; $H$4 &amp; "ACTUAL'!Z" &amp; ROW(H59)), "")</f>
        <v/>
      </c>
      <c r="U60" s="25" t="str">
        <f>IF(INDIRECT("'" &amp; $H$4 &amp; "ACTUAL'!AC" &amp; ROW(H59))="E", INDIRECT("'" &amp; $H$4 &amp; "ACTUAL'!AB" &amp; ROW(H59)), "")</f>
        <v/>
      </c>
      <c r="V60" s="25" t="str">
        <f>IF(INDIRECT("'" &amp; $H$4 &amp; "ACTUAL'!AE" &amp; ROW(H59))="E", INDIRECT("'" &amp; $H$4 &amp; "ACTUAL'!AD" &amp; ROW(H59)), "")</f>
        <v/>
      </c>
      <c r="W60" s="25" t="str">
        <f>IF(INDIRECT("'" &amp; $H$4 &amp; "ACTUAL'!AI" &amp; ROW(H59))="E", INDIRECT("'" &amp; $H$4 &amp; "ACTUAL'!AH" &amp; ROW(H59)), "")</f>
        <v/>
      </c>
      <c r="X60" s="25" t="str">
        <f>IF(INDIRECT("'" &amp; $H$4 &amp; "ACTUAL'!AK" &amp; ROW(H59))="E", INDIRECT("'" &amp; $H$4 &amp; "ACTUAL'!AJ" &amp; ROW(H59)), "")</f>
        <v/>
      </c>
      <c r="Y60" s="25" t="str">
        <f>IF(INDIRECT("'" &amp; $H$4 &amp; "ACTUAL'!AM" &amp; ROW(H59))="E", INDIRECT("'" &amp; $H$4 &amp; "ACTUAL'!AL" &amp; ROW(H59)), "")</f>
        <v/>
      </c>
      <c r="Z60" s="25" t="str">
        <f>IF(INDIRECT("'" &amp; $H$4 &amp; "ACTUAL'!AO" &amp; ROW(H59))="E", INDIRECT("'" &amp; $H$4 &amp; "ACTUAL'!AN" &amp; ROW(H59)), "")</f>
        <v/>
      </c>
      <c r="AA60" s="25" t="str">
        <f>IF(INDIRECT("'" &amp; $H$4 &amp; "ACTUAL'!AQ" &amp; ROW(H59))="E", INDIRECT("'" &amp; $H$4 &amp; "ACTUAL'!AP" &amp; ROW(H59)), "")</f>
        <v/>
      </c>
      <c r="AB60" s="26"/>
      <c r="AC60" s="27" t="s">
        <v>135</v>
      </c>
      <c r="AD60" s="28">
        <f>COUNTIF(N3:N324,"TRANSF.3F-13KV-15KVA")</f>
        <v>0</v>
      </c>
    </row>
    <row r="61" spans="1:31" customHeight="1" ht="34.95">
      <c r="B61" s="9">
        <v>50</v>
      </c>
      <c r="C61" s="14" t="s">
        <v>145</v>
      </c>
      <c r="D61" s="5"/>
      <c r="E61" s="3" t="s">
        <v>70</v>
      </c>
      <c r="F61" s="6"/>
      <c r="G61" s="4">
        <f>$D61*F61</f>
        <v>0</v>
      </c>
      <c r="I61" s="25" t="str">
        <f>IF(INDIRECT("'" &amp; $H$4 &amp; "ACTUAL'!E" &amp; ROW(H60))="E", INDIRECT("'" &amp; $H$4 &amp; "ACTUAL'!B" &amp; ROW(H60)), "")</f>
        <v/>
      </c>
      <c r="J61" s="25" t="str">
        <f>IF(INDIRECT("'" &amp; $H$4 &amp; "ACTUAL'!E" &amp; ROW(H60))="E", INDIRECT("'" &amp; $H$4 &amp; "ACTUAL'!C" &amp; ROW(H60)), "")</f>
        <v/>
      </c>
      <c r="K61" s="25" t="str">
        <f>IF(INDIRECT("'" &amp; $H$4 &amp; "ACTUAL'!H" &amp; ROW(H60))="E", INDIRECT("'" &amp; $H$4 &amp; "ACTUAL'!G" &amp; ROW(H60)), "")</f>
        <v/>
      </c>
      <c r="L61" s="25" t="str">
        <f>IF(INDIRECT("'" &amp; $H$4 &amp; "ACTUAL'!J" &amp; ROW(H60))="E", INDIRECT("'" &amp; $H$4 &amp; "ACTUAL'!I" &amp; ROW(H60)), "")</f>
        <v/>
      </c>
      <c r="M61" s="25" t="str">
        <f>IF(INDIRECT("'" &amp; $H$4 &amp; "ACTUAL'!M" &amp; ROW(H60))="E", INDIRECT("'" &amp; $H$4 &amp; "ACTUAL'!K" &amp; ROW(H60)), "")</f>
        <v/>
      </c>
      <c r="N61" s="25" t="str">
        <f>IF(INDIRECT("'" &amp; $H$4 &amp; "ACTUAL'!O" &amp; ROW(H60))="E", INDIRECT("'" &amp; $H$4 &amp; "ACTUAL'!N" &amp; ROW(H60)), "")</f>
        <v/>
      </c>
      <c r="O61" s="25" t="str">
        <f>IF(INDIRECT("'" &amp; $H$4 &amp; "ACTUAL'!Q" &amp; ROW(H60))="E", INDIRECT("'" &amp; $H$4 &amp; "ACTUAL'!P" &amp; ROW(H60)), "")</f>
        <v/>
      </c>
      <c r="P61" s="25" t="str">
        <f>IF(INDIRECT("'" &amp; $H$4 &amp; "ACTUAL'!S" &amp; ROW(H60))="E", INDIRECT("'" &amp; $H$4 &amp; "ACTUAL'!R" &amp; ROW(H60)), "")</f>
        <v/>
      </c>
      <c r="Q61" s="25" t="str">
        <f>IF(INDIRECT("'" &amp; $H$4 &amp; "ACTUAL'!U" &amp; ROW(H60))="E", INDIRECT("'" &amp; $H$4 &amp; "ACTUAL'!T" &amp; ROW(H60)), "")</f>
        <v/>
      </c>
      <c r="R61" s="25" t="str">
        <f>IF(INDIRECT("'" &amp; $H$4 &amp; "ACTUAL'!W" &amp; ROW(H60))="E", INDIRECT("'" &amp; $H$4 &amp; "ACTUAL'!V" &amp; ROW(H60)), "")</f>
        <v/>
      </c>
      <c r="S61" s="25" t="str">
        <f>IF(INDIRECT("'" &amp; $H$4 &amp; "ACTUAL'!Y" &amp; ROW(H60))="E", INDIRECT("'" &amp; $H$4 &amp; "ACTUAL'!X" &amp; ROW(H60)), "")</f>
        <v/>
      </c>
      <c r="T61" s="25" t="str">
        <f>IF(INDIRECT("'" &amp; $H$4 &amp; "ACTUAL'!AA" &amp; ROW(H60))="E", INDIRECT("'" &amp; $H$4 &amp; "ACTUAL'!Z" &amp; ROW(H60)), "")</f>
        <v/>
      </c>
      <c r="U61" s="25" t="str">
        <f>IF(INDIRECT("'" &amp; $H$4 &amp; "ACTUAL'!AC" &amp; ROW(H60))="E", INDIRECT("'" &amp; $H$4 &amp; "ACTUAL'!AB" &amp; ROW(H60)), "")</f>
        <v/>
      </c>
      <c r="V61" s="25" t="str">
        <f>IF(INDIRECT("'" &amp; $H$4 &amp; "ACTUAL'!AE" &amp; ROW(H60))="E", INDIRECT("'" &amp; $H$4 &amp; "ACTUAL'!AD" &amp; ROW(H60)), "")</f>
        <v/>
      </c>
      <c r="W61" s="25" t="str">
        <f>IF(INDIRECT("'" &amp; $H$4 &amp; "ACTUAL'!AI" &amp; ROW(H60))="E", INDIRECT("'" &amp; $H$4 &amp; "ACTUAL'!AH" &amp; ROW(H60)), "")</f>
        <v/>
      </c>
      <c r="X61" s="25" t="str">
        <f>IF(INDIRECT("'" &amp; $H$4 &amp; "ACTUAL'!AK" &amp; ROW(H60))="E", INDIRECT("'" &amp; $H$4 &amp; "ACTUAL'!AJ" &amp; ROW(H60)), "")</f>
        <v/>
      </c>
      <c r="Y61" s="25" t="str">
        <f>IF(INDIRECT("'" &amp; $H$4 &amp; "ACTUAL'!AM" &amp; ROW(H60))="E", INDIRECT("'" &amp; $H$4 &amp; "ACTUAL'!AL" &amp; ROW(H60)), "")</f>
        <v/>
      </c>
      <c r="Z61" s="25" t="str">
        <f>IF(INDIRECT("'" &amp; $H$4 &amp; "ACTUAL'!AO" &amp; ROW(H60))="E", INDIRECT("'" &amp; $H$4 &amp; "ACTUAL'!AN" &amp; ROW(H60)), "")</f>
        <v/>
      </c>
      <c r="AA61" s="25" t="str">
        <f>IF(INDIRECT("'" &amp; $H$4 &amp; "ACTUAL'!AQ" &amp; ROW(H60))="E", INDIRECT("'" &amp; $H$4 &amp; "ACTUAL'!AP" &amp; ROW(H60)), "")</f>
        <v/>
      </c>
      <c r="AB61" s="26"/>
      <c r="AC61" s="27" t="s">
        <v>146</v>
      </c>
      <c r="AD61" s="28">
        <f>COUNTIF(N3:N324,"TRANSF.3F-13KV-30KVA")</f>
        <v>0</v>
      </c>
    </row>
    <row r="62" spans="1:31" customHeight="1" ht="34.95">
      <c r="B62" s="9">
        <v>51</v>
      </c>
      <c r="C62" s="10" t="s">
        <v>147</v>
      </c>
      <c r="D62" s="5"/>
      <c r="E62" s="3" t="s">
        <v>70</v>
      </c>
      <c r="F62" s="6">
        <v>13039.477956328</v>
      </c>
      <c r="G62" s="4">
        <f>$D62*F62</f>
        <v>0</v>
      </c>
      <c r="I62" s="25" t="str">
        <f>IF(INDIRECT("'" &amp; $H$4 &amp; "ACTUAL'!E" &amp; ROW(H61))="E", INDIRECT("'" &amp; $H$4 &amp; "ACTUAL'!B" &amp; ROW(H61)), "")</f>
        <v/>
      </c>
      <c r="J62" s="25" t="str">
        <f>IF(INDIRECT("'" &amp; $H$4 &amp; "ACTUAL'!E" &amp; ROW(H61))="E", INDIRECT("'" &amp; $H$4 &amp; "ACTUAL'!C" &amp; ROW(H61)), "")</f>
        <v/>
      </c>
      <c r="K62" s="25" t="str">
        <f>IF(INDIRECT("'" &amp; $H$4 &amp; "ACTUAL'!H" &amp; ROW(H61))="E", INDIRECT("'" &amp; $H$4 &amp; "ACTUAL'!G" &amp; ROW(H61)), "")</f>
        <v/>
      </c>
      <c r="L62" s="25" t="str">
        <f>IF(INDIRECT("'" &amp; $H$4 &amp; "ACTUAL'!J" &amp; ROW(H61))="E", INDIRECT("'" &amp; $H$4 &amp; "ACTUAL'!I" &amp; ROW(H61)), "")</f>
        <v/>
      </c>
      <c r="M62" s="25" t="str">
        <f>IF(INDIRECT("'" &amp; $H$4 &amp; "ACTUAL'!M" &amp; ROW(H61))="E", INDIRECT("'" &amp; $H$4 &amp; "ACTUAL'!K" &amp; ROW(H61)), "")</f>
        <v/>
      </c>
      <c r="N62" s="25" t="str">
        <f>IF(INDIRECT("'" &amp; $H$4 &amp; "ACTUAL'!O" &amp; ROW(H61))="E", INDIRECT("'" &amp; $H$4 &amp; "ACTUAL'!N" &amp; ROW(H61)), "")</f>
        <v/>
      </c>
      <c r="O62" s="25" t="str">
        <f>IF(INDIRECT("'" &amp; $H$4 &amp; "ACTUAL'!Q" &amp; ROW(H61))="E", INDIRECT("'" &amp; $H$4 &amp; "ACTUAL'!P" &amp; ROW(H61)), "")</f>
        <v/>
      </c>
      <c r="P62" s="25" t="str">
        <f>IF(INDIRECT("'" &amp; $H$4 &amp; "ACTUAL'!S" &amp; ROW(H61))="E", INDIRECT("'" &amp; $H$4 &amp; "ACTUAL'!R" &amp; ROW(H61)), "")</f>
        <v/>
      </c>
      <c r="Q62" s="25" t="str">
        <f>IF(INDIRECT("'" &amp; $H$4 &amp; "ACTUAL'!U" &amp; ROW(H61))="E", INDIRECT("'" &amp; $H$4 &amp; "ACTUAL'!T" &amp; ROW(H61)), "")</f>
        <v/>
      </c>
      <c r="R62" s="25" t="str">
        <f>IF(INDIRECT("'" &amp; $H$4 &amp; "ACTUAL'!W" &amp; ROW(H61))="E", INDIRECT("'" &amp; $H$4 &amp; "ACTUAL'!V" &amp; ROW(H61)), "")</f>
        <v/>
      </c>
      <c r="S62" s="25" t="str">
        <f>IF(INDIRECT("'" &amp; $H$4 &amp; "ACTUAL'!Y" &amp; ROW(H61))="E", INDIRECT("'" &amp; $H$4 &amp; "ACTUAL'!X" &amp; ROW(H61)), "")</f>
        <v/>
      </c>
      <c r="T62" s="25" t="str">
        <f>IF(INDIRECT("'" &amp; $H$4 &amp; "ACTUAL'!AA" &amp; ROW(H61))="E", INDIRECT("'" &amp; $H$4 &amp; "ACTUAL'!Z" &amp; ROW(H61)), "")</f>
        <v/>
      </c>
      <c r="U62" s="25" t="str">
        <f>IF(INDIRECT("'" &amp; $H$4 &amp; "ACTUAL'!AC" &amp; ROW(H61))="E", INDIRECT("'" &amp; $H$4 &amp; "ACTUAL'!AB" &amp; ROW(H61)), "")</f>
        <v/>
      </c>
      <c r="V62" s="25" t="str">
        <f>IF(INDIRECT("'" &amp; $H$4 &amp; "ACTUAL'!AE" &amp; ROW(H61))="E", INDIRECT("'" &amp; $H$4 &amp; "ACTUAL'!AD" &amp; ROW(H61)), "")</f>
        <v/>
      </c>
      <c r="W62" s="25" t="str">
        <f>IF(INDIRECT("'" &amp; $H$4 &amp; "ACTUAL'!AI" &amp; ROW(H61))="E", INDIRECT("'" &amp; $H$4 &amp; "ACTUAL'!AH" &amp; ROW(H61)), "")</f>
        <v/>
      </c>
      <c r="X62" s="25" t="str">
        <f>IF(INDIRECT("'" &amp; $H$4 &amp; "ACTUAL'!AK" &amp; ROW(H61))="E", INDIRECT("'" &amp; $H$4 &amp; "ACTUAL'!AJ" &amp; ROW(H61)), "")</f>
        <v/>
      </c>
      <c r="Y62" s="25" t="str">
        <f>IF(INDIRECT("'" &amp; $H$4 &amp; "ACTUAL'!AM" &amp; ROW(H61))="E", INDIRECT("'" &amp; $H$4 &amp; "ACTUAL'!AL" &amp; ROW(H61)), "")</f>
        <v/>
      </c>
      <c r="Z62" s="25" t="str">
        <f>IF(INDIRECT("'" &amp; $H$4 &amp; "ACTUAL'!AO" &amp; ROW(H61))="E", INDIRECT("'" &amp; $H$4 &amp; "ACTUAL'!AN" &amp; ROW(H61)), "")</f>
        <v/>
      </c>
      <c r="AA62" s="25" t="str">
        <f>IF(INDIRECT("'" &amp; $H$4 &amp; "ACTUAL'!AQ" &amp; ROW(H61))="E", INDIRECT("'" &amp; $H$4 &amp; "ACTUAL'!AP" &amp; ROW(H61)), "")</f>
        <v/>
      </c>
      <c r="AB62" s="26"/>
      <c r="AC62" s="27" t="s">
        <v>148</v>
      </c>
      <c r="AD62" s="28">
        <f>COUNTIF(N3:N324,"TRANSF.3F-13KV-45KVA")</f>
        <v>0</v>
      </c>
    </row>
    <row r="63" spans="1:31" customHeight="1" ht="34.95">
      <c r="B63" s="9">
        <v>52</v>
      </c>
      <c r="C63" s="14" t="s">
        <v>149</v>
      </c>
      <c r="D63" s="5"/>
      <c r="E63" s="3" t="s">
        <v>70</v>
      </c>
      <c r="F63" s="6"/>
      <c r="G63" s="4">
        <f>$D63*F63</f>
        <v>0</v>
      </c>
      <c r="I63" s="25" t="str">
        <f>IF(INDIRECT("'" &amp; $H$4 &amp; "ACTUAL'!E" &amp; ROW(H62))="E", INDIRECT("'" &amp; $H$4 &amp; "ACTUAL'!B" &amp; ROW(H62)), "")</f>
        <v/>
      </c>
      <c r="J63" s="25" t="str">
        <f>IF(INDIRECT("'" &amp; $H$4 &amp; "ACTUAL'!E" &amp; ROW(H62))="E", INDIRECT("'" &amp; $H$4 &amp; "ACTUAL'!C" &amp; ROW(H62)), "")</f>
        <v/>
      </c>
      <c r="K63" s="25" t="str">
        <f>IF(INDIRECT("'" &amp; $H$4 &amp; "ACTUAL'!H" &amp; ROW(H62))="E", INDIRECT("'" &amp; $H$4 &amp; "ACTUAL'!G" &amp; ROW(H62)), "")</f>
        <v/>
      </c>
      <c r="L63" s="25" t="str">
        <f>IF(INDIRECT("'" &amp; $H$4 &amp; "ACTUAL'!J" &amp; ROW(H62))="E", INDIRECT("'" &amp; $H$4 &amp; "ACTUAL'!I" &amp; ROW(H62)), "")</f>
        <v/>
      </c>
      <c r="M63" s="25" t="str">
        <f>IF(INDIRECT("'" &amp; $H$4 &amp; "ACTUAL'!M" &amp; ROW(H62))="E", INDIRECT("'" &amp; $H$4 &amp; "ACTUAL'!K" &amp; ROW(H62)), "")</f>
        <v/>
      </c>
      <c r="N63" s="25" t="str">
        <f>IF(INDIRECT("'" &amp; $H$4 &amp; "ACTUAL'!O" &amp; ROW(H62))="E", INDIRECT("'" &amp; $H$4 &amp; "ACTUAL'!N" &amp; ROW(H62)), "")</f>
        <v/>
      </c>
      <c r="O63" s="25" t="str">
        <f>IF(INDIRECT("'" &amp; $H$4 &amp; "ACTUAL'!Q" &amp; ROW(H62))="E", INDIRECT("'" &amp; $H$4 &amp; "ACTUAL'!P" &amp; ROW(H62)), "")</f>
        <v/>
      </c>
      <c r="P63" s="25" t="str">
        <f>IF(INDIRECT("'" &amp; $H$4 &amp; "ACTUAL'!S" &amp; ROW(H62))="E", INDIRECT("'" &amp; $H$4 &amp; "ACTUAL'!R" &amp; ROW(H62)), "")</f>
        <v/>
      </c>
      <c r="Q63" s="25" t="str">
        <f>IF(INDIRECT("'" &amp; $H$4 &amp; "ACTUAL'!U" &amp; ROW(H62))="E", INDIRECT("'" &amp; $H$4 &amp; "ACTUAL'!T" &amp; ROW(H62)), "")</f>
        <v/>
      </c>
      <c r="R63" s="25" t="str">
        <f>IF(INDIRECT("'" &amp; $H$4 &amp; "ACTUAL'!W" &amp; ROW(H62))="E", INDIRECT("'" &amp; $H$4 &amp; "ACTUAL'!V" &amp; ROW(H62)), "")</f>
        <v/>
      </c>
      <c r="S63" s="25" t="str">
        <f>IF(INDIRECT("'" &amp; $H$4 &amp; "ACTUAL'!Y" &amp; ROW(H62))="E", INDIRECT("'" &amp; $H$4 &amp; "ACTUAL'!X" &amp; ROW(H62)), "")</f>
        <v/>
      </c>
      <c r="T63" s="25" t="str">
        <f>IF(INDIRECT("'" &amp; $H$4 &amp; "ACTUAL'!AA" &amp; ROW(H62))="E", INDIRECT("'" &amp; $H$4 &amp; "ACTUAL'!Z" &amp; ROW(H62)), "")</f>
        <v/>
      </c>
      <c r="U63" s="25" t="str">
        <f>IF(INDIRECT("'" &amp; $H$4 &amp; "ACTUAL'!AC" &amp; ROW(H62))="E", INDIRECT("'" &amp; $H$4 &amp; "ACTUAL'!AB" &amp; ROW(H62)), "")</f>
        <v/>
      </c>
      <c r="V63" s="25" t="str">
        <f>IF(INDIRECT("'" &amp; $H$4 &amp; "ACTUAL'!AE" &amp; ROW(H62))="E", INDIRECT("'" &amp; $H$4 &amp; "ACTUAL'!AD" &amp; ROW(H62)), "")</f>
        <v/>
      </c>
      <c r="W63" s="25" t="str">
        <f>IF(INDIRECT("'" &amp; $H$4 &amp; "ACTUAL'!AI" &amp; ROW(H62))="E", INDIRECT("'" &amp; $H$4 &amp; "ACTUAL'!AH" &amp; ROW(H62)), "")</f>
        <v/>
      </c>
      <c r="X63" s="25" t="str">
        <f>IF(INDIRECT("'" &amp; $H$4 &amp; "ACTUAL'!AK" &amp; ROW(H62))="E", INDIRECT("'" &amp; $H$4 &amp; "ACTUAL'!AJ" &amp; ROW(H62)), "")</f>
        <v/>
      </c>
      <c r="Y63" s="25" t="str">
        <f>IF(INDIRECT("'" &amp; $H$4 &amp; "ACTUAL'!AM" &amp; ROW(H62))="E", INDIRECT("'" &amp; $H$4 &amp; "ACTUAL'!AL" &amp; ROW(H62)), "")</f>
        <v/>
      </c>
      <c r="Z63" s="25" t="str">
        <f>IF(INDIRECT("'" &amp; $H$4 &amp; "ACTUAL'!AO" &amp; ROW(H62))="E", INDIRECT("'" &amp; $H$4 &amp; "ACTUAL'!AN" &amp; ROW(H62)), "")</f>
        <v/>
      </c>
      <c r="AA63" s="25" t="str">
        <f>IF(INDIRECT("'" &amp; $H$4 &amp; "ACTUAL'!AQ" &amp; ROW(H62))="E", INDIRECT("'" &amp; $H$4 &amp; "ACTUAL'!AP" &amp; ROW(H62)), "")</f>
        <v/>
      </c>
      <c r="AB63" s="26"/>
      <c r="AC63" s="31" t="s">
        <v>150</v>
      </c>
      <c r="AD63" s="32">
        <f>COUNTIF(N3:N324,"TRANSF.3F-13KV-75KVA")</f>
        <v>0</v>
      </c>
    </row>
    <row r="64" spans="1:31" customHeight="1" ht="34.95">
      <c r="B64" s="11">
        <v>53</v>
      </c>
      <c r="C64" s="14" t="s">
        <v>151</v>
      </c>
      <c r="D64" s="5"/>
      <c r="E64" s="3" t="s">
        <v>70</v>
      </c>
      <c r="F64" s="6"/>
      <c r="G64" s="4">
        <f>$D64*F64</f>
        <v>0</v>
      </c>
      <c r="I64" s="25" t="str">
        <f>IF(INDIRECT("'" &amp; $H$4 &amp; "ACTUAL'!E" &amp; ROW(H63))="E", INDIRECT("'" &amp; $H$4 &amp; "ACTUAL'!B" &amp; ROW(H63)), "")</f>
        <v/>
      </c>
      <c r="J64" s="25" t="str">
        <f>IF(INDIRECT("'" &amp; $H$4 &amp; "ACTUAL'!E" &amp; ROW(H63))="E", INDIRECT("'" &amp; $H$4 &amp; "ACTUAL'!C" &amp; ROW(H63)), "")</f>
        <v/>
      </c>
      <c r="K64" s="25" t="str">
        <f>IF(INDIRECT("'" &amp; $H$4 &amp; "ACTUAL'!H" &amp; ROW(H63))="E", INDIRECT("'" &amp; $H$4 &amp; "ACTUAL'!G" &amp; ROW(H63)), "")</f>
        <v/>
      </c>
      <c r="L64" s="25" t="str">
        <f>IF(INDIRECT("'" &amp; $H$4 &amp; "ACTUAL'!J" &amp; ROW(H63))="E", INDIRECT("'" &amp; $H$4 &amp; "ACTUAL'!I" &amp; ROW(H63)), "")</f>
        <v/>
      </c>
      <c r="M64" s="25" t="str">
        <f>IF(INDIRECT("'" &amp; $H$4 &amp; "ACTUAL'!M" &amp; ROW(H63))="E", INDIRECT("'" &amp; $H$4 &amp; "ACTUAL'!K" &amp; ROW(H63)), "")</f>
        <v/>
      </c>
      <c r="N64" s="25" t="str">
        <f>IF(INDIRECT("'" &amp; $H$4 &amp; "ACTUAL'!O" &amp; ROW(H63))="E", INDIRECT("'" &amp; $H$4 &amp; "ACTUAL'!N" &amp; ROW(H63)), "")</f>
        <v/>
      </c>
      <c r="O64" s="25" t="str">
        <f>IF(INDIRECT("'" &amp; $H$4 &amp; "ACTUAL'!Q" &amp; ROW(H63))="E", INDIRECT("'" &amp; $H$4 &amp; "ACTUAL'!P" &amp; ROW(H63)), "")</f>
        <v/>
      </c>
      <c r="P64" s="25" t="str">
        <f>IF(INDIRECT("'" &amp; $H$4 &amp; "ACTUAL'!S" &amp; ROW(H63))="E", INDIRECT("'" &amp; $H$4 &amp; "ACTUAL'!R" &amp; ROW(H63)), "")</f>
        <v/>
      </c>
      <c r="Q64" s="25" t="str">
        <f>IF(INDIRECT("'" &amp; $H$4 &amp; "ACTUAL'!U" &amp; ROW(H63))="E", INDIRECT("'" &amp; $H$4 &amp; "ACTUAL'!T" &amp; ROW(H63)), "")</f>
        <v/>
      </c>
      <c r="R64" s="25" t="str">
        <f>IF(INDIRECT("'" &amp; $H$4 &amp; "ACTUAL'!W" &amp; ROW(H63))="E", INDIRECT("'" &amp; $H$4 &amp; "ACTUAL'!V" &amp; ROW(H63)), "")</f>
        <v/>
      </c>
      <c r="S64" s="25" t="str">
        <f>IF(INDIRECT("'" &amp; $H$4 &amp; "ACTUAL'!Y" &amp; ROW(H63))="E", INDIRECT("'" &amp; $H$4 &amp; "ACTUAL'!X" &amp; ROW(H63)), "")</f>
        <v/>
      </c>
      <c r="T64" s="25" t="str">
        <f>IF(INDIRECT("'" &amp; $H$4 &amp; "ACTUAL'!AA" &amp; ROW(H63))="E", INDIRECT("'" &amp; $H$4 &amp; "ACTUAL'!Z" &amp; ROW(H63)), "")</f>
        <v/>
      </c>
      <c r="U64" s="25" t="str">
        <f>IF(INDIRECT("'" &amp; $H$4 &amp; "ACTUAL'!AC" &amp; ROW(H63))="E", INDIRECT("'" &amp; $H$4 &amp; "ACTUAL'!AB" &amp; ROW(H63)), "")</f>
        <v/>
      </c>
      <c r="V64" s="25" t="str">
        <f>IF(INDIRECT("'" &amp; $H$4 &amp; "ACTUAL'!AE" &amp; ROW(H63))="E", INDIRECT("'" &amp; $H$4 &amp; "ACTUAL'!AD" &amp; ROW(H63)), "")</f>
        <v/>
      </c>
      <c r="W64" s="25" t="str">
        <f>IF(INDIRECT("'" &amp; $H$4 &amp; "ACTUAL'!AI" &amp; ROW(H63))="E", INDIRECT("'" &amp; $H$4 &amp; "ACTUAL'!AH" &amp; ROW(H63)), "")</f>
        <v/>
      </c>
      <c r="X64" s="25" t="str">
        <f>IF(INDIRECT("'" &amp; $H$4 &amp; "ACTUAL'!AK" &amp; ROW(H63))="E", INDIRECT("'" &amp; $H$4 &amp; "ACTUAL'!AJ" &amp; ROW(H63)), "")</f>
        <v/>
      </c>
      <c r="Y64" s="25" t="str">
        <f>IF(INDIRECT("'" &amp; $H$4 &amp; "ACTUAL'!AM" &amp; ROW(H63))="E", INDIRECT("'" &amp; $H$4 &amp; "ACTUAL'!AL" &amp; ROW(H63)), "")</f>
        <v/>
      </c>
      <c r="Z64" s="25" t="str">
        <f>IF(INDIRECT("'" &amp; $H$4 &amp; "ACTUAL'!AO" &amp; ROW(H63))="E", INDIRECT("'" &amp; $H$4 &amp; "ACTUAL'!AN" &amp; ROW(H63)), "")</f>
        <v/>
      </c>
      <c r="AA64" s="25" t="str">
        <f>IF(INDIRECT("'" &amp; $H$4 &amp; "ACTUAL'!AQ" &amp; ROW(H63))="E", INDIRECT("'" &amp; $H$4 &amp; "ACTUAL'!AP" &amp; ROW(H63)), "")</f>
        <v/>
      </c>
      <c r="AB64" s="26"/>
      <c r="AC64" s="27" t="s">
        <v>152</v>
      </c>
      <c r="AD64" s="28">
        <f>COUNTIF(N3:N325,"TRANSF.3F-13KV-112.5KVA")</f>
        <v>0</v>
      </c>
    </row>
    <row r="65" spans="1:31" customHeight="1" ht="34.95">
      <c r="B65" s="9">
        <v>54</v>
      </c>
      <c r="C65" s="10" t="s">
        <v>153</v>
      </c>
      <c r="D65" s="5"/>
      <c r="E65" s="3" t="s">
        <v>70</v>
      </c>
      <c r="F65" s="6">
        <v>12405.101044001</v>
      </c>
      <c r="G65" s="4">
        <f>$D65*F65</f>
        <v>0</v>
      </c>
      <c r="I65" s="25" t="str">
        <f>IF(INDIRECT("'" &amp; $H$4 &amp; "ACTUAL'!E" &amp; ROW(H64))="E", INDIRECT("'" &amp; $H$4 &amp; "ACTUAL'!B" &amp; ROW(H64)), "")</f>
        <v/>
      </c>
      <c r="J65" s="25" t="str">
        <f>IF(INDIRECT("'" &amp; $H$4 &amp; "ACTUAL'!E" &amp; ROW(H64))="E", INDIRECT("'" &amp; $H$4 &amp; "ACTUAL'!C" &amp; ROW(H64)), "")</f>
        <v/>
      </c>
      <c r="K65" s="25" t="str">
        <f>IF(INDIRECT("'" &amp; $H$4 &amp; "ACTUAL'!H" &amp; ROW(H64))="E", INDIRECT("'" &amp; $H$4 &amp; "ACTUAL'!G" &amp; ROW(H64)), "")</f>
        <v/>
      </c>
      <c r="L65" s="25" t="str">
        <f>IF(INDIRECT("'" &amp; $H$4 &amp; "ACTUAL'!J" &amp; ROW(H64))="E", INDIRECT("'" &amp; $H$4 &amp; "ACTUAL'!I" &amp; ROW(H64)), "")</f>
        <v/>
      </c>
      <c r="M65" s="25" t="str">
        <f>IF(INDIRECT("'" &amp; $H$4 &amp; "ACTUAL'!M" &amp; ROW(H64))="E", INDIRECT("'" &amp; $H$4 &amp; "ACTUAL'!K" &amp; ROW(H64)), "")</f>
        <v/>
      </c>
      <c r="N65" s="25" t="str">
        <f>IF(INDIRECT("'" &amp; $H$4 &amp; "ACTUAL'!O" &amp; ROW(H64))="E", INDIRECT("'" &amp; $H$4 &amp; "ACTUAL'!N" &amp; ROW(H64)), "")</f>
        <v/>
      </c>
      <c r="O65" s="25" t="str">
        <f>IF(INDIRECT("'" &amp; $H$4 &amp; "ACTUAL'!Q" &amp; ROW(H64))="E", INDIRECT("'" &amp; $H$4 &amp; "ACTUAL'!P" &amp; ROW(H64)), "")</f>
        <v/>
      </c>
      <c r="P65" s="25" t="str">
        <f>IF(INDIRECT("'" &amp; $H$4 &amp; "ACTUAL'!S" &amp; ROW(H64))="E", INDIRECT("'" &amp; $H$4 &amp; "ACTUAL'!R" &amp; ROW(H64)), "")</f>
        <v/>
      </c>
      <c r="Q65" s="25" t="str">
        <f>IF(INDIRECT("'" &amp; $H$4 &amp; "ACTUAL'!U" &amp; ROW(H64))="E", INDIRECT("'" &amp; $H$4 &amp; "ACTUAL'!T" &amp; ROW(H64)), "")</f>
        <v/>
      </c>
      <c r="R65" s="25" t="str">
        <f>IF(INDIRECT("'" &amp; $H$4 &amp; "ACTUAL'!W" &amp; ROW(H64))="E", INDIRECT("'" &amp; $H$4 &amp; "ACTUAL'!V" &amp; ROW(H64)), "")</f>
        <v/>
      </c>
      <c r="S65" s="25" t="str">
        <f>IF(INDIRECT("'" &amp; $H$4 &amp; "ACTUAL'!Y" &amp; ROW(H64))="E", INDIRECT("'" &amp; $H$4 &amp; "ACTUAL'!X" &amp; ROW(H64)), "")</f>
        <v/>
      </c>
      <c r="T65" s="25" t="str">
        <f>IF(INDIRECT("'" &amp; $H$4 &amp; "ACTUAL'!AA" &amp; ROW(H64))="E", INDIRECT("'" &amp; $H$4 &amp; "ACTUAL'!Z" &amp; ROW(H64)), "")</f>
        <v/>
      </c>
      <c r="U65" s="25" t="str">
        <f>IF(INDIRECT("'" &amp; $H$4 &amp; "ACTUAL'!AC" &amp; ROW(H64))="E", INDIRECT("'" &amp; $H$4 &amp; "ACTUAL'!AB" &amp; ROW(H64)), "")</f>
        <v/>
      </c>
      <c r="V65" s="25" t="str">
        <f>IF(INDIRECT("'" &amp; $H$4 &amp; "ACTUAL'!AE" &amp; ROW(H64))="E", INDIRECT("'" &amp; $H$4 &amp; "ACTUAL'!AD" &amp; ROW(H64)), "")</f>
        <v/>
      </c>
      <c r="W65" s="25" t="str">
        <f>IF(INDIRECT("'" &amp; $H$4 &amp; "ACTUAL'!AI" &amp; ROW(H64))="E", INDIRECT("'" &amp; $H$4 &amp; "ACTUAL'!AH" &amp; ROW(H64)), "")</f>
        <v/>
      </c>
      <c r="X65" s="25" t="str">
        <f>IF(INDIRECT("'" &amp; $H$4 &amp; "ACTUAL'!AK" &amp; ROW(H64))="E", INDIRECT("'" &amp; $H$4 &amp; "ACTUAL'!AJ" &amp; ROW(H64)), "")</f>
        <v/>
      </c>
      <c r="Y65" s="25" t="str">
        <f>IF(INDIRECT("'" &amp; $H$4 &amp; "ACTUAL'!AM" &amp; ROW(H64))="E", INDIRECT("'" &amp; $H$4 &amp; "ACTUAL'!AL" &amp; ROW(H64)), "")</f>
        <v/>
      </c>
      <c r="Z65" s="25" t="str">
        <f>IF(INDIRECT("'" &amp; $H$4 &amp; "ACTUAL'!AO" &amp; ROW(H64))="E", INDIRECT("'" &amp; $H$4 &amp; "ACTUAL'!AN" &amp; ROW(H64)), "")</f>
        <v/>
      </c>
      <c r="AA65" s="25" t="str">
        <f>IF(INDIRECT("'" &amp; $H$4 &amp; "ACTUAL'!AQ" &amp; ROW(H64))="E", INDIRECT("'" &amp; $H$4 &amp; "ACTUAL'!AP" &amp; ROW(H64)), "")</f>
        <v/>
      </c>
      <c r="AB65" s="26"/>
      <c r="AC65" s="33" t="s">
        <v>141</v>
      </c>
      <c r="AD65" s="28">
        <f>COUNTIF(N4:N326,"TRANSF.3F-13KV-XKVA")</f>
        <v>0</v>
      </c>
    </row>
    <row r="66" spans="1:31" customHeight="1" ht="34.95">
      <c r="B66" s="11">
        <v>55</v>
      </c>
      <c r="C66" s="14" t="s">
        <v>154</v>
      </c>
      <c r="D66" s="5"/>
      <c r="E66" s="3" t="s">
        <v>70</v>
      </c>
      <c r="F66" s="6"/>
      <c r="G66" s="4">
        <f>$D66*F66</f>
        <v>0</v>
      </c>
      <c r="I66" s="25" t="str">
        <f>IF(INDIRECT("'" &amp; $H$4 &amp; "ACTUAL'!E" &amp; ROW(H65))="E", INDIRECT("'" &amp; $H$4 &amp; "ACTUAL'!B" &amp; ROW(H65)), "")</f>
        <v/>
      </c>
      <c r="J66" s="25" t="str">
        <f>IF(INDIRECT("'" &amp; $H$4 &amp; "ACTUAL'!E" &amp; ROW(H65))="E", INDIRECT("'" &amp; $H$4 &amp; "ACTUAL'!C" &amp; ROW(H65)), "")</f>
        <v/>
      </c>
      <c r="K66" s="25" t="str">
        <f>IF(INDIRECT("'" &amp; $H$4 &amp; "ACTUAL'!H" &amp; ROW(H65))="E", INDIRECT("'" &amp; $H$4 &amp; "ACTUAL'!G" &amp; ROW(H65)), "")</f>
        <v/>
      </c>
      <c r="L66" s="25" t="str">
        <f>IF(INDIRECT("'" &amp; $H$4 &amp; "ACTUAL'!J" &amp; ROW(H65))="E", INDIRECT("'" &amp; $H$4 &amp; "ACTUAL'!I" &amp; ROW(H65)), "")</f>
        <v/>
      </c>
      <c r="M66" s="25" t="str">
        <f>IF(INDIRECT("'" &amp; $H$4 &amp; "ACTUAL'!M" &amp; ROW(H65))="E", INDIRECT("'" &amp; $H$4 &amp; "ACTUAL'!K" &amp; ROW(H65)), "")</f>
        <v/>
      </c>
      <c r="N66" s="25" t="str">
        <f>IF(INDIRECT("'" &amp; $H$4 &amp; "ACTUAL'!O" &amp; ROW(H65))="E", INDIRECT("'" &amp; $H$4 &amp; "ACTUAL'!N" &amp; ROW(H65)), "")</f>
        <v/>
      </c>
      <c r="O66" s="25" t="str">
        <f>IF(INDIRECT("'" &amp; $H$4 &amp; "ACTUAL'!Q" &amp; ROW(H65))="E", INDIRECT("'" &amp; $H$4 &amp; "ACTUAL'!P" &amp; ROW(H65)), "")</f>
        <v/>
      </c>
      <c r="P66" s="25" t="str">
        <f>IF(INDIRECT("'" &amp; $H$4 &amp; "ACTUAL'!S" &amp; ROW(H65))="E", INDIRECT("'" &amp; $H$4 &amp; "ACTUAL'!R" &amp; ROW(H65)), "")</f>
        <v/>
      </c>
      <c r="Q66" s="25" t="str">
        <f>IF(INDIRECT("'" &amp; $H$4 &amp; "ACTUAL'!U" &amp; ROW(H65))="E", INDIRECT("'" &amp; $H$4 &amp; "ACTUAL'!T" &amp; ROW(H65)), "")</f>
        <v/>
      </c>
      <c r="R66" s="25" t="str">
        <f>IF(INDIRECT("'" &amp; $H$4 &amp; "ACTUAL'!W" &amp; ROW(H65))="E", INDIRECT("'" &amp; $H$4 &amp; "ACTUAL'!V" &amp; ROW(H65)), "")</f>
        <v/>
      </c>
      <c r="S66" s="25" t="str">
        <f>IF(INDIRECT("'" &amp; $H$4 &amp; "ACTUAL'!Y" &amp; ROW(H65))="E", INDIRECT("'" &amp; $H$4 &amp; "ACTUAL'!X" &amp; ROW(H65)), "")</f>
        <v/>
      </c>
      <c r="T66" s="25" t="str">
        <f>IF(INDIRECT("'" &amp; $H$4 &amp; "ACTUAL'!AA" &amp; ROW(H65))="E", INDIRECT("'" &amp; $H$4 &amp; "ACTUAL'!Z" &amp; ROW(H65)), "")</f>
        <v/>
      </c>
      <c r="U66" s="25" t="str">
        <f>IF(INDIRECT("'" &amp; $H$4 &amp; "ACTUAL'!AC" &amp; ROW(H65))="E", INDIRECT("'" &amp; $H$4 &amp; "ACTUAL'!AB" &amp; ROW(H65)), "")</f>
        <v/>
      </c>
      <c r="V66" s="25" t="str">
        <f>IF(INDIRECT("'" &amp; $H$4 &amp; "ACTUAL'!AE" &amp; ROW(H65))="E", INDIRECT("'" &amp; $H$4 &amp; "ACTUAL'!AD" &amp; ROW(H65)), "")</f>
        <v/>
      </c>
      <c r="W66" s="25" t="str">
        <f>IF(INDIRECT("'" &amp; $H$4 &amp; "ACTUAL'!AI" &amp; ROW(H65))="E", INDIRECT("'" &amp; $H$4 &amp; "ACTUAL'!AH" &amp; ROW(H65)), "")</f>
        <v/>
      </c>
      <c r="X66" s="25" t="str">
        <f>IF(INDIRECT("'" &amp; $H$4 &amp; "ACTUAL'!AK" &amp; ROW(H65))="E", INDIRECT("'" &amp; $H$4 &amp; "ACTUAL'!AJ" &amp; ROW(H65)), "")</f>
        <v/>
      </c>
      <c r="Y66" s="25" t="str">
        <f>IF(INDIRECT("'" &amp; $H$4 &amp; "ACTUAL'!AM" &amp; ROW(H65))="E", INDIRECT("'" &amp; $H$4 &amp; "ACTUAL'!AL" &amp; ROW(H65)), "")</f>
        <v/>
      </c>
      <c r="Z66" s="25" t="str">
        <f>IF(INDIRECT("'" &amp; $H$4 &amp; "ACTUAL'!AO" &amp; ROW(H65))="E", INDIRECT("'" &amp; $H$4 &amp; "ACTUAL'!AN" &amp; ROW(H65)), "")</f>
        <v/>
      </c>
      <c r="AA66" s="25" t="str">
        <f>IF(INDIRECT("'" &amp; $H$4 &amp; "ACTUAL'!AQ" &amp; ROW(H65))="E", INDIRECT("'" &amp; $H$4 &amp; "ACTUAL'!AP" &amp; ROW(H65)), "")</f>
        <v/>
      </c>
      <c r="AB66" s="26"/>
      <c r="AC66" s="46" t="s">
        <v>155</v>
      </c>
      <c r="AD66" s="47"/>
    </row>
    <row r="67" spans="1:31" customHeight="1" ht="34.95">
      <c r="B67" s="9">
        <v>56</v>
      </c>
      <c r="C67" s="14" t="s">
        <v>156</v>
      </c>
      <c r="D67" s="5"/>
      <c r="E67" s="3" t="s">
        <v>70</v>
      </c>
      <c r="F67" s="6"/>
      <c r="G67" s="4">
        <f>$D67*F67</f>
        <v>0</v>
      </c>
      <c r="I67" s="25" t="str">
        <f>IF(INDIRECT("'" &amp; $H$4 &amp; "ACTUAL'!E" &amp; ROW(H66))="E", INDIRECT("'" &amp; $H$4 &amp; "ACTUAL'!B" &amp; ROW(H66)), "")</f>
        <v/>
      </c>
      <c r="J67" s="25" t="str">
        <f>IF(INDIRECT("'" &amp; $H$4 &amp; "ACTUAL'!E" &amp; ROW(H66))="E", INDIRECT("'" &amp; $H$4 &amp; "ACTUAL'!C" &amp; ROW(H66)), "")</f>
        <v/>
      </c>
      <c r="K67" s="25" t="str">
        <f>IF(INDIRECT("'" &amp; $H$4 &amp; "ACTUAL'!H" &amp; ROW(H66))="E", INDIRECT("'" &amp; $H$4 &amp; "ACTUAL'!G" &amp; ROW(H66)), "")</f>
        <v/>
      </c>
      <c r="L67" s="25" t="str">
        <f>IF(INDIRECT("'" &amp; $H$4 &amp; "ACTUAL'!J" &amp; ROW(H66))="E", INDIRECT("'" &amp; $H$4 &amp; "ACTUAL'!I" &amp; ROW(H66)), "")</f>
        <v/>
      </c>
      <c r="M67" s="25" t="str">
        <f>IF(INDIRECT("'" &amp; $H$4 &amp; "ACTUAL'!M" &amp; ROW(H66))="E", INDIRECT("'" &amp; $H$4 &amp; "ACTUAL'!K" &amp; ROW(H66)), "")</f>
        <v/>
      </c>
      <c r="N67" s="25" t="str">
        <f>IF(INDIRECT("'" &amp; $H$4 &amp; "ACTUAL'!O" &amp; ROW(H66))="E", INDIRECT("'" &amp; $H$4 &amp; "ACTUAL'!N" &amp; ROW(H66)), "")</f>
        <v/>
      </c>
      <c r="O67" s="25" t="str">
        <f>IF(INDIRECT("'" &amp; $H$4 &amp; "ACTUAL'!Q" &amp; ROW(H66))="E", INDIRECT("'" &amp; $H$4 &amp; "ACTUAL'!P" &amp; ROW(H66)), "")</f>
        <v/>
      </c>
      <c r="P67" s="25" t="str">
        <f>IF(INDIRECT("'" &amp; $H$4 &amp; "ACTUAL'!S" &amp; ROW(H66))="E", INDIRECT("'" &amp; $H$4 &amp; "ACTUAL'!R" &amp; ROW(H66)), "")</f>
        <v/>
      </c>
      <c r="Q67" s="25" t="str">
        <f>IF(INDIRECT("'" &amp; $H$4 &amp; "ACTUAL'!U" &amp; ROW(H66))="E", INDIRECT("'" &amp; $H$4 &amp; "ACTUAL'!T" &amp; ROW(H66)), "")</f>
        <v/>
      </c>
      <c r="R67" s="25" t="str">
        <f>IF(INDIRECT("'" &amp; $H$4 &amp; "ACTUAL'!W" &amp; ROW(H66))="E", INDIRECT("'" &amp; $H$4 &amp; "ACTUAL'!V" &amp; ROW(H66)), "")</f>
        <v/>
      </c>
      <c r="S67" s="25" t="str">
        <f>IF(INDIRECT("'" &amp; $H$4 &amp; "ACTUAL'!Y" &amp; ROW(H66))="E", INDIRECT("'" &amp; $H$4 &amp; "ACTUAL'!X" &amp; ROW(H66)), "")</f>
        <v/>
      </c>
      <c r="T67" s="25" t="str">
        <f>IF(INDIRECT("'" &amp; $H$4 &amp; "ACTUAL'!AA" &amp; ROW(H66))="E", INDIRECT("'" &amp; $H$4 &amp; "ACTUAL'!Z" &amp; ROW(H66)), "")</f>
        <v/>
      </c>
      <c r="U67" s="25" t="str">
        <f>IF(INDIRECT("'" &amp; $H$4 &amp; "ACTUAL'!AC" &amp; ROW(H66))="E", INDIRECT("'" &amp; $H$4 &amp; "ACTUAL'!AB" &amp; ROW(H66)), "")</f>
        <v/>
      </c>
      <c r="V67" s="25" t="str">
        <f>IF(INDIRECT("'" &amp; $H$4 &amp; "ACTUAL'!AE" &amp; ROW(H66))="E", INDIRECT("'" &amp; $H$4 &amp; "ACTUAL'!AD" &amp; ROW(H66)), "")</f>
        <v/>
      </c>
      <c r="W67" s="25" t="str">
        <f>IF(INDIRECT("'" &amp; $H$4 &amp; "ACTUAL'!AI" &amp; ROW(H66))="E", INDIRECT("'" &amp; $H$4 &amp; "ACTUAL'!AH" &amp; ROW(H66)), "")</f>
        <v/>
      </c>
      <c r="X67" s="25" t="str">
        <f>IF(INDIRECT("'" &amp; $H$4 &amp; "ACTUAL'!AK" &amp; ROW(H66))="E", INDIRECT("'" &amp; $H$4 &amp; "ACTUAL'!AJ" &amp; ROW(H66)), "")</f>
        <v/>
      </c>
      <c r="Y67" s="25" t="str">
        <f>IF(INDIRECT("'" &amp; $H$4 &amp; "ACTUAL'!AM" &amp; ROW(H66))="E", INDIRECT("'" &amp; $H$4 &amp; "ACTUAL'!AL" &amp; ROW(H66)), "")</f>
        <v/>
      </c>
      <c r="Z67" s="25" t="str">
        <f>IF(INDIRECT("'" &amp; $H$4 &amp; "ACTUAL'!AO" &amp; ROW(H66))="E", INDIRECT("'" &amp; $H$4 &amp; "ACTUAL'!AN" &amp; ROW(H66)), "")</f>
        <v/>
      </c>
      <c r="AA67" s="25" t="str">
        <f>IF(INDIRECT("'" &amp; $H$4 &amp; "ACTUAL'!AQ" &amp; ROW(H66))="E", INDIRECT("'" &amp; $H$4 &amp; "ACTUAL'!AP" &amp; ROW(H66)), "")</f>
        <v/>
      </c>
      <c r="AB67" s="26"/>
      <c r="AC67" s="27" t="s">
        <v>157</v>
      </c>
      <c r="AD67" s="28">
        <f>COUNTIF($P$3:$S$105,AC67)</f>
        <v>0</v>
      </c>
    </row>
    <row r="68" spans="1:31" customHeight="1" ht="34.95">
      <c r="B68" s="9">
        <v>57</v>
      </c>
      <c r="C68" s="10" t="s">
        <v>158</v>
      </c>
      <c r="D68" s="5"/>
      <c r="E68" s="3" t="s">
        <v>70</v>
      </c>
      <c r="F68" s="6">
        <v>11643.652348728</v>
      </c>
      <c r="G68" s="4">
        <f>$D68*F68</f>
        <v>0</v>
      </c>
      <c r="I68" s="25" t="str">
        <f>IF(INDIRECT("'" &amp; $H$4 &amp; "ACTUAL'!E" &amp; ROW(H67))="E", INDIRECT("'" &amp; $H$4 &amp; "ACTUAL'!B" &amp; ROW(H67)), "")</f>
        <v/>
      </c>
      <c r="J68" s="25" t="str">
        <f>IF(INDIRECT("'" &amp; $H$4 &amp; "ACTUAL'!E" &amp; ROW(H67))="E", INDIRECT("'" &amp; $H$4 &amp; "ACTUAL'!C" &amp; ROW(H67)), "")</f>
        <v/>
      </c>
      <c r="K68" s="25" t="str">
        <f>IF(INDIRECT("'" &amp; $H$4 &amp; "ACTUAL'!H" &amp; ROW(H67))="E", INDIRECT("'" &amp; $H$4 &amp; "ACTUAL'!G" &amp; ROW(H67)), "")</f>
        <v/>
      </c>
      <c r="L68" s="25" t="str">
        <f>IF(INDIRECT("'" &amp; $H$4 &amp; "ACTUAL'!J" &amp; ROW(H67))="E", INDIRECT("'" &amp; $H$4 &amp; "ACTUAL'!I" &amp; ROW(H67)), "")</f>
        <v/>
      </c>
      <c r="M68" s="25" t="str">
        <f>IF(INDIRECT("'" &amp; $H$4 &amp; "ACTUAL'!M" &amp; ROW(H67))="E", INDIRECT("'" &amp; $H$4 &amp; "ACTUAL'!K" &amp; ROW(H67)), "")</f>
        <v/>
      </c>
      <c r="N68" s="25" t="str">
        <f>IF(INDIRECT("'" &amp; $H$4 &amp; "ACTUAL'!O" &amp; ROW(H67))="E", INDIRECT("'" &amp; $H$4 &amp; "ACTUAL'!N" &amp; ROW(H67)), "")</f>
        <v/>
      </c>
      <c r="O68" s="25" t="str">
        <f>IF(INDIRECT("'" &amp; $H$4 &amp; "ACTUAL'!Q" &amp; ROW(H67))="E", INDIRECT("'" &amp; $H$4 &amp; "ACTUAL'!P" &amp; ROW(H67)), "")</f>
        <v/>
      </c>
      <c r="P68" s="25" t="str">
        <f>IF(INDIRECT("'" &amp; $H$4 &amp; "ACTUAL'!S" &amp; ROW(H67))="E", INDIRECT("'" &amp; $H$4 &amp; "ACTUAL'!R" &amp; ROW(H67)), "")</f>
        <v/>
      </c>
      <c r="Q68" s="25" t="str">
        <f>IF(INDIRECT("'" &amp; $H$4 &amp; "ACTUAL'!U" &amp; ROW(H67))="E", INDIRECT("'" &amp; $H$4 &amp; "ACTUAL'!T" &amp; ROW(H67)), "")</f>
        <v/>
      </c>
      <c r="R68" s="25" t="str">
        <f>IF(INDIRECT("'" &amp; $H$4 &amp; "ACTUAL'!W" &amp; ROW(H67))="E", INDIRECT("'" &amp; $H$4 &amp; "ACTUAL'!V" &amp; ROW(H67)), "")</f>
        <v/>
      </c>
      <c r="S68" s="25" t="str">
        <f>IF(INDIRECT("'" &amp; $H$4 &amp; "ACTUAL'!Y" &amp; ROW(H67))="E", INDIRECT("'" &amp; $H$4 &amp; "ACTUAL'!X" &amp; ROW(H67)), "")</f>
        <v/>
      </c>
      <c r="T68" s="25" t="str">
        <f>IF(INDIRECT("'" &amp; $H$4 &amp; "ACTUAL'!AA" &amp; ROW(H67))="E", INDIRECT("'" &amp; $H$4 &amp; "ACTUAL'!Z" &amp; ROW(H67)), "")</f>
        <v/>
      </c>
      <c r="U68" s="25" t="str">
        <f>IF(INDIRECT("'" &amp; $H$4 &amp; "ACTUAL'!AC" &amp; ROW(H67))="E", INDIRECT("'" &amp; $H$4 &amp; "ACTUAL'!AB" &amp; ROW(H67)), "")</f>
        <v/>
      </c>
      <c r="V68" s="25" t="str">
        <f>IF(INDIRECT("'" &amp; $H$4 &amp; "ACTUAL'!AE" &amp; ROW(H67))="E", INDIRECT("'" &amp; $H$4 &amp; "ACTUAL'!AD" &amp; ROW(H67)), "")</f>
        <v/>
      </c>
      <c r="W68" s="25" t="str">
        <f>IF(INDIRECT("'" &amp; $H$4 &amp; "ACTUAL'!AI" &amp; ROW(H67))="E", INDIRECT("'" &amp; $H$4 &amp; "ACTUAL'!AH" &amp; ROW(H67)), "")</f>
        <v/>
      </c>
      <c r="X68" s="25" t="str">
        <f>IF(INDIRECT("'" &amp; $H$4 &amp; "ACTUAL'!AK" &amp; ROW(H67))="E", INDIRECT("'" &amp; $H$4 &amp; "ACTUAL'!AJ" &amp; ROW(H67)), "")</f>
        <v/>
      </c>
      <c r="Y68" s="25" t="str">
        <f>IF(INDIRECT("'" &amp; $H$4 &amp; "ACTUAL'!AM" &amp; ROW(H67))="E", INDIRECT("'" &amp; $H$4 &amp; "ACTUAL'!AL" &amp; ROW(H67)), "")</f>
        <v/>
      </c>
      <c r="Z68" s="25" t="str">
        <f>IF(INDIRECT("'" &amp; $H$4 &amp; "ACTUAL'!AO" &amp; ROW(H67))="E", INDIRECT("'" &amp; $H$4 &amp; "ACTUAL'!AN" &amp; ROW(H67)), "")</f>
        <v/>
      </c>
      <c r="AA68" s="25" t="str">
        <f>IF(INDIRECT("'" &amp; $H$4 &amp; "ACTUAL'!AQ" &amp; ROW(H67))="E", INDIRECT("'" &amp; $H$4 &amp; "ACTUAL'!AP" &amp; ROW(H67)), "")</f>
        <v/>
      </c>
      <c r="AB68" s="26"/>
      <c r="AC68" s="27" t="s">
        <v>159</v>
      </c>
      <c r="AD68" s="28">
        <f>COUNTIF($P$3:$S$105,AC68)</f>
        <v>0</v>
      </c>
    </row>
    <row r="69" spans="1:31" customHeight="1" ht="34.95">
      <c r="B69" s="9">
        <v>58</v>
      </c>
      <c r="C69" s="14" t="s">
        <v>160</v>
      </c>
      <c r="D69" s="5"/>
      <c r="E69" s="3" t="s">
        <v>70</v>
      </c>
      <c r="F69" s="6"/>
      <c r="G69" s="4">
        <f>$D69*F69</f>
        <v>0</v>
      </c>
      <c r="I69" s="25" t="str">
        <f>IF(INDIRECT("'" &amp; $H$4 &amp; "ACTUAL'!E" &amp; ROW(H68))="E", INDIRECT("'" &amp; $H$4 &amp; "ACTUAL'!B" &amp; ROW(H68)), "")</f>
        <v/>
      </c>
      <c r="J69" s="25" t="str">
        <f>IF(INDIRECT("'" &amp; $H$4 &amp; "ACTUAL'!E" &amp; ROW(H68))="E", INDIRECT("'" &amp; $H$4 &amp; "ACTUAL'!C" &amp; ROW(H68)), "")</f>
        <v/>
      </c>
      <c r="K69" s="25" t="str">
        <f>IF(INDIRECT("'" &amp; $H$4 &amp; "ACTUAL'!H" &amp; ROW(H68))="E", INDIRECT("'" &amp; $H$4 &amp; "ACTUAL'!G" &amp; ROW(H68)), "")</f>
        <v/>
      </c>
      <c r="L69" s="25" t="str">
        <f>IF(INDIRECT("'" &amp; $H$4 &amp; "ACTUAL'!J" &amp; ROW(H68))="E", INDIRECT("'" &amp; $H$4 &amp; "ACTUAL'!I" &amp; ROW(H68)), "")</f>
        <v/>
      </c>
      <c r="M69" s="25" t="str">
        <f>IF(INDIRECT("'" &amp; $H$4 &amp; "ACTUAL'!M" &amp; ROW(H68))="E", INDIRECT("'" &amp; $H$4 &amp; "ACTUAL'!K" &amp; ROW(H68)), "")</f>
        <v/>
      </c>
      <c r="N69" s="25" t="str">
        <f>IF(INDIRECT("'" &amp; $H$4 &amp; "ACTUAL'!O" &amp; ROW(H68))="E", INDIRECT("'" &amp; $H$4 &amp; "ACTUAL'!N" &amp; ROW(H68)), "")</f>
        <v/>
      </c>
      <c r="O69" s="25" t="str">
        <f>IF(INDIRECT("'" &amp; $H$4 &amp; "ACTUAL'!Q" &amp; ROW(H68))="E", INDIRECT("'" &amp; $H$4 &amp; "ACTUAL'!P" &amp; ROW(H68)), "")</f>
        <v/>
      </c>
      <c r="P69" s="25" t="str">
        <f>IF(INDIRECT("'" &amp; $H$4 &amp; "ACTUAL'!S" &amp; ROW(H68))="E", INDIRECT("'" &amp; $H$4 &amp; "ACTUAL'!R" &amp; ROW(H68)), "")</f>
        <v/>
      </c>
      <c r="Q69" s="25" t="str">
        <f>IF(INDIRECT("'" &amp; $H$4 &amp; "ACTUAL'!U" &amp; ROW(H68))="E", INDIRECT("'" &amp; $H$4 &amp; "ACTUAL'!T" &amp; ROW(H68)), "")</f>
        <v/>
      </c>
      <c r="R69" s="25" t="str">
        <f>IF(INDIRECT("'" &amp; $H$4 &amp; "ACTUAL'!W" &amp; ROW(H68))="E", INDIRECT("'" &amp; $H$4 &amp; "ACTUAL'!V" &amp; ROW(H68)), "")</f>
        <v/>
      </c>
      <c r="S69" s="25" t="str">
        <f>IF(INDIRECT("'" &amp; $H$4 &amp; "ACTUAL'!Y" &amp; ROW(H68))="E", INDIRECT("'" &amp; $H$4 &amp; "ACTUAL'!X" &amp; ROW(H68)), "")</f>
        <v/>
      </c>
      <c r="T69" s="25" t="str">
        <f>IF(INDIRECT("'" &amp; $H$4 &amp; "ACTUAL'!AA" &amp; ROW(H68))="E", INDIRECT("'" &amp; $H$4 &amp; "ACTUAL'!Z" &amp; ROW(H68)), "")</f>
        <v/>
      </c>
      <c r="U69" s="25" t="str">
        <f>IF(INDIRECT("'" &amp; $H$4 &amp; "ACTUAL'!AC" &amp; ROW(H68))="E", INDIRECT("'" &amp; $H$4 &amp; "ACTUAL'!AB" &amp; ROW(H68)), "")</f>
        <v/>
      </c>
      <c r="V69" s="25" t="str">
        <f>IF(INDIRECT("'" &amp; $H$4 &amp; "ACTUAL'!AE" &amp; ROW(H68))="E", INDIRECT("'" &amp; $H$4 &amp; "ACTUAL'!AD" &amp; ROW(H68)), "")</f>
        <v/>
      </c>
      <c r="W69" s="25" t="str">
        <f>IF(INDIRECT("'" &amp; $H$4 &amp; "ACTUAL'!AI" &amp; ROW(H68))="E", INDIRECT("'" &amp; $H$4 &amp; "ACTUAL'!AH" &amp; ROW(H68)), "")</f>
        <v/>
      </c>
      <c r="X69" s="25" t="str">
        <f>IF(INDIRECT("'" &amp; $H$4 &amp; "ACTUAL'!AK" &amp; ROW(H68))="E", INDIRECT("'" &amp; $H$4 &amp; "ACTUAL'!AJ" &amp; ROW(H68)), "")</f>
        <v/>
      </c>
      <c r="Y69" s="25" t="str">
        <f>IF(INDIRECT("'" &amp; $H$4 &amp; "ACTUAL'!AM" &amp; ROW(H68))="E", INDIRECT("'" &amp; $H$4 &amp; "ACTUAL'!AL" &amp; ROW(H68)), "")</f>
        <v/>
      </c>
      <c r="Z69" s="25" t="str">
        <f>IF(INDIRECT("'" &amp; $H$4 &amp; "ACTUAL'!AO" &amp; ROW(H68))="E", INDIRECT("'" &amp; $H$4 &amp; "ACTUAL'!AN" &amp; ROW(H68)), "")</f>
        <v/>
      </c>
      <c r="AA69" s="25" t="str">
        <f>IF(INDIRECT("'" &amp; $H$4 &amp; "ACTUAL'!AQ" &amp; ROW(H68))="E", INDIRECT("'" &amp; $H$4 &amp; "ACTUAL'!AP" &amp; ROW(H68)), "")</f>
        <v/>
      </c>
      <c r="AB69" s="26"/>
      <c r="AC69" s="34" t="s">
        <v>161</v>
      </c>
      <c r="AD69" s="28">
        <f>COUNTIF($P$3:$S$105,AC69)</f>
        <v>0</v>
      </c>
    </row>
    <row r="70" spans="1:31" customHeight="1" ht="34.95">
      <c r="B70" s="11">
        <v>59</v>
      </c>
      <c r="C70" s="14" t="s">
        <v>162</v>
      </c>
      <c r="D70" s="5"/>
      <c r="E70" s="3" t="s">
        <v>70</v>
      </c>
      <c r="F70" s="6"/>
      <c r="G70" s="4">
        <f>$D70*F70</f>
        <v>0</v>
      </c>
      <c r="I70" s="25" t="str">
        <f>IF(INDIRECT("'" &amp; $H$4 &amp; "ACTUAL'!E" &amp; ROW(H69))="E", INDIRECT("'" &amp; $H$4 &amp; "ACTUAL'!B" &amp; ROW(H69)), "")</f>
        <v/>
      </c>
      <c r="J70" s="25" t="str">
        <f>IF(INDIRECT("'" &amp; $H$4 &amp; "ACTUAL'!E" &amp; ROW(H69))="E", INDIRECT("'" &amp; $H$4 &amp; "ACTUAL'!C" &amp; ROW(H69)), "")</f>
        <v/>
      </c>
      <c r="K70" s="25" t="str">
        <f>IF(INDIRECT("'" &amp; $H$4 &amp; "ACTUAL'!H" &amp; ROW(H69))="E", INDIRECT("'" &amp; $H$4 &amp; "ACTUAL'!G" &amp; ROW(H69)), "")</f>
        <v/>
      </c>
      <c r="L70" s="25" t="str">
        <f>IF(INDIRECT("'" &amp; $H$4 &amp; "ACTUAL'!J" &amp; ROW(H69))="E", INDIRECT("'" &amp; $H$4 &amp; "ACTUAL'!I" &amp; ROW(H69)), "")</f>
        <v/>
      </c>
      <c r="M70" s="25" t="str">
        <f>IF(INDIRECT("'" &amp; $H$4 &amp; "ACTUAL'!M" &amp; ROW(H69))="E", INDIRECT("'" &amp; $H$4 &amp; "ACTUAL'!K" &amp; ROW(H69)), "")</f>
        <v/>
      </c>
      <c r="N70" s="25" t="str">
        <f>IF(INDIRECT("'" &amp; $H$4 &amp; "ACTUAL'!O" &amp; ROW(H69))="E", INDIRECT("'" &amp; $H$4 &amp; "ACTUAL'!N" &amp; ROW(H69)), "")</f>
        <v/>
      </c>
      <c r="O70" s="25" t="str">
        <f>IF(INDIRECT("'" &amp; $H$4 &amp; "ACTUAL'!Q" &amp; ROW(H69))="E", INDIRECT("'" &amp; $H$4 &amp; "ACTUAL'!P" &amp; ROW(H69)), "")</f>
        <v/>
      </c>
      <c r="P70" s="25" t="str">
        <f>IF(INDIRECT("'" &amp; $H$4 &amp; "ACTUAL'!S" &amp; ROW(H69))="E", INDIRECT("'" &amp; $H$4 &amp; "ACTUAL'!R" &amp; ROW(H69)), "")</f>
        <v/>
      </c>
      <c r="Q70" s="25" t="str">
        <f>IF(INDIRECT("'" &amp; $H$4 &amp; "ACTUAL'!U" &amp; ROW(H69))="E", INDIRECT("'" &amp; $H$4 &amp; "ACTUAL'!T" &amp; ROW(H69)), "")</f>
        <v/>
      </c>
      <c r="R70" s="25" t="str">
        <f>IF(INDIRECT("'" &amp; $H$4 &amp; "ACTUAL'!W" &amp; ROW(H69))="E", INDIRECT("'" &amp; $H$4 &amp; "ACTUAL'!V" &amp; ROW(H69)), "")</f>
        <v/>
      </c>
      <c r="S70" s="25" t="str">
        <f>IF(INDIRECT("'" &amp; $H$4 &amp; "ACTUAL'!Y" &amp; ROW(H69))="E", INDIRECT("'" &amp; $H$4 &amp; "ACTUAL'!X" &amp; ROW(H69)), "")</f>
        <v/>
      </c>
      <c r="T70" s="25" t="str">
        <f>IF(INDIRECT("'" &amp; $H$4 &amp; "ACTUAL'!AA" &amp; ROW(H69))="E", INDIRECT("'" &amp; $H$4 &amp; "ACTUAL'!Z" &amp; ROW(H69)), "")</f>
        <v/>
      </c>
      <c r="U70" s="25" t="str">
        <f>IF(INDIRECT("'" &amp; $H$4 &amp; "ACTUAL'!AC" &amp; ROW(H69))="E", INDIRECT("'" &amp; $H$4 &amp; "ACTUAL'!AB" &amp; ROW(H69)), "")</f>
        <v/>
      </c>
      <c r="V70" s="25" t="str">
        <f>IF(INDIRECT("'" &amp; $H$4 &amp; "ACTUAL'!AE" &amp; ROW(H69))="E", INDIRECT("'" &amp; $H$4 &amp; "ACTUAL'!AD" &amp; ROW(H69)), "")</f>
        <v/>
      </c>
      <c r="W70" s="25" t="str">
        <f>IF(INDIRECT("'" &amp; $H$4 &amp; "ACTUAL'!AI" &amp; ROW(H69))="E", INDIRECT("'" &amp; $H$4 &amp; "ACTUAL'!AH" &amp; ROW(H69)), "")</f>
        <v/>
      </c>
      <c r="X70" s="25" t="str">
        <f>IF(INDIRECT("'" &amp; $H$4 &amp; "ACTUAL'!AK" &amp; ROW(H69))="E", INDIRECT("'" &amp; $H$4 &amp; "ACTUAL'!AJ" &amp; ROW(H69)), "")</f>
        <v/>
      </c>
      <c r="Y70" s="25" t="str">
        <f>IF(INDIRECT("'" &amp; $H$4 &amp; "ACTUAL'!AM" &amp; ROW(H69))="E", INDIRECT("'" &amp; $H$4 &amp; "ACTUAL'!AL" &amp; ROW(H69)), "")</f>
        <v/>
      </c>
      <c r="Z70" s="25" t="str">
        <f>IF(INDIRECT("'" &amp; $H$4 &amp; "ACTUAL'!AO" &amp; ROW(H69))="E", INDIRECT("'" &amp; $H$4 &amp; "ACTUAL'!AN" &amp; ROW(H69)), "")</f>
        <v/>
      </c>
      <c r="AA70" s="25" t="str">
        <f>IF(INDIRECT("'" &amp; $H$4 &amp; "ACTUAL'!AQ" &amp; ROW(H69))="E", INDIRECT("'" &amp; $H$4 &amp; "ACTUAL'!AP" &amp; ROW(H69)), "")</f>
        <v/>
      </c>
      <c r="AB70" s="26"/>
      <c r="AC70" s="27" t="s">
        <v>163</v>
      </c>
      <c r="AD70" s="28">
        <f>COUNTIF($P$3:$S$105,AC70)</f>
        <v>0</v>
      </c>
    </row>
    <row r="71" spans="1:31" customHeight="1" ht="34.95">
      <c r="B71" s="9">
        <v>17</v>
      </c>
      <c r="C71" s="10" t="s">
        <v>164</v>
      </c>
      <c r="D71" s="5">
        <v>3</v>
      </c>
      <c r="E71" s="3" t="s">
        <v>70</v>
      </c>
      <c r="F71" s="6">
        <v>409.45192356581</v>
      </c>
      <c r="G71" s="4">
        <f>$D71*F71</f>
        <v>1228.3557706974</v>
      </c>
      <c r="I71" s="25" t="str">
        <f>IF(INDIRECT("'" &amp; $H$4 &amp; "ACTUAL'!E" &amp; ROW(H70))="E", INDIRECT("'" &amp; $H$4 &amp; "ACTUAL'!B" &amp; ROW(H70)), "")</f>
        <v/>
      </c>
      <c r="J71" s="25" t="str">
        <f>IF(INDIRECT("'" &amp; $H$4 &amp; "ACTUAL'!E" &amp; ROW(H70))="E", INDIRECT("'" &amp; $H$4 &amp; "ACTUAL'!C" &amp; ROW(H70)), "")</f>
        <v/>
      </c>
      <c r="K71" s="25" t="str">
        <f>IF(INDIRECT("'" &amp; $H$4 &amp; "ACTUAL'!H" &amp; ROW(H70))="E", INDIRECT("'" &amp; $H$4 &amp; "ACTUAL'!G" &amp; ROW(H70)), "")</f>
        <v/>
      </c>
      <c r="L71" s="25" t="str">
        <f>IF(INDIRECT("'" &amp; $H$4 &amp; "ACTUAL'!J" &amp; ROW(H70))="E", INDIRECT("'" &amp; $H$4 &amp; "ACTUAL'!I" &amp; ROW(H70)), "")</f>
        <v/>
      </c>
      <c r="M71" s="25" t="str">
        <f>IF(INDIRECT("'" &amp; $H$4 &amp; "ACTUAL'!M" &amp; ROW(H70))="E", INDIRECT("'" &amp; $H$4 &amp; "ACTUAL'!K" &amp; ROW(H70)), "")</f>
        <v/>
      </c>
      <c r="N71" s="25" t="str">
        <f>IF(INDIRECT("'" &amp; $H$4 &amp; "ACTUAL'!O" &amp; ROW(H70))="E", INDIRECT("'" &amp; $H$4 &amp; "ACTUAL'!N" &amp; ROW(H70)), "")</f>
        <v/>
      </c>
      <c r="O71" s="25" t="str">
        <f>IF(INDIRECT("'" &amp; $H$4 &amp; "ACTUAL'!Q" &amp; ROW(H70))="E", INDIRECT("'" &amp; $H$4 &amp; "ACTUAL'!P" &amp; ROW(H70)), "")</f>
        <v/>
      </c>
      <c r="P71" s="25" t="str">
        <f>IF(INDIRECT("'" &amp; $H$4 &amp; "ACTUAL'!S" &amp; ROW(H70))="E", INDIRECT("'" &amp; $H$4 &amp; "ACTUAL'!R" &amp; ROW(H70)), "")</f>
        <v/>
      </c>
      <c r="Q71" s="25" t="str">
        <f>IF(INDIRECT("'" &amp; $H$4 &amp; "ACTUAL'!U" &amp; ROW(H70))="E", INDIRECT("'" &amp; $H$4 &amp; "ACTUAL'!T" &amp; ROW(H70)), "")</f>
        <v/>
      </c>
      <c r="R71" s="25" t="str">
        <f>IF(INDIRECT("'" &amp; $H$4 &amp; "ACTUAL'!W" &amp; ROW(H70))="E", INDIRECT("'" &amp; $H$4 &amp; "ACTUAL'!V" &amp; ROW(H70)), "")</f>
        <v/>
      </c>
      <c r="S71" s="25" t="str">
        <f>IF(INDIRECT("'" &amp; $H$4 &amp; "ACTUAL'!Y" &amp; ROW(H70))="E", INDIRECT("'" &amp; $H$4 &amp; "ACTUAL'!X" &amp; ROW(H70)), "")</f>
        <v/>
      </c>
      <c r="T71" s="25" t="str">
        <f>IF(INDIRECT("'" &amp; $H$4 &amp; "ACTUAL'!AA" &amp; ROW(H70))="E", INDIRECT("'" &amp; $H$4 &amp; "ACTUAL'!Z" &amp; ROW(H70)), "")</f>
        <v/>
      </c>
      <c r="U71" s="25" t="str">
        <f>IF(INDIRECT("'" &amp; $H$4 &amp; "ACTUAL'!AC" &amp; ROW(H70))="E", INDIRECT("'" &amp; $H$4 &amp; "ACTUAL'!AB" &amp; ROW(H70)), "")</f>
        <v/>
      </c>
      <c r="V71" s="25" t="str">
        <f>IF(INDIRECT("'" &amp; $H$4 &amp; "ACTUAL'!AE" &amp; ROW(H70))="E", INDIRECT("'" &amp; $H$4 &amp; "ACTUAL'!AD" &amp; ROW(H70)), "")</f>
        <v/>
      </c>
      <c r="W71" s="25" t="str">
        <f>IF(INDIRECT("'" &amp; $H$4 &amp; "ACTUAL'!AI" &amp; ROW(H70))="E", INDIRECT("'" &amp; $H$4 &amp; "ACTUAL'!AH" &amp; ROW(H70)), "")</f>
        <v/>
      </c>
      <c r="X71" s="25" t="str">
        <f>IF(INDIRECT("'" &amp; $H$4 &amp; "ACTUAL'!AK" &amp; ROW(H70))="E", INDIRECT("'" &amp; $H$4 &amp; "ACTUAL'!AJ" &amp; ROW(H70)), "")</f>
        <v/>
      </c>
      <c r="Y71" s="25" t="str">
        <f>IF(INDIRECT("'" &amp; $H$4 &amp; "ACTUAL'!AM" &amp; ROW(H70))="E", INDIRECT("'" &amp; $H$4 &amp; "ACTUAL'!AL" &amp; ROW(H70)), "")</f>
        <v/>
      </c>
      <c r="Z71" s="25" t="str">
        <f>IF(INDIRECT("'" &amp; $H$4 &amp; "ACTUAL'!AO" &amp; ROW(H70))="E", INDIRECT("'" &amp; $H$4 &amp; "ACTUAL'!AN" &amp; ROW(H70)), "")</f>
        <v/>
      </c>
      <c r="AA71" s="25" t="str">
        <f>IF(INDIRECT("'" &amp; $H$4 &amp; "ACTUAL'!AQ" &amp; ROW(H70))="E", INDIRECT("'" &amp; $H$4 &amp; "ACTUAL'!AP" &amp; ROW(H70)), "")</f>
        <v/>
      </c>
      <c r="AB71" s="26"/>
      <c r="AC71" s="27" t="s">
        <v>165</v>
      </c>
      <c r="AD71" s="28">
        <f>COUNTIF($P$3:$S$105,AC71)</f>
        <v>0</v>
      </c>
    </row>
    <row r="72" spans="1:31" customHeight="1" ht="34.95">
      <c r="B72" s="11">
        <v>18</v>
      </c>
      <c r="C72" s="10" t="s">
        <v>166</v>
      </c>
      <c r="D72" s="5">
        <v>21</v>
      </c>
      <c r="E72" s="3" t="s">
        <v>70</v>
      </c>
      <c r="F72" s="6">
        <v>578.83886286426</v>
      </c>
      <c r="G72" s="4">
        <f>$D72*F72</f>
        <v>12155.616120149</v>
      </c>
      <c r="I72" s="25" t="str">
        <f>IF(INDIRECT("'" &amp; $H$4 &amp; "ACTUAL'!E" &amp; ROW(H71))="E", INDIRECT("'" &amp; $H$4 &amp; "ACTUAL'!B" &amp; ROW(H71)), "")</f>
        <v/>
      </c>
      <c r="J72" s="25" t="str">
        <f>IF(INDIRECT("'" &amp; $H$4 &amp; "ACTUAL'!E" &amp; ROW(H71))="E", INDIRECT("'" &amp; $H$4 &amp; "ACTUAL'!C" &amp; ROW(H71)), "")</f>
        <v/>
      </c>
      <c r="K72" s="25" t="str">
        <f>IF(INDIRECT("'" &amp; $H$4 &amp; "ACTUAL'!H" &amp; ROW(H71))="E", INDIRECT("'" &amp; $H$4 &amp; "ACTUAL'!G" &amp; ROW(H71)), "")</f>
        <v/>
      </c>
      <c r="L72" s="25" t="str">
        <f>IF(INDIRECT("'" &amp; $H$4 &amp; "ACTUAL'!J" &amp; ROW(H71))="E", INDIRECT("'" &amp; $H$4 &amp; "ACTUAL'!I" &amp; ROW(H71)), "")</f>
        <v/>
      </c>
      <c r="M72" s="25" t="str">
        <f>IF(INDIRECT("'" &amp; $H$4 &amp; "ACTUAL'!M" &amp; ROW(H71))="E", INDIRECT("'" &amp; $H$4 &amp; "ACTUAL'!K" &amp; ROW(H71)), "")</f>
        <v/>
      </c>
      <c r="N72" s="25" t="str">
        <f>IF(INDIRECT("'" &amp; $H$4 &amp; "ACTUAL'!O" &amp; ROW(H71))="E", INDIRECT("'" &amp; $H$4 &amp; "ACTUAL'!N" &amp; ROW(H71)), "")</f>
        <v/>
      </c>
      <c r="O72" s="25" t="str">
        <f>IF(INDIRECT("'" &amp; $H$4 &amp; "ACTUAL'!Q" &amp; ROW(H71))="E", INDIRECT("'" &amp; $H$4 &amp; "ACTUAL'!P" &amp; ROW(H71)), "")</f>
        <v/>
      </c>
      <c r="P72" s="25" t="str">
        <f>IF(INDIRECT("'" &amp; $H$4 &amp; "ACTUAL'!S" &amp; ROW(H71))="E", INDIRECT("'" &amp; $H$4 &amp; "ACTUAL'!R" &amp; ROW(H71)), "")</f>
        <v/>
      </c>
      <c r="Q72" s="25" t="str">
        <f>IF(INDIRECT("'" &amp; $H$4 &amp; "ACTUAL'!U" &amp; ROW(H71))="E", INDIRECT("'" &amp; $H$4 &amp; "ACTUAL'!T" &amp; ROW(H71)), "")</f>
        <v/>
      </c>
      <c r="R72" s="25" t="str">
        <f>IF(INDIRECT("'" &amp; $H$4 &amp; "ACTUAL'!W" &amp; ROW(H71))="E", INDIRECT("'" &amp; $H$4 &amp; "ACTUAL'!V" &amp; ROW(H71)), "")</f>
        <v/>
      </c>
      <c r="S72" s="25" t="str">
        <f>IF(INDIRECT("'" &amp; $H$4 &amp; "ACTUAL'!Y" &amp; ROW(H71))="E", INDIRECT("'" &amp; $H$4 &amp; "ACTUAL'!X" &amp; ROW(H71)), "")</f>
        <v/>
      </c>
      <c r="T72" s="25" t="str">
        <f>IF(INDIRECT("'" &amp; $H$4 &amp; "ACTUAL'!AA" &amp; ROW(H71))="E", INDIRECT("'" &amp; $H$4 &amp; "ACTUAL'!Z" &amp; ROW(H71)), "")</f>
        <v/>
      </c>
      <c r="U72" s="25" t="str">
        <f>IF(INDIRECT("'" &amp; $H$4 &amp; "ACTUAL'!AC" &amp; ROW(H71))="E", INDIRECT("'" &amp; $H$4 &amp; "ACTUAL'!AB" &amp; ROW(H71)), "")</f>
        <v/>
      </c>
      <c r="V72" s="25" t="str">
        <f>IF(INDIRECT("'" &amp; $H$4 &amp; "ACTUAL'!AE" &amp; ROW(H71))="E", INDIRECT("'" &amp; $H$4 &amp; "ACTUAL'!AD" &amp; ROW(H71)), "")</f>
        <v/>
      </c>
      <c r="W72" s="25" t="str">
        <f>IF(INDIRECT("'" &amp; $H$4 &amp; "ACTUAL'!AI" &amp; ROW(H71))="E", INDIRECT("'" &amp; $H$4 &amp; "ACTUAL'!AH" &amp; ROW(H71)), "")</f>
        <v/>
      </c>
      <c r="X72" s="25" t="str">
        <f>IF(INDIRECT("'" &amp; $H$4 &amp; "ACTUAL'!AK" &amp; ROW(H71))="E", INDIRECT("'" &amp; $H$4 &amp; "ACTUAL'!AJ" &amp; ROW(H71)), "")</f>
        <v/>
      </c>
      <c r="Y72" s="25" t="str">
        <f>IF(INDIRECT("'" &amp; $H$4 &amp; "ACTUAL'!AM" &amp; ROW(H71))="E", INDIRECT("'" &amp; $H$4 &amp; "ACTUAL'!AL" &amp; ROW(H71)), "")</f>
        <v/>
      </c>
      <c r="Z72" s="25" t="str">
        <f>IF(INDIRECT("'" &amp; $H$4 &amp; "ACTUAL'!AO" &amp; ROW(H71))="E", INDIRECT("'" &amp; $H$4 &amp; "ACTUAL'!AN" &amp; ROW(H71)), "")</f>
        <v/>
      </c>
      <c r="AA72" s="25" t="str">
        <f>IF(INDIRECT("'" &amp; $H$4 &amp; "ACTUAL'!AQ" &amp; ROW(H71))="E", INDIRECT("'" &amp; $H$4 &amp; "ACTUAL'!AP" &amp; ROW(H71)), "")</f>
        <v/>
      </c>
      <c r="AB72" s="26"/>
      <c r="AC72" s="27" t="s">
        <v>167</v>
      </c>
      <c r="AD72" s="28">
        <f>COUNTIF($P$3:$S$105,AC72)</f>
        <v>0</v>
      </c>
    </row>
    <row r="73" spans="1:31" customHeight="1" ht="34.95">
      <c r="B73" s="9">
        <v>62</v>
      </c>
      <c r="C73" s="10" t="s">
        <v>168</v>
      </c>
      <c r="D73" s="5"/>
      <c r="E73" s="3" t="s">
        <v>70</v>
      </c>
      <c r="F73" s="6">
        <v>1539.415721143</v>
      </c>
      <c r="G73" s="4">
        <f>$D73*F73</f>
        <v>0</v>
      </c>
      <c r="I73" s="25" t="str">
        <f>IF(INDIRECT("'" &amp; $H$4 &amp; "ACTUAL'!E" &amp; ROW(H72))="E", INDIRECT("'" &amp; $H$4 &amp; "ACTUAL'!B" &amp; ROW(H72)), "")</f>
        <v/>
      </c>
      <c r="J73" s="25" t="str">
        <f>IF(INDIRECT("'" &amp; $H$4 &amp; "ACTUAL'!E" &amp; ROW(H72))="E", INDIRECT("'" &amp; $H$4 &amp; "ACTUAL'!C" &amp; ROW(H72)), "")</f>
        <v/>
      </c>
      <c r="K73" s="25" t="str">
        <f>IF(INDIRECT("'" &amp; $H$4 &amp; "ACTUAL'!H" &amp; ROW(H72))="E", INDIRECT("'" &amp; $H$4 &amp; "ACTUAL'!G" &amp; ROW(H72)), "")</f>
        <v/>
      </c>
      <c r="L73" s="25" t="str">
        <f>IF(INDIRECT("'" &amp; $H$4 &amp; "ACTUAL'!J" &amp; ROW(H72))="E", INDIRECT("'" &amp; $H$4 &amp; "ACTUAL'!I" &amp; ROW(H72)), "")</f>
        <v/>
      </c>
      <c r="M73" s="25" t="str">
        <f>IF(INDIRECT("'" &amp; $H$4 &amp; "ACTUAL'!M" &amp; ROW(H72))="E", INDIRECT("'" &amp; $H$4 &amp; "ACTUAL'!K" &amp; ROW(H72)), "")</f>
        <v/>
      </c>
      <c r="N73" s="25" t="str">
        <f>IF(INDIRECT("'" &amp; $H$4 &amp; "ACTUAL'!O" &amp; ROW(H72))="E", INDIRECT("'" &amp; $H$4 &amp; "ACTUAL'!N" &amp; ROW(H72)), "")</f>
        <v/>
      </c>
      <c r="O73" s="25" t="str">
        <f>IF(INDIRECT("'" &amp; $H$4 &amp; "ACTUAL'!Q" &amp; ROW(H72))="E", INDIRECT("'" &amp; $H$4 &amp; "ACTUAL'!P" &amp; ROW(H72)), "")</f>
        <v/>
      </c>
      <c r="P73" s="25" t="str">
        <f>IF(INDIRECT("'" &amp; $H$4 &amp; "ACTUAL'!S" &amp; ROW(H72))="E", INDIRECT("'" &amp; $H$4 &amp; "ACTUAL'!R" &amp; ROW(H72)), "")</f>
        <v/>
      </c>
      <c r="Q73" s="25" t="str">
        <f>IF(INDIRECT("'" &amp; $H$4 &amp; "ACTUAL'!U" &amp; ROW(H72))="E", INDIRECT("'" &amp; $H$4 &amp; "ACTUAL'!T" &amp; ROW(H72)), "")</f>
        <v/>
      </c>
      <c r="R73" s="25" t="str">
        <f>IF(INDIRECT("'" &amp; $H$4 &amp; "ACTUAL'!W" &amp; ROW(H72))="E", INDIRECT("'" &amp; $H$4 &amp; "ACTUAL'!V" &amp; ROW(H72)), "")</f>
        <v/>
      </c>
      <c r="S73" s="25" t="str">
        <f>IF(INDIRECT("'" &amp; $H$4 &amp; "ACTUAL'!Y" &amp; ROW(H72))="E", INDIRECT("'" &amp; $H$4 &amp; "ACTUAL'!X" &amp; ROW(H72)), "")</f>
        <v/>
      </c>
      <c r="T73" s="25" t="str">
        <f>IF(INDIRECT("'" &amp; $H$4 &amp; "ACTUAL'!AA" &amp; ROW(H72))="E", INDIRECT("'" &amp; $H$4 &amp; "ACTUAL'!Z" &amp; ROW(H72)), "")</f>
        <v/>
      </c>
      <c r="U73" s="25" t="str">
        <f>IF(INDIRECT("'" &amp; $H$4 &amp; "ACTUAL'!AC" &amp; ROW(H72))="E", INDIRECT("'" &amp; $H$4 &amp; "ACTUAL'!AB" &amp; ROW(H72)), "")</f>
        <v/>
      </c>
      <c r="V73" s="25" t="str">
        <f>IF(INDIRECT("'" &amp; $H$4 &amp; "ACTUAL'!AE" &amp; ROW(H72))="E", INDIRECT("'" &amp; $H$4 &amp; "ACTUAL'!AD" &amp; ROW(H72)), "")</f>
        <v/>
      </c>
      <c r="W73" s="25" t="str">
        <f>IF(INDIRECT("'" &amp; $H$4 &amp; "ACTUAL'!AI" &amp; ROW(H72))="E", INDIRECT("'" &amp; $H$4 &amp; "ACTUAL'!AH" &amp; ROW(H72)), "")</f>
        <v/>
      </c>
      <c r="X73" s="25" t="str">
        <f>IF(INDIRECT("'" &amp; $H$4 &amp; "ACTUAL'!AK" &amp; ROW(H72))="E", INDIRECT("'" &amp; $H$4 &amp; "ACTUAL'!AJ" &amp; ROW(H72)), "")</f>
        <v/>
      </c>
      <c r="Y73" s="25" t="str">
        <f>IF(INDIRECT("'" &amp; $H$4 &amp; "ACTUAL'!AM" &amp; ROW(H72))="E", INDIRECT("'" &amp; $H$4 &amp; "ACTUAL'!AL" &amp; ROW(H72)), "")</f>
        <v/>
      </c>
      <c r="Z73" s="25" t="str">
        <f>IF(INDIRECT("'" &amp; $H$4 &amp; "ACTUAL'!AO" &amp; ROW(H72))="E", INDIRECT("'" &amp; $H$4 &amp; "ACTUAL'!AN" &amp; ROW(H72)), "")</f>
        <v/>
      </c>
      <c r="AA73" s="25" t="str">
        <f>IF(INDIRECT("'" &amp; $H$4 &amp; "ACTUAL'!AQ" &amp; ROW(H72))="E", INDIRECT("'" &amp; $H$4 &amp; "ACTUAL'!AP" &amp; ROW(H72)), "")</f>
        <v/>
      </c>
      <c r="AB73" s="26"/>
      <c r="AC73" s="34" t="s">
        <v>169</v>
      </c>
      <c r="AD73" s="28">
        <f>COUNTIF($P$3:$S$105,AC73)</f>
        <v>0</v>
      </c>
    </row>
    <row r="74" spans="1:31" customHeight="1" ht="34.95">
      <c r="B74" s="9">
        <v>19</v>
      </c>
      <c r="C74" s="10" t="s">
        <v>170</v>
      </c>
      <c r="D74" s="5">
        <v>1</v>
      </c>
      <c r="E74" s="3" t="s">
        <v>70</v>
      </c>
      <c r="F74" s="6">
        <v>1193.2609137924</v>
      </c>
      <c r="G74" s="4">
        <f>$D74*F74</f>
        <v>1193.2609137924</v>
      </c>
      <c r="I74" s="25" t="str">
        <f>IF(INDIRECT("'" &amp; $H$4 &amp; "ACTUAL'!E" &amp; ROW(H73))="E", INDIRECT("'" &amp; $H$4 &amp; "ACTUAL'!B" &amp; ROW(H73)), "")</f>
        <v/>
      </c>
      <c r="J74" s="25" t="str">
        <f>IF(INDIRECT("'" &amp; $H$4 &amp; "ACTUAL'!E" &amp; ROW(H73))="E", INDIRECT("'" &amp; $H$4 &amp; "ACTUAL'!C" &amp; ROW(H73)), "")</f>
        <v/>
      </c>
      <c r="K74" s="25" t="str">
        <f>IF(INDIRECT("'" &amp; $H$4 &amp; "ACTUAL'!H" &amp; ROW(H73))="E", INDIRECT("'" &amp; $H$4 &amp; "ACTUAL'!G" &amp; ROW(H73)), "")</f>
        <v/>
      </c>
      <c r="L74" s="25" t="str">
        <f>IF(INDIRECT("'" &amp; $H$4 &amp; "ACTUAL'!J" &amp; ROW(H73))="E", INDIRECT("'" &amp; $H$4 &amp; "ACTUAL'!I" &amp; ROW(H73)), "")</f>
        <v/>
      </c>
      <c r="M74" s="25" t="str">
        <f>IF(INDIRECT("'" &amp; $H$4 &amp; "ACTUAL'!M" &amp; ROW(H73))="E", INDIRECT("'" &amp; $H$4 &amp; "ACTUAL'!K" &amp; ROW(H73)), "")</f>
        <v/>
      </c>
      <c r="N74" s="25" t="str">
        <f>IF(INDIRECT("'" &amp; $H$4 &amp; "ACTUAL'!O" &amp; ROW(H73))="E", INDIRECT("'" &amp; $H$4 &amp; "ACTUAL'!N" &amp; ROW(H73)), "")</f>
        <v/>
      </c>
      <c r="O74" s="25" t="str">
        <f>IF(INDIRECT("'" &amp; $H$4 &amp; "ACTUAL'!Q" &amp; ROW(H73))="E", INDIRECT("'" &amp; $H$4 &amp; "ACTUAL'!P" &amp; ROW(H73)), "")</f>
        <v/>
      </c>
      <c r="P74" s="25" t="str">
        <f>IF(INDIRECT("'" &amp; $H$4 &amp; "ACTUAL'!S" &amp; ROW(H73))="E", INDIRECT("'" &amp; $H$4 &amp; "ACTUAL'!R" &amp; ROW(H73)), "")</f>
        <v/>
      </c>
      <c r="Q74" s="25" t="str">
        <f>IF(INDIRECT("'" &amp; $H$4 &amp; "ACTUAL'!U" &amp; ROW(H73))="E", INDIRECT("'" &amp; $H$4 &amp; "ACTUAL'!T" &amp; ROW(H73)), "")</f>
        <v/>
      </c>
      <c r="R74" s="25" t="str">
        <f>IF(INDIRECT("'" &amp; $H$4 &amp; "ACTUAL'!W" &amp; ROW(H73))="E", INDIRECT("'" &amp; $H$4 &amp; "ACTUAL'!V" &amp; ROW(H73)), "")</f>
        <v/>
      </c>
      <c r="S74" s="25" t="str">
        <f>IF(INDIRECT("'" &amp; $H$4 &amp; "ACTUAL'!Y" &amp; ROW(H73))="E", INDIRECT("'" &amp; $H$4 &amp; "ACTUAL'!X" &amp; ROW(H73)), "")</f>
        <v/>
      </c>
      <c r="T74" s="25" t="str">
        <f>IF(INDIRECT("'" &amp; $H$4 &amp; "ACTUAL'!AA" &amp; ROW(H73))="E", INDIRECT("'" &amp; $H$4 &amp; "ACTUAL'!Z" &amp; ROW(H73)), "")</f>
        <v/>
      </c>
      <c r="U74" s="25" t="str">
        <f>IF(INDIRECT("'" &amp; $H$4 &amp; "ACTUAL'!AC" &amp; ROW(H73))="E", INDIRECT("'" &amp; $H$4 &amp; "ACTUAL'!AB" &amp; ROW(H73)), "")</f>
        <v/>
      </c>
      <c r="V74" s="25" t="str">
        <f>IF(INDIRECT("'" &amp; $H$4 &amp; "ACTUAL'!AE" &amp; ROW(H73))="E", INDIRECT("'" &amp; $H$4 &amp; "ACTUAL'!AD" &amp; ROW(H73)), "")</f>
        <v/>
      </c>
      <c r="W74" s="25" t="str">
        <f>IF(INDIRECT("'" &amp; $H$4 &amp; "ACTUAL'!AI" &amp; ROW(H73))="E", INDIRECT("'" &amp; $H$4 &amp; "ACTUAL'!AH" &amp; ROW(H73)), "")</f>
        <v/>
      </c>
      <c r="X74" s="25" t="str">
        <f>IF(INDIRECT("'" &amp; $H$4 &amp; "ACTUAL'!AK" &amp; ROW(H73))="E", INDIRECT("'" &amp; $H$4 &amp; "ACTUAL'!AJ" &amp; ROW(H73)), "")</f>
        <v/>
      </c>
      <c r="Y74" s="25" t="str">
        <f>IF(INDIRECT("'" &amp; $H$4 &amp; "ACTUAL'!AM" &amp; ROW(H73))="E", INDIRECT("'" &amp; $H$4 &amp; "ACTUAL'!AL" &amp; ROW(H73)), "")</f>
        <v/>
      </c>
      <c r="Z74" s="25" t="str">
        <f>IF(INDIRECT("'" &amp; $H$4 &amp; "ACTUAL'!AO" &amp; ROW(H73))="E", INDIRECT("'" &amp; $H$4 &amp; "ACTUAL'!AN" &amp; ROW(H73)), "")</f>
        <v/>
      </c>
      <c r="AA74" s="25" t="str">
        <f>IF(INDIRECT("'" &amp; $H$4 &amp; "ACTUAL'!AQ" &amp; ROW(H73))="E", INDIRECT("'" &amp; $H$4 &amp; "ACTUAL'!AP" &amp; ROW(H73)), "")</f>
        <v/>
      </c>
      <c r="AB74" s="26"/>
      <c r="AC74" s="27" t="s">
        <v>171</v>
      </c>
      <c r="AD74" s="28">
        <f>COUNTIF($P$3:$S$105,AC74)</f>
        <v>0</v>
      </c>
    </row>
    <row r="75" spans="1:31" customHeight="1" ht="34.95">
      <c r="B75" s="9">
        <v>20</v>
      </c>
      <c r="C75" s="10" t="s">
        <v>172</v>
      </c>
      <c r="D75" s="5">
        <v>1</v>
      </c>
      <c r="E75" s="3" t="s">
        <v>70</v>
      </c>
      <c r="F75" s="6">
        <v>1726.5759948445</v>
      </c>
      <c r="G75" s="4">
        <f>$D75*F75</f>
        <v>1726.5759948445</v>
      </c>
      <c r="I75" s="25" t="str">
        <f>IF(INDIRECT("'" &amp; $H$4 &amp; "ACTUAL'!E" &amp; ROW(H74))="E", INDIRECT("'" &amp; $H$4 &amp; "ACTUAL'!B" &amp; ROW(H74)), "")</f>
        <v/>
      </c>
      <c r="J75" s="25" t="str">
        <f>IF(INDIRECT("'" &amp; $H$4 &amp; "ACTUAL'!E" &amp; ROW(H74))="E", INDIRECT("'" &amp; $H$4 &amp; "ACTUAL'!C" &amp; ROW(H74)), "")</f>
        <v/>
      </c>
      <c r="K75" s="25" t="str">
        <f>IF(INDIRECT("'" &amp; $H$4 &amp; "ACTUAL'!H" &amp; ROW(H74))="E", INDIRECT("'" &amp; $H$4 &amp; "ACTUAL'!G" &amp; ROW(H74)), "")</f>
        <v/>
      </c>
      <c r="L75" s="25" t="str">
        <f>IF(INDIRECT("'" &amp; $H$4 &amp; "ACTUAL'!J" &amp; ROW(H74))="E", INDIRECT("'" &amp; $H$4 &amp; "ACTUAL'!I" &amp; ROW(H74)), "")</f>
        <v/>
      </c>
      <c r="M75" s="25" t="str">
        <f>IF(INDIRECT("'" &amp; $H$4 &amp; "ACTUAL'!M" &amp; ROW(H74))="E", INDIRECT("'" &amp; $H$4 &amp; "ACTUAL'!K" &amp; ROW(H74)), "")</f>
        <v/>
      </c>
      <c r="N75" s="25" t="str">
        <f>IF(INDIRECT("'" &amp; $H$4 &amp; "ACTUAL'!O" &amp; ROW(H74))="E", INDIRECT("'" &amp; $H$4 &amp; "ACTUAL'!N" &amp; ROW(H74)), "")</f>
        <v/>
      </c>
      <c r="O75" s="25" t="str">
        <f>IF(INDIRECT("'" &amp; $H$4 &amp; "ACTUAL'!Q" &amp; ROW(H74))="E", INDIRECT("'" &amp; $H$4 &amp; "ACTUAL'!P" &amp; ROW(H74)), "")</f>
        <v/>
      </c>
      <c r="P75" s="25" t="str">
        <f>IF(INDIRECT("'" &amp; $H$4 &amp; "ACTUAL'!S" &amp; ROW(H74))="E", INDIRECT("'" &amp; $H$4 &amp; "ACTUAL'!R" &amp; ROW(H74)), "")</f>
        <v/>
      </c>
      <c r="Q75" s="25" t="str">
        <f>IF(INDIRECT("'" &amp; $H$4 &amp; "ACTUAL'!U" &amp; ROW(H74))="E", INDIRECT("'" &amp; $H$4 &amp; "ACTUAL'!T" &amp; ROW(H74)), "")</f>
        <v/>
      </c>
      <c r="R75" s="25" t="str">
        <f>IF(INDIRECT("'" &amp; $H$4 &amp; "ACTUAL'!W" &amp; ROW(H74))="E", INDIRECT("'" &amp; $H$4 &amp; "ACTUAL'!V" &amp; ROW(H74)), "")</f>
        <v/>
      </c>
      <c r="S75" s="25" t="str">
        <f>IF(INDIRECT("'" &amp; $H$4 &amp; "ACTUAL'!Y" &amp; ROW(H74))="E", INDIRECT("'" &amp; $H$4 &amp; "ACTUAL'!X" &amp; ROW(H74)), "")</f>
        <v/>
      </c>
      <c r="T75" s="25" t="str">
        <f>IF(INDIRECT("'" &amp; $H$4 &amp; "ACTUAL'!AA" &amp; ROW(H74))="E", INDIRECT("'" &amp; $H$4 &amp; "ACTUAL'!Z" &amp; ROW(H74)), "")</f>
        <v/>
      </c>
      <c r="U75" s="25" t="str">
        <f>IF(INDIRECT("'" &amp; $H$4 &amp; "ACTUAL'!AC" &amp; ROW(H74))="E", INDIRECT("'" &amp; $H$4 &amp; "ACTUAL'!AB" &amp; ROW(H74)), "")</f>
        <v/>
      </c>
      <c r="V75" s="25" t="str">
        <f>IF(INDIRECT("'" &amp; $H$4 &amp; "ACTUAL'!AE" &amp; ROW(H74))="E", INDIRECT("'" &amp; $H$4 &amp; "ACTUAL'!AD" &amp; ROW(H74)), "")</f>
        <v/>
      </c>
      <c r="W75" s="25" t="str">
        <f>IF(INDIRECT("'" &amp; $H$4 &amp; "ACTUAL'!AI" &amp; ROW(H74))="E", INDIRECT("'" &amp; $H$4 &amp; "ACTUAL'!AH" &amp; ROW(H74)), "")</f>
        <v/>
      </c>
      <c r="X75" s="25" t="str">
        <f>IF(INDIRECT("'" &amp; $H$4 &amp; "ACTUAL'!AK" &amp; ROW(H74))="E", INDIRECT("'" &amp; $H$4 &amp; "ACTUAL'!AJ" &amp; ROW(H74)), "")</f>
        <v/>
      </c>
      <c r="Y75" s="25" t="str">
        <f>IF(INDIRECT("'" &amp; $H$4 &amp; "ACTUAL'!AM" &amp; ROW(H74))="E", INDIRECT("'" &amp; $H$4 &amp; "ACTUAL'!AL" &amp; ROW(H74)), "")</f>
        <v/>
      </c>
      <c r="Z75" s="25" t="str">
        <f>IF(INDIRECT("'" &amp; $H$4 &amp; "ACTUAL'!AO" &amp; ROW(H74))="E", INDIRECT("'" &amp; $H$4 &amp; "ACTUAL'!AN" &amp; ROW(H74)), "")</f>
        <v/>
      </c>
      <c r="AA75" s="25" t="str">
        <f>IF(INDIRECT("'" &amp; $H$4 &amp; "ACTUAL'!AQ" &amp; ROW(H74))="E", INDIRECT("'" &amp; $H$4 &amp; "ACTUAL'!AP" &amp; ROW(H74)), "")</f>
        <v/>
      </c>
      <c r="AB75" s="26"/>
      <c r="AC75" s="27" t="s">
        <v>173</v>
      </c>
      <c r="AD75" s="28">
        <f>COUNTIF($P$3:$S$105,AC75)</f>
        <v>0</v>
      </c>
    </row>
    <row r="76" spans="1:31" customHeight="1" ht="34.95">
      <c r="B76" s="11">
        <v>21</v>
      </c>
      <c r="C76" s="10" t="s">
        <v>174</v>
      </c>
      <c r="D76" s="5">
        <v>1</v>
      </c>
      <c r="E76" s="3" t="s">
        <v>70</v>
      </c>
      <c r="F76" s="6">
        <v>1862.8613227145</v>
      </c>
      <c r="G76" s="4">
        <f>$D76*F76</f>
        <v>1862.8613227145</v>
      </c>
      <c r="I76" s="25" t="str">
        <f>IF(INDIRECT("'" &amp; $H$4 &amp; "ACTUAL'!E" &amp; ROW(H75))="E", INDIRECT("'" &amp; $H$4 &amp; "ACTUAL'!B" &amp; ROW(H75)), "")</f>
        <v/>
      </c>
      <c r="J76" s="25" t="str">
        <f>IF(INDIRECT("'" &amp; $H$4 &amp; "ACTUAL'!E" &amp; ROW(H75))="E", INDIRECT("'" &amp; $H$4 &amp; "ACTUAL'!C" &amp; ROW(H75)), "")</f>
        <v/>
      </c>
      <c r="K76" s="25" t="str">
        <f>IF(INDIRECT("'" &amp; $H$4 &amp; "ACTUAL'!H" &amp; ROW(H75))="E", INDIRECT("'" &amp; $H$4 &amp; "ACTUAL'!G" &amp; ROW(H75)), "")</f>
        <v/>
      </c>
      <c r="L76" s="25" t="str">
        <f>IF(INDIRECT("'" &amp; $H$4 &amp; "ACTUAL'!J" &amp; ROW(H75))="E", INDIRECT("'" &amp; $H$4 &amp; "ACTUAL'!I" &amp; ROW(H75)), "")</f>
        <v/>
      </c>
      <c r="M76" s="25" t="str">
        <f>IF(INDIRECT("'" &amp; $H$4 &amp; "ACTUAL'!M" &amp; ROW(H75))="E", INDIRECT("'" &amp; $H$4 &amp; "ACTUAL'!K" &amp; ROW(H75)), "")</f>
        <v/>
      </c>
      <c r="N76" s="25" t="str">
        <f>IF(INDIRECT("'" &amp; $H$4 &amp; "ACTUAL'!O" &amp; ROW(H75))="E", INDIRECT("'" &amp; $H$4 &amp; "ACTUAL'!N" &amp; ROW(H75)), "")</f>
        <v/>
      </c>
      <c r="O76" s="25" t="str">
        <f>IF(INDIRECT("'" &amp; $H$4 &amp; "ACTUAL'!Q" &amp; ROW(H75))="E", INDIRECT("'" &amp; $H$4 &amp; "ACTUAL'!P" &amp; ROW(H75)), "")</f>
        <v/>
      </c>
      <c r="P76" s="25" t="str">
        <f>IF(INDIRECT("'" &amp; $H$4 &amp; "ACTUAL'!S" &amp; ROW(H75))="E", INDIRECT("'" &amp; $H$4 &amp; "ACTUAL'!R" &amp; ROW(H75)), "")</f>
        <v/>
      </c>
      <c r="Q76" s="25" t="str">
        <f>IF(INDIRECT("'" &amp; $H$4 &amp; "ACTUAL'!U" &amp; ROW(H75))="E", INDIRECT("'" &amp; $H$4 &amp; "ACTUAL'!T" &amp; ROW(H75)), "")</f>
        <v/>
      </c>
      <c r="R76" s="25" t="str">
        <f>IF(INDIRECT("'" &amp; $H$4 &amp; "ACTUAL'!W" &amp; ROW(H75))="E", INDIRECT("'" &amp; $H$4 &amp; "ACTUAL'!V" &amp; ROW(H75)), "")</f>
        <v/>
      </c>
      <c r="S76" s="25" t="str">
        <f>IF(INDIRECT("'" &amp; $H$4 &amp; "ACTUAL'!Y" &amp; ROW(H75))="E", INDIRECT("'" &amp; $H$4 &amp; "ACTUAL'!X" &amp; ROW(H75)), "")</f>
        <v/>
      </c>
      <c r="T76" s="25" t="str">
        <f>IF(INDIRECT("'" &amp; $H$4 &amp; "ACTUAL'!AA" &amp; ROW(H75))="E", INDIRECT("'" &amp; $H$4 &amp; "ACTUAL'!Z" &amp; ROW(H75)), "")</f>
        <v/>
      </c>
      <c r="U76" s="25" t="str">
        <f>IF(INDIRECT("'" &amp; $H$4 &amp; "ACTUAL'!AC" &amp; ROW(H75))="E", INDIRECT("'" &amp; $H$4 &amp; "ACTUAL'!AB" &amp; ROW(H75)), "")</f>
        <v/>
      </c>
      <c r="V76" s="25" t="str">
        <f>IF(INDIRECT("'" &amp; $H$4 &amp; "ACTUAL'!AE" &amp; ROW(H75))="E", INDIRECT("'" &amp; $H$4 &amp; "ACTUAL'!AD" &amp; ROW(H75)), "")</f>
        <v/>
      </c>
      <c r="W76" s="25" t="str">
        <f>IF(INDIRECT("'" &amp; $H$4 &amp; "ACTUAL'!AI" &amp; ROW(H75))="E", INDIRECT("'" &amp; $H$4 &amp; "ACTUAL'!AH" &amp; ROW(H75)), "")</f>
        <v/>
      </c>
      <c r="X76" s="25" t="str">
        <f>IF(INDIRECT("'" &amp; $H$4 &amp; "ACTUAL'!AK" &amp; ROW(H75))="E", INDIRECT("'" &amp; $H$4 &amp; "ACTUAL'!AJ" &amp; ROW(H75)), "")</f>
        <v/>
      </c>
      <c r="Y76" s="25" t="str">
        <f>IF(INDIRECT("'" &amp; $H$4 &amp; "ACTUAL'!AM" &amp; ROW(H75))="E", INDIRECT("'" &amp; $H$4 &amp; "ACTUAL'!AL" &amp; ROW(H75)), "")</f>
        <v/>
      </c>
      <c r="Z76" s="25" t="str">
        <f>IF(INDIRECT("'" &amp; $H$4 &amp; "ACTUAL'!AO" &amp; ROW(H75))="E", INDIRECT("'" &amp; $H$4 &amp; "ACTUAL'!AN" &amp; ROW(H75)), "")</f>
        <v/>
      </c>
      <c r="AA76" s="25" t="str">
        <f>IF(INDIRECT("'" &amp; $H$4 &amp; "ACTUAL'!AQ" &amp; ROW(H75))="E", INDIRECT("'" &amp; $H$4 &amp; "ACTUAL'!AP" &amp; ROW(H75)), "")</f>
        <v/>
      </c>
      <c r="AB76" s="26"/>
      <c r="AC76" s="27" t="s">
        <v>175</v>
      </c>
      <c r="AD76" s="28">
        <f>COUNTIF($P$3:$S$105,AC76)</f>
        <v>0</v>
      </c>
    </row>
    <row r="77" spans="1:31" customHeight="1" ht="34.95">
      <c r="B77" s="9">
        <v>22</v>
      </c>
      <c r="C77" s="10" t="s">
        <v>176</v>
      </c>
      <c r="D77" s="5">
        <v>5</v>
      </c>
      <c r="E77" s="3" t="s">
        <v>70</v>
      </c>
      <c r="F77" s="6">
        <v>1767.9270409924</v>
      </c>
      <c r="G77" s="4">
        <f>$D77*F77</f>
        <v>8839.6352049619</v>
      </c>
      <c r="I77" s="25" t="str">
        <f>IF(INDIRECT("'" &amp; $H$4 &amp; "ACTUAL'!E" &amp; ROW(H76))="E", INDIRECT("'" &amp; $H$4 &amp; "ACTUAL'!B" &amp; ROW(H76)), "")</f>
        <v/>
      </c>
      <c r="J77" s="25" t="str">
        <f>IF(INDIRECT("'" &amp; $H$4 &amp; "ACTUAL'!E" &amp; ROW(H76))="E", INDIRECT("'" &amp; $H$4 &amp; "ACTUAL'!C" &amp; ROW(H76)), "")</f>
        <v/>
      </c>
      <c r="K77" s="25" t="str">
        <f>IF(INDIRECT("'" &amp; $H$4 &amp; "ACTUAL'!H" &amp; ROW(H76))="E", INDIRECT("'" &amp; $H$4 &amp; "ACTUAL'!G" &amp; ROW(H76)), "")</f>
        <v/>
      </c>
      <c r="L77" s="25" t="str">
        <f>IF(INDIRECT("'" &amp; $H$4 &amp; "ACTUAL'!J" &amp; ROW(H76))="E", INDIRECT("'" &amp; $H$4 &amp; "ACTUAL'!I" &amp; ROW(H76)), "")</f>
        <v/>
      </c>
      <c r="M77" s="25" t="str">
        <f>IF(INDIRECT("'" &amp; $H$4 &amp; "ACTUAL'!M" &amp; ROW(H76))="E", INDIRECT("'" &amp; $H$4 &amp; "ACTUAL'!K" &amp; ROW(H76)), "")</f>
        <v/>
      </c>
      <c r="N77" s="25" t="str">
        <f>IF(INDIRECT("'" &amp; $H$4 &amp; "ACTUAL'!O" &amp; ROW(H76))="E", INDIRECT("'" &amp; $H$4 &amp; "ACTUAL'!N" &amp; ROW(H76)), "")</f>
        <v/>
      </c>
      <c r="O77" s="25" t="str">
        <f>IF(INDIRECT("'" &amp; $H$4 &amp; "ACTUAL'!Q" &amp; ROW(H76))="E", INDIRECT("'" &amp; $H$4 &amp; "ACTUAL'!P" &amp; ROW(H76)), "")</f>
        <v/>
      </c>
      <c r="P77" s="25" t="str">
        <f>IF(INDIRECT("'" &amp; $H$4 &amp; "ACTUAL'!S" &amp; ROW(H76))="E", INDIRECT("'" &amp; $H$4 &amp; "ACTUAL'!R" &amp; ROW(H76)), "")</f>
        <v/>
      </c>
      <c r="Q77" s="25" t="str">
        <f>IF(INDIRECT("'" &amp; $H$4 &amp; "ACTUAL'!U" &amp; ROW(H76))="E", INDIRECT("'" &amp; $H$4 &amp; "ACTUAL'!T" &amp; ROW(H76)), "")</f>
        <v/>
      </c>
      <c r="R77" s="25" t="str">
        <f>IF(INDIRECT("'" &amp; $H$4 &amp; "ACTUAL'!W" &amp; ROW(H76))="E", INDIRECT("'" &amp; $H$4 &amp; "ACTUAL'!V" &amp; ROW(H76)), "")</f>
        <v/>
      </c>
      <c r="S77" s="25" t="str">
        <f>IF(INDIRECT("'" &amp; $H$4 &amp; "ACTUAL'!Y" &amp; ROW(H76))="E", INDIRECT("'" &amp; $H$4 &amp; "ACTUAL'!X" &amp; ROW(H76)), "")</f>
        <v/>
      </c>
      <c r="T77" s="25" t="str">
        <f>IF(INDIRECT("'" &amp; $H$4 &amp; "ACTUAL'!AA" &amp; ROW(H76))="E", INDIRECT("'" &amp; $H$4 &amp; "ACTUAL'!Z" &amp; ROW(H76)), "")</f>
        <v/>
      </c>
      <c r="U77" s="25" t="str">
        <f>IF(INDIRECT("'" &amp; $H$4 &amp; "ACTUAL'!AC" &amp; ROW(H76))="E", INDIRECT("'" &amp; $H$4 &amp; "ACTUAL'!AB" &amp; ROW(H76)), "")</f>
        <v/>
      </c>
      <c r="V77" s="25" t="str">
        <f>IF(INDIRECT("'" &amp; $H$4 &amp; "ACTUAL'!AE" &amp; ROW(H76))="E", INDIRECT("'" &amp; $H$4 &amp; "ACTUAL'!AD" &amp; ROW(H76)), "")</f>
        <v/>
      </c>
      <c r="W77" s="25" t="str">
        <f>IF(INDIRECT("'" &amp; $H$4 &amp; "ACTUAL'!AI" &amp; ROW(H76))="E", INDIRECT("'" &amp; $H$4 &amp; "ACTUAL'!AH" &amp; ROW(H76)), "")</f>
        <v/>
      </c>
      <c r="X77" s="25" t="str">
        <f>IF(INDIRECT("'" &amp; $H$4 &amp; "ACTUAL'!AK" &amp; ROW(H76))="E", INDIRECT("'" &amp; $H$4 &amp; "ACTUAL'!AJ" &amp; ROW(H76)), "")</f>
        <v/>
      </c>
      <c r="Y77" s="25" t="str">
        <f>IF(INDIRECT("'" &amp; $H$4 &amp; "ACTUAL'!AM" &amp; ROW(H76))="E", INDIRECT("'" &amp; $H$4 &amp; "ACTUAL'!AL" &amp; ROW(H76)), "")</f>
        <v/>
      </c>
      <c r="Z77" s="25" t="str">
        <f>IF(INDIRECT("'" &amp; $H$4 &amp; "ACTUAL'!AO" &amp; ROW(H76))="E", INDIRECT("'" &amp; $H$4 &amp; "ACTUAL'!AN" &amp; ROW(H76)), "")</f>
        <v/>
      </c>
      <c r="AA77" s="25" t="str">
        <f>IF(INDIRECT("'" &amp; $H$4 &amp; "ACTUAL'!AQ" &amp; ROW(H76))="E", INDIRECT("'" &amp; $H$4 &amp; "ACTUAL'!AP" &amp; ROW(H76)), "")</f>
        <v/>
      </c>
      <c r="AB77" s="26"/>
      <c r="AC77" s="27" t="s">
        <v>177</v>
      </c>
      <c r="AD77" s="28">
        <f>COUNTIF($P$3:$S$105,AC77)</f>
        <v>0</v>
      </c>
    </row>
    <row r="78" spans="1:31" customHeight="1" ht="34.95">
      <c r="B78" s="11">
        <v>23</v>
      </c>
      <c r="C78" s="10" t="s">
        <v>178</v>
      </c>
      <c r="D78" s="5">
        <v>18</v>
      </c>
      <c r="E78" s="3" t="s">
        <v>70</v>
      </c>
      <c r="F78" s="6">
        <v>1375.1731975088</v>
      </c>
      <c r="G78" s="4">
        <f>$D78*F78</f>
        <v>24753.117555159</v>
      </c>
      <c r="I78" s="25" t="str">
        <f>IF(INDIRECT("'" &amp; $H$4 &amp; "ACTUAL'!E" &amp; ROW(H77))="E", INDIRECT("'" &amp; $H$4 &amp; "ACTUAL'!B" &amp; ROW(H77)), "")</f>
        <v/>
      </c>
      <c r="J78" s="25" t="str">
        <f>IF(INDIRECT("'" &amp; $H$4 &amp; "ACTUAL'!E" &amp; ROW(H77))="E", INDIRECT("'" &amp; $H$4 &amp; "ACTUAL'!C" &amp; ROW(H77)), "")</f>
        <v/>
      </c>
      <c r="K78" s="25" t="str">
        <f>IF(INDIRECT("'" &amp; $H$4 &amp; "ACTUAL'!H" &amp; ROW(H77))="E", INDIRECT("'" &amp; $H$4 &amp; "ACTUAL'!G" &amp; ROW(H77)), "")</f>
        <v/>
      </c>
      <c r="L78" s="25" t="str">
        <f>IF(INDIRECT("'" &amp; $H$4 &amp; "ACTUAL'!J" &amp; ROW(H77))="E", INDIRECT("'" &amp; $H$4 &amp; "ACTUAL'!I" &amp; ROW(H77)), "")</f>
        <v/>
      </c>
      <c r="M78" s="25" t="str">
        <f>IF(INDIRECT("'" &amp; $H$4 &amp; "ACTUAL'!M" &amp; ROW(H77))="E", INDIRECT("'" &amp; $H$4 &amp; "ACTUAL'!K" &amp; ROW(H77)), "")</f>
        <v/>
      </c>
      <c r="N78" s="25" t="str">
        <f>IF(INDIRECT("'" &amp; $H$4 &amp; "ACTUAL'!O" &amp; ROW(H77))="E", INDIRECT("'" &amp; $H$4 &amp; "ACTUAL'!N" &amp; ROW(H77)), "")</f>
        <v/>
      </c>
      <c r="O78" s="25" t="str">
        <f>IF(INDIRECT("'" &amp; $H$4 &amp; "ACTUAL'!Q" &amp; ROW(H77))="E", INDIRECT("'" &amp; $H$4 &amp; "ACTUAL'!P" &amp; ROW(H77)), "")</f>
        <v/>
      </c>
      <c r="P78" s="25" t="str">
        <f>IF(INDIRECT("'" &amp; $H$4 &amp; "ACTUAL'!S" &amp; ROW(H77))="E", INDIRECT("'" &amp; $H$4 &amp; "ACTUAL'!R" &amp; ROW(H77)), "")</f>
        <v/>
      </c>
      <c r="Q78" s="25" t="str">
        <f>IF(INDIRECT("'" &amp; $H$4 &amp; "ACTUAL'!U" &amp; ROW(H77))="E", INDIRECT("'" &amp; $H$4 &amp; "ACTUAL'!T" &amp; ROW(H77)), "")</f>
        <v/>
      </c>
      <c r="R78" s="25" t="str">
        <f>IF(INDIRECT("'" &amp; $H$4 &amp; "ACTUAL'!W" &amp; ROW(H77))="E", INDIRECT("'" &amp; $H$4 &amp; "ACTUAL'!V" &amp; ROW(H77)), "")</f>
        <v/>
      </c>
      <c r="S78" s="25" t="str">
        <f>IF(INDIRECT("'" &amp; $H$4 &amp; "ACTUAL'!Y" &amp; ROW(H77))="E", INDIRECT("'" &amp; $H$4 &amp; "ACTUAL'!X" &amp; ROW(H77)), "")</f>
        <v/>
      </c>
      <c r="T78" s="25" t="str">
        <f>IF(INDIRECT("'" &amp; $H$4 &amp; "ACTUAL'!AA" &amp; ROW(H77))="E", INDIRECT("'" &amp; $H$4 &amp; "ACTUAL'!Z" &amp; ROW(H77)), "")</f>
        <v/>
      </c>
      <c r="U78" s="25" t="str">
        <f>IF(INDIRECT("'" &amp; $H$4 &amp; "ACTUAL'!AC" &amp; ROW(H77))="E", INDIRECT("'" &amp; $H$4 &amp; "ACTUAL'!AB" &amp; ROW(H77)), "")</f>
        <v/>
      </c>
      <c r="V78" s="25" t="str">
        <f>IF(INDIRECT("'" &amp; $H$4 &amp; "ACTUAL'!AE" &amp; ROW(H77))="E", INDIRECT("'" &amp; $H$4 &amp; "ACTUAL'!AD" &amp; ROW(H77)), "")</f>
        <v/>
      </c>
      <c r="W78" s="25" t="str">
        <f>IF(INDIRECT("'" &amp; $H$4 &amp; "ACTUAL'!AI" &amp; ROW(H77))="E", INDIRECT("'" &amp; $H$4 &amp; "ACTUAL'!AH" &amp; ROW(H77)), "")</f>
        <v/>
      </c>
      <c r="X78" s="25" t="str">
        <f>IF(INDIRECT("'" &amp; $H$4 &amp; "ACTUAL'!AK" &amp; ROW(H77))="E", INDIRECT("'" &amp; $H$4 &amp; "ACTUAL'!AJ" &amp; ROW(H77)), "")</f>
        <v/>
      </c>
      <c r="Y78" s="25" t="str">
        <f>IF(INDIRECT("'" &amp; $H$4 &amp; "ACTUAL'!AM" &amp; ROW(H77))="E", INDIRECT("'" &amp; $H$4 &amp; "ACTUAL'!AL" &amp; ROW(H77)), "")</f>
        <v/>
      </c>
      <c r="Z78" s="25" t="str">
        <f>IF(INDIRECT("'" &amp; $H$4 &amp; "ACTUAL'!AO" &amp; ROW(H77))="E", INDIRECT("'" &amp; $H$4 &amp; "ACTUAL'!AN" &amp; ROW(H77)), "")</f>
        <v/>
      </c>
      <c r="AA78" s="25" t="str">
        <f>IF(INDIRECT("'" &amp; $H$4 &amp; "ACTUAL'!AQ" &amp; ROW(H77))="E", INDIRECT("'" &amp; $H$4 &amp; "ACTUAL'!AP" &amp; ROW(H77)), "")</f>
        <v/>
      </c>
      <c r="AB78" s="26"/>
      <c r="AC78" s="27" t="s">
        <v>179</v>
      </c>
      <c r="AD78" s="28">
        <f>COUNTIF($P$3:$S$105,AC78)</f>
        <v>0</v>
      </c>
    </row>
    <row r="79" spans="1:31" customHeight="1" ht="34.95">
      <c r="B79" s="9">
        <v>68</v>
      </c>
      <c r="C79" s="10" t="s">
        <v>180</v>
      </c>
      <c r="D79" s="5"/>
      <c r="E79" s="3" t="s">
        <v>70</v>
      </c>
      <c r="F79" s="6">
        <v>2200.4574595088</v>
      </c>
      <c r="G79" s="4">
        <f>$D79*F79</f>
        <v>0</v>
      </c>
      <c r="I79" s="25" t="str">
        <f>IF(INDIRECT("'" &amp; $H$4 &amp; "ACTUAL'!E" &amp; ROW(H78))="E", INDIRECT("'" &amp; $H$4 &amp; "ACTUAL'!B" &amp; ROW(H78)), "")</f>
        <v/>
      </c>
      <c r="J79" s="25" t="str">
        <f>IF(INDIRECT("'" &amp; $H$4 &amp; "ACTUAL'!E" &amp; ROW(H78))="E", INDIRECT("'" &amp; $H$4 &amp; "ACTUAL'!C" &amp; ROW(H78)), "")</f>
        <v/>
      </c>
      <c r="K79" s="25" t="str">
        <f>IF(INDIRECT("'" &amp; $H$4 &amp; "ACTUAL'!H" &amp; ROW(H78))="E", INDIRECT("'" &amp; $H$4 &amp; "ACTUAL'!G" &amp; ROW(H78)), "")</f>
        <v/>
      </c>
      <c r="L79" s="25" t="str">
        <f>IF(INDIRECT("'" &amp; $H$4 &amp; "ACTUAL'!J" &amp; ROW(H78))="E", INDIRECT("'" &amp; $H$4 &amp; "ACTUAL'!I" &amp; ROW(H78)), "")</f>
        <v/>
      </c>
      <c r="M79" s="25" t="str">
        <f>IF(INDIRECT("'" &amp; $H$4 &amp; "ACTUAL'!M" &amp; ROW(H78))="E", INDIRECT("'" &amp; $H$4 &amp; "ACTUAL'!K" &amp; ROW(H78)), "")</f>
        <v/>
      </c>
      <c r="N79" s="25" t="str">
        <f>IF(INDIRECT("'" &amp; $H$4 &amp; "ACTUAL'!O" &amp; ROW(H78))="E", INDIRECT("'" &amp; $H$4 &amp; "ACTUAL'!N" &amp; ROW(H78)), "")</f>
        <v/>
      </c>
      <c r="O79" s="25" t="str">
        <f>IF(INDIRECT("'" &amp; $H$4 &amp; "ACTUAL'!Q" &amp; ROW(H78))="E", INDIRECT("'" &amp; $H$4 &amp; "ACTUAL'!P" &amp; ROW(H78)), "")</f>
        <v/>
      </c>
      <c r="P79" s="25" t="str">
        <f>IF(INDIRECT("'" &amp; $H$4 &amp; "ACTUAL'!S" &amp; ROW(H78))="E", INDIRECT("'" &amp; $H$4 &amp; "ACTUAL'!R" &amp; ROW(H78)), "")</f>
        <v/>
      </c>
      <c r="Q79" s="25" t="str">
        <f>IF(INDIRECT("'" &amp; $H$4 &amp; "ACTUAL'!U" &amp; ROW(H78))="E", INDIRECT("'" &amp; $H$4 &amp; "ACTUAL'!T" &amp; ROW(H78)), "")</f>
        <v/>
      </c>
      <c r="R79" s="25" t="str">
        <f>IF(INDIRECT("'" &amp; $H$4 &amp; "ACTUAL'!W" &amp; ROW(H78))="E", INDIRECT("'" &amp; $H$4 &amp; "ACTUAL'!V" &amp; ROW(H78)), "")</f>
        <v/>
      </c>
      <c r="S79" s="25" t="str">
        <f>IF(INDIRECT("'" &amp; $H$4 &amp; "ACTUAL'!Y" &amp; ROW(H78))="E", INDIRECT("'" &amp; $H$4 &amp; "ACTUAL'!X" &amp; ROW(H78)), "")</f>
        <v/>
      </c>
      <c r="T79" s="25" t="str">
        <f>IF(INDIRECT("'" &amp; $H$4 &amp; "ACTUAL'!AA" &amp; ROW(H78))="E", INDIRECT("'" &amp; $H$4 &amp; "ACTUAL'!Z" &amp; ROW(H78)), "")</f>
        <v/>
      </c>
      <c r="U79" s="25" t="str">
        <f>IF(INDIRECT("'" &amp; $H$4 &amp; "ACTUAL'!AC" &amp; ROW(H78))="E", INDIRECT("'" &amp; $H$4 &amp; "ACTUAL'!AB" &amp; ROW(H78)), "")</f>
        <v/>
      </c>
      <c r="V79" s="25" t="str">
        <f>IF(INDIRECT("'" &amp; $H$4 &amp; "ACTUAL'!AE" &amp; ROW(H78))="E", INDIRECT("'" &amp; $H$4 &amp; "ACTUAL'!AD" &amp; ROW(H78)), "")</f>
        <v/>
      </c>
      <c r="W79" s="25" t="str">
        <f>IF(INDIRECT("'" &amp; $H$4 &amp; "ACTUAL'!AI" &amp; ROW(H78))="E", INDIRECT("'" &amp; $H$4 &amp; "ACTUAL'!AH" &amp; ROW(H78)), "")</f>
        <v/>
      </c>
      <c r="X79" s="25" t="str">
        <f>IF(INDIRECT("'" &amp; $H$4 &amp; "ACTUAL'!AK" &amp; ROW(H78))="E", INDIRECT("'" &amp; $H$4 &amp; "ACTUAL'!AJ" &amp; ROW(H78)), "")</f>
        <v/>
      </c>
      <c r="Y79" s="25" t="str">
        <f>IF(INDIRECT("'" &amp; $H$4 &amp; "ACTUAL'!AM" &amp; ROW(H78))="E", INDIRECT("'" &amp; $H$4 &amp; "ACTUAL'!AL" &amp; ROW(H78)), "")</f>
        <v/>
      </c>
      <c r="Z79" s="25" t="str">
        <f>IF(INDIRECT("'" &amp; $H$4 &amp; "ACTUAL'!AO" &amp; ROW(H78))="E", INDIRECT("'" &amp; $H$4 &amp; "ACTUAL'!AN" &amp; ROW(H78)), "")</f>
        <v/>
      </c>
      <c r="AA79" s="25" t="str">
        <f>IF(INDIRECT("'" &amp; $H$4 &amp; "ACTUAL'!AQ" &amp; ROW(H78))="E", INDIRECT("'" &amp; $H$4 &amp; "ACTUAL'!AP" &amp; ROW(H78)), "")</f>
        <v/>
      </c>
      <c r="AB79" s="26"/>
      <c r="AC79" s="27" t="s">
        <v>181</v>
      </c>
      <c r="AD79" s="28">
        <f>COUNTIF($P$3:$S$105,AC79)</f>
        <v>0</v>
      </c>
    </row>
    <row r="80" spans="1:31" customHeight="1" ht="34.95">
      <c r="B80" s="9">
        <v>24</v>
      </c>
      <c r="C80" s="10" t="s">
        <v>182</v>
      </c>
      <c r="D80" s="5">
        <v>10</v>
      </c>
      <c r="E80" s="3" t="s">
        <v>70</v>
      </c>
      <c r="F80" s="6">
        <v>2453.6906744166</v>
      </c>
      <c r="G80" s="4">
        <f>$D80*F80</f>
        <v>24536.906744166</v>
      </c>
      <c r="I80" s="25" t="str">
        <f>IF(INDIRECT("'" &amp; $H$4 &amp; "ACTUAL'!E" &amp; ROW(H79))="E", INDIRECT("'" &amp; $H$4 &amp; "ACTUAL'!B" &amp; ROW(H79)), "")</f>
        <v/>
      </c>
      <c r="J80" s="25" t="str">
        <f>IF(INDIRECT("'" &amp; $H$4 &amp; "ACTUAL'!E" &amp; ROW(H79))="E", INDIRECT("'" &amp; $H$4 &amp; "ACTUAL'!C" &amp; ROW(H79)), "")</f>
        <v/>
      </c>
      <c r="K80" s="25" t="str">
        <f>IF(INDIRECT("'" &amp; $H$4 &amp; "ACTUAL'!H" &amp; ROW(H79))="E", INDIRECT("'" &amp; $H$4 &amp; "ACTUAL'!G" &amp; ROW(H79)), "")</f>
        <v/>
      </c>
      <c r="L80" s="25" t="str">
        <f>IF(INDIRECT("'" &amp; $H$4 &amp; "ACTUAL'!J" &amp; ROW(H79))="E", INDIRECT("'" &amp; $H$4 &amp; "ACTUAL'!I" &amp; ROW(H79)), "")</f>
        <v/>
      </c>
      <c r="M80" s="25" t="str">
        <f>IF(INDIRECT("'" &amp; $H$4 &amp; "ACTUAL'!M" &amp; ROW(H79))="E", INDIRECT("'" &amp; $H$4 &amp; "ACTUAL'!K" &amp; ROW(H79)), "")</f>
        <v/>
      </c>
      <c r="N80" s="25" t="str">
        <f>IF(INDIRECT("'" &amp; $H$4 &amp; "ACTUAL'!O" &amp; ROW(H79))="E", INDIRECT("'" &amp; $H$4 &amp; "ACTUAL'!N" &amp; ROW(H79)), "")</f>
        <v/>
      </c>
      <c r="O80" s="25" t="str">
        <f>IF(INDIRECT("'" &amp; $H$4 &amp; "ACTUAL'!Q" &amp; ROW(H79))="E", INDIRECT("'" &amp; $H$4 &amp; "ACTUAL'!P" &amp; ROW(H79)), "")</f>
        <v/>
      </c>
      <c r="P80" s="25" t="str">
        <f>IF(INDIRECT("'" &amp; $H$4 &amp; "ACTUAL'!S" &amp; ROW(H79))="E", INDIRECT("'" &amp; $H$4 &amp; "ACTUAL'!R" &amp; ROW(H79)), "")</f>
        <v/>
      </c>
      <c r="Q80" s="25" t="str">
        <f>IF(INDIRECT("'" &amp; $H$4 &amp; "ACTUAL'!U" &amp; ROW(H79))="E", INDIRECT("'" &amp; $H$4 &amp; "ACTUAL'!T" &amp; ROW(H79)), "")</f>
        <v/>
      </c>
      <c r="R80" s="25" t="str">
        <f>IF(INDIRECT("'" &amp; $H$4 &amp; "ACTUAL'!W" &amp; ROW(H79))="E", INDIRECT("'" &amp; $H$4 &amp; "ACTUAL'!V" &amp; ROW(H79)), "")</f>
        <v/>
      </c>
      <c r="S80" s="25" t="str">
        <f>IF(INDIRECT("'" &amp; $H$4 &amp; "ACTUAL'!Y" &amp; ROW(H79))="E", INDIRECT("'" &amp; $H$4 &amp; "ACTUAL'!X" &amp; ROW(H79)), "")</f>
        <v/>
      </c>
      <c r="T80" s="25" t="str">
        <f>IF(INDIRECT("'" &amp; $H$4 &amp; "ACTUAL'!AA" &amp; ROW(H79))="E", INDIRECT("'" &amp; $H$4 &amp; "ACTUAL'!Z" &amp; ROW(H79)), "")</f>
        <v/>
      </c>
      <c r="U80" s="25" t="str">
        <f>IF(INDIRECT("'" &amp; $H$4 &amp; "ACTUAL'!AC" &amp; ROW(H79))="E", INDIRECT("'" &amp; $H$4 &amp; "ACTUAL'!AB" &amp; ROW(H79)), "")</f>
        <v/>
      </c>
      <c r="V80" s="25" t="str">
        <f>IF(INDIRECT("'" &amp; $H$4 &amp; "ACTUAL'!AE" &amp; ROW(H79))="E", INDIRECT("'" &amp; $H$4 &amp; "ACTUAL'!AD" &amp; ROW(H79)), "")</f>
        <v/>
      </c>
      <c r="W80" s="25" t="str">
        <f>IF(INDIRECT("'" &amp; $H$4 &amp; "ACTUAL'!AI" &amp; ROW(H79))="E", INDIRECT("'" &amp; $H$4 &amp; "ACTUAL'!AH" &amp; ROW(H79)), "")</f>
        <v/>
      </c>
      <c r="X80" s="25" t="str">
        <f>IF(INDIRECT("'" &amp; $H$4 &amp; "ACTUAL'!AK" &amp; ROW(H79))="E", INDIRECT("'" &amp; $H$4 &amp; "ACTUAL'!AJ" &amp; ROW(H79)), "")</f>
        <v/>
      </c>
      <c r="Y80" s="25" t="str">
        <f>IF(INDIRECT("'" &amp; $H$4 &amp; "ACTUAL'!AM" &amp; ROW(H79))="E", INDIRECT("'" &amp; $H$4 &amp; "ACTUAL'!AL" &amp; ROW(H79)), "")</f>
        <v/>
      </c>
      <c r="Z80" s="25" t="str">
        <f>IF(INDIRECT("'" &amp; $H$4 &amp; "ACTUAL'!AO" &amp; ROW(H79))="E", INDIRECT("'" &amp; $H$4 &amp; "ACTUAL'!AN" &amp; ROW(H79)), "")</f>
        <v/>
      </c>
      <c r="AA80" s="25" t="str">
        <f>IF(INDIRECT("'" &amp; $H$4 &amp; "ACTUAL'!AQ" &amp; ROW(H79))="E", INDIRECT("'" &amp; $H$4 &amp; "ACTUAL'!AP" &amp; ROW(H79)), "")</f>
        <v/>
      </c>
      <c r="AB80" s="26"/>
      <c r="AC80" s="27" t="s">
        <v>183</v>
      </c>
      <c r="AD80" s="28">
        <f>COUNTIF($P$3:$S$105,AC80)</f>
        <v>0</v>
      </c>
    </row>
    <row r="81" spans="1:31" customHeight="1" ht="65.95">
      <c r="B81" s="9">
        <v>70</v>
      </c>
      <c r="C81" s="10" t="s">
        <v>184</v>
      </c>
      <c r="D81" s="5"/>
      <c r="E81" s="3" t="s">
        <v>185</v>
      </c>
      <c r="F81" s="6"/>
      <c r="G81" s="4">
        <f>$D81*F81</f>
        <v>0</v>
      </c>
      <c r="I81" s="25" t="str">
        <f>IF(INDIRECT("'" &amp; $H$4 &amp; "ACTUAL'!E" &amp; ROW(H80))="E", INDIRECT("'" &amp; $H$4 &amp; "ACTUAL'!B" &amp; ROW(H80)), "")</f>
        <v/>
      </c>
      <c r="J81" s="25" t="str">
        <f>IF(INDIRECT("'" &amp; $H$4 &amp; "ACTUAL'!E" &amp; ROW(H80))="E", INDIRECT("'" &amp; $H$4 &amp; "ACTUAL'!C" &amp; ROW(H80)), "")</f>
        <v/>
      </c>
      <c r="K81" s="25" t="str">
        <f>IF(INDIRECT("'" &amp; $H$4 &amp; "ACTUAL'!H" &amp; ROW(H80))="E", INDIRECT("'" &amp; $H$4 &amp; "ACTUAL'!G" &amp; ROW(H80)), "")</f>
        <v/>
      </c>
      <c r="L81" s="25" t="str">
        <f>IF(INDIRECT("'" &amp; $H$4 &amp; "ACTUAL'!J" &amp; ROW(H80))="E", INDIRECT("'" &amp; $H$4 &amp; "ACTUAL'!I" &amp; ROW(H80)), "")</f>
        <v/>
      </c>
      <c r="M81" s="25" t="str">
        <f>IF(INDIRECT("'" &amp; $H$4 &amp; "ACTUAL'!M" &amp; ROW(H80))="E", INDIRECT("'" &amp; $H$4 &amp; "ACTUAL'!K" &amp; ROW(H80)), "")</f>
        <v/>
      </c>
      <c r="N81" s="25" t="str">
        <f>IF(INDIRECT("'" &amp; $H$4 &amp; "ACTUAL'!O" &amp; ROW(H80))="E", INDIRECT("'" &amp; $H$4 &amp; "ACTUAL'!N" &amp; ROW(H80)), "")</f>
        <v/>
      </c>
      <c r="O81" s="25" t="str">
        <f>IF(INDIRECT("'" &amp; $H$4 &amp; "ACTUAL'!Q" &amp; ROW(H80))="E", INDIRECT("'" &amp; $H$4 &amp; "ACTUAL'!P" &amp; ROW(H80)), "")</f>
        <v/>
      </c>
      <c r="P81" s="25" t="str">
        <f>IF(INDIRECT("'" &amp; $H$4 &amp; "ACTUAL'!S" &amp; ROW(H80))="E", INDIRECT("'" &amp; $H$4 &amp; "ACTUAL'!R" &amp; ROW(H80)), "")</f>
        <v/>
      </c>
      <c r="Q81" s="25" t="str">
        <f>IF(INDIRECT("'" &amp; $H$4 &amp; "ACTUAL'!U" &amp; ROW(H80))="E", INDIRECT("'" &amp; $H$4 &amp; "ACTUAL'!T" &amp; ROW(H80)), "")</f>
        <v/>
      </c>
      <c r="R81" s="25" t="str">
        <f>IF(INDIRECT("'" &amp; $H$4 &amp; "ACTUAL'!W" &amp; ROW(H80))="E", INDIRECT("'" &amp; $H$4 &amp; "ACTUAL'!V" &amp; ROW(H80)), "")</f>
        <v/>
      </c>
      <c r="S81" s="25" t="str">
        <f>IF(INDIRECT("'" &amp; $H$4 &amp; "ACTUAL'!Y" &amp; ROW(H80))="E", INDIRECT("'" &amp; $H$4 &amp; "ACTUAL'!X" &amp; ROW(H80)), "")</f>
        <v/>
      </c>
      <c r="T81" s="25" t="str">
        <f>IF(INDIRECT("'" &amp; $H$4 &amp; "ACTUAL'!AA" &amp; ROW(H80))="E", INDIRECT("'" &amp; $H$4 &amp; "ACTUAL'!Z" &amp; ROW(H80)), "")</f>
        <v/>
      </c>
      <c r="U81" s="25" t="str">
        <f>IF(INDIRECT("'" &amp; $H$4 &amp; "ACTUAL'!AC" &amp; ROW(H80))="E", INDIRECT("'" &amp; $H$4 &amp; "ACTUAL'!AB" &amp; ROW(H80)), "")</f>
        <v/>
      </c>
      <c r="V81" s="25" t="str">
        <f>IF(INDIRECT("'" &amp; $H$4 &amp; "ACTUAL'!AE" &amp; ROW(H80))="E", INDIRECT("'" &amp; $H$4 &amp; "ACTUAL'!AD" &amp; ROW(H80)), "")</f>
        <v/>
      </c>
      <c r="W81" s="25" t="str">
        <f>IF(INDIRECT("'" &amp; $H$4 &amp; "ACTUAL'!AI" &amp; ROW(H80))="E", INDIRECT("'" &amp; $H$4 &amp; "ACTUAL'!AH" &amp; ROW(H80)), "")</f>
        <v/>
      </c>
      <c r="X81" s="25" t="str">
        <f>IF(INDIRECT("'" &amp; $H$4 &amp; "ACTUAL'!AK" &amp; ROW(H80))="E", INDIRECT("'" &amp; $H$4 &amp; "ACTUAL'!AJ" &amp; ROW(H80)), "")</f>
        <v/>
      </c>
      <c r="Y81" s="25" t="str">
        <f>IF(INDIRECT("'" &amp; $H$4 &amp; "ACTUAL'!AM" &amp; ROW(H80))="E", INDIRECT("'" &amp; $H$4 &amp; "ACTUAL'!AL" &amp; ROW(H80)), "")</f>
        <v/>
      </c>
      <c r="Z81" s="25" t="str">
        <f>IF(INDIRECT("'" &amp; $H$4 &amp; "ACTUAL'!AO" &amp; ROW(H80))="E", INDIRECT("'" &amp; $H$4 &amp; "ACTUAL'!AN" &amp; ROW(H80)), "")</f>
        <v/>
      </c>
      <c r="AA81" s="25" t="str">
        <f>IF(INDIRECT("'" &amp; $H$4 &amp; "ACTUAL'!AQ" &amp; ROW(H80))="E", INDIRECT("'" &amp; $H$4 &amp; "ACTUAL'!AP" &amp; ROW(H80)), "")</f>
        <v/>
      </c>
      <c r="AB81" s="26"/>
      <c r="AC81" s="27" t="s">
        <v>186</v>
      </c>
      <c r="AD81" s="28">
        <f>COUNTIF($P$3:$S$105,AC81)</f>
        <v>0</v>
      </c>
    </row>
    <row r="82" spans="1:31" customHeight="1" ht="64.9">
      <c r="B82" s="11">
        <v>25</v>
      </c>
      <c r="C82" s="10" t="s">
        <v>187</v>
      </c>
      <c r="D82" s="5">
        <v>533</v>
      </c>
      <c r="E82" s="3" t="s">
        <v>185</v>
      </c>
      <c r="F82" s="6"/>
      <c r="G82" s="4">
        <f>$D82*F82</f>
        <v>0</v>
      </c>
      <c r="I82" s="25" t="str">
        <f>IF(INDIRECT("'" &amp; $H$4 &amp; "ACTUAL'!E" &amp; ROW(H81))="E", INDIRECT("'" &amp; $H$4 &amp; "ACTUAL'!B" &amp; ROW(H81)), "")</f>
        <v/>
      </c>
      <c r="J82" s="25" t="str">
        <f>IF(INDIRECT("'" &amp; $H$4 &amp; "ACTUAL'!E" &amp; ROW(H81))="E", INDIRECT("'" &amp; $H$4 &amp; "ACTUAL'!C" &amp; ROW(H81)), "")</f>
        <v/>
      </c>
      <c r="K82" s="25" t="str">
        <f>IF(INDIRECT("'" &amp; $H$4 &amp; "ACTUAL'!H" &amp; ROW(H81))="E", INDIRECT("'" &amp; $H$4 &amp; "ACTUAL'!G" &amp; ROW(H81)), "")</f>
        <v/>
      </c>
      <c r="L82" s="25" t="str">
        <f>IF(INDIRECT("'" &amp; $H$4 &amp; "ACTUAL'!J" &amp; ROW(H81))="E", INDIRECT("'" &amp; $H$4 &amp; "ACTUAL'!I" &amp; ROW(H81)), "")</f>
        <v/>
      </c>
      <c r="M82" s="25" t="str">
        <f>IF(INDIRECT("'" &amp; $H$4 &amp; "ACTUAL'!M" &amp; ROW(H81))="E", INDIRECT("'" &amp; $H$4 &amp; "ACTUAL'!K" &amp; ROW(H81)), "")</f>
        <v/>
      </c>
      <c r="N82" s="25" t="str">
        <f>IF(INDIRECT("'" &amp; $H$4 &amp; "ACTUAL'!O" &amp; ROW(H81))="E", INDIRECT("'" &amp; $H$4 &amp; "ACTUAL'!N" &amp; ROW(H81)), "")</f>
        <v/>
      </c>
      <c r="O82" s="25" t="str">
        <f>IF(INDIRECT("'" &amp; $H$4 &amp; "ACTUAL'!Q" &amp; ROW(H81))="E", INDIRECT("'" &amp; $H$4 &amp; "ACTUAL'!P" &amp; ROW(H81)), "")</f>
        <v/>
      </c>
      <c r="P82" s="25" t="str">
        <f>IF(INDIRECT("'" &amp; $H$4 &amp; "ACTUAL'!S" &amp; ROW(H81))="E", INDIRECT("'" &amp; $H$4 &amp; "ACTUAL'!R" &amp; ROW(H81)), "")</f>
        <v/>
      </c>
      <c r="Q82" s="25" t="str">
        <f>IF(INDIRECT("'" &amp; $H$4 &amp; "ACTUAL'!U" &amp; ROW(H81))="E", INDIRECT("'" &amp; $H$4 &amp; "ACTUAL'!T" &amp; ROW(H81)), "")</f>
        <v/>
      </c>
      <c r="R82" s="25" t="str">
        <f>IF(INDIRECT("'" &amp; $H$4 &amp; "ACTUAL'!W" &amp; ROW(H81))="E", INDIRECT("'" &amp; $H$4 &amp; "ACTUAL'!V" &amp; ROW(H81)), "")</f>
        <v/>
      </c>
      <c r="S82" s="25" t="str">
        <f>IF(INDIRECT("'" &amp; $H$4 &amp; "ACTUAL'!Y" &amp; ROW(H81))="E", INDIRECT("'" &amp; $H$4 &amp; "ACTUAL'!X" &amp; ROW(H81)), "")</f>
        <v/>
      </c>
      <c r="T82" s="25" t="str">
        <f>IF(INDIRECT("'" &amp; $H$4 &amp; "ACTUAL'!AA" &amp; ROW(H81))="E", INDIRECT("'" &amp; $H$4 &amp; "ACTUAL'!Z" &amp; ROW(H81)), "")</f>
        <v/>
      </c>
      <c r="U82" s="25" t="str">
        <f>IF(INDIRECT("'" &amp; $H$4 &amp; "ACTUAL'!AC" &amp; ROW(H81))="E", INDIRECT("'" &amp; $H$4 &amp; "ACTUAL'!AB" &amp; ROW(H81)), "")</f>
        <v/>
      </c>
      <c r="V82" s="25" t="str">
        <f>IF(INDIRECT("'" &amp; $H$4 &amp; "ACTUAL'!AE" &amp; ROW(H81))="E", INDIRECT("'" &amp; $H$4 &amp; "ACTUAL'!AD" &amp; ROW(H81)), "")</f>
        <v/>
      </c>
      <c r="W82" s="25" t="str">
        <f>IF(INDIRECT("'" &amp; $H$4 &amp; "ACTUAL'!AI" &amp; ROW(H81))="E", INDIRECT("'" &amp; $H$4 &amp; "ACTUAL'!AH" &amp; ROW(H81)), "")</f>
        <v/>
      </c>
      <c r="X82" s="25" t="str">
        <f>IF(INDIRECT("'" &amp; $H$4 &amp; "ACTUAL'!AK" &amp; ROW(H81))="E", INDIRECT("'" &amp; $H$4 &amp; "ACTUAL'!AJ" &amp; ROW(H81)), "")</f>
        <v/>
      </c>
      <c r="Y82" s="25" t="str">
        <f>IF(INDIRECT("'" &amp; $H$4 &amp; "ACTUAL'!AM" &amp; ROW(H81))="E", INDIRECT("'" &amp; $H$4 &amp; "ACTUAL'!AL" &amp; ROW(H81)), "")</f>
        <v/>
      </c>
      <c r="Z82" s="25" t="str">
        <f>IF(INDIRECT("'" &amp; $H$4 &amp; "ACTUAL'!AO" &amp; ROW(H81))="E", INDIRECT("'" &amp; $H$4 &amp; "ACTUAL'!AN" &amp; ROW(H81)), "")</f>
        <v/>
      </c>
      <c r="AA82" s="25" t="str">
        <f>IF(INDIRECT("'" &amp; $H$4 &amp; "ACTUAL'!AQ" &amp; ROW(H81))="E", INDIRECT("'" &amp; $H$4 &amp; "ACTUAL'!AP" &amp; ROW(H81)), "")</f>
        <v/>
      </c>
      <c r="AB82" s="26"/>
      <c r="AC82" s="27" t="s">
        <v>188</v>
      </c>
      <c r="AD82" s="28">
        <f>COUNTIF($P$3:$S$105,AC82)</f>
        <v>0</v>
      </c>
    </row>
    <row r="83" spans="1:31" customHeight="1" ht="66.65">
      <c r="B83" s="9">
        <v>72</v>
      </c>
      <c r="C83" s="10" t="s">
        <v>189</v>
      </c>
      <c r="D83" s="5"/>
      <c r="E83" s="3" t="s">
        <v>185</v>
      </c>
      <c r="F83" s="6"/>
      <c r="G83" s="4">
        <f>$D83*F83</f>
        <v>0</v>
      </c>
      <c r="I83" s="25" t="str">
        <f>IF(INDIRECT("'" &amp; $H$4 &amp; "ACTUAL'!E" &amp; ROW(H82))="E", INDIRECT("'" &amp; $H$4 &amp; "ACTUAL'!B" &amp; ROW(H82)), "")</f>
        <v/>
      </c>
      <c r="J83" s="25" t="str">
        <f>IF(INDIRECT("'" &amp; $H$4 &amp; "ACTUAL'!E" &amp; ROW(H82))="E", INDIRECT("'" &amp; $H$4 &amp; "ACTUAL'!C" &amp; ROW(H82)), "")</f>
        <v/>
      </c>
      <c r="K83" s="25" t="str">
        <f>IF(INDIRECT("'" &amp; $H$4 &amp; "ACTUAL'!H" &amp; ROW(H82))="E", INDIRECT("'" &amp; $H$4 &amp; "ACTUAL'!G" &amp; ROW(H82)), "")</f>
        <v/>
      </c>
      <c r="L83" s="25" t="str">
        <f>IF(INDIRECT("'" &amp; $H$4 &amp; "ACTUAL'!J" &amp; ROW(H82))="E", INDIRECT("'" &amp; $H$4 &amp; "ACTUAL'!I" &amp; ROW(H82)), "")</f>
        <v/>
      </c>
      <c r="M83" s="25" t="str">
        <f>IF(INDIRECT("'" &amp; $H$4 &amp; "ACTUAL'!M" &amp; ROW(H82))="E", INDIRECT("'" &amp; $H$4 &amp; "ACTUAL'!K" &amp; ROW(H82)), "")</f>
        <v/>
      </c>
      <c r="N83" s="25" t="str">
        <f>IF(INDIRECT("'" &amp; $H$4 &amp; "ACTUAL'!O" &amp; ROW(H82))="E", INDIRECT("'" &amp; $H$4 &amp; "ACTUAL'!N" &amp; ROW(H82)), "")</f>
        <v/>
      </c>
      <c r="O83" s="25" t="str">
        <f>IF(INDIRECT("'" &amp; $H$4 &amp; "ACTUAL'!Q" &amp; ROW(H82))="E", INDIRECT("'" &amp; $H$4 &amp; "ACTUAL'!P" &amp; ROW(H82)), "")</f>
        <v/>
      </c>
      <c r="P83" s="25" t="str">
        <f>IF(INDIRECT("'" &amp; $H$4 &amp; "ACTUAL'!S" &amp; ROW(H82))="E", INDIRECT("'" &amp; $H$4 &amp; "ACTUAL'!R" &amp; ROW(H82)), "")</f>
        <v/>
      </c>
      <c r="Q83" s="25" t="str">
        <f>IF(INDIRECT("'" &amp; $H$4 &amp; "ACTUAL'!U" &amp; ROW(H82))="E", INDIRECT("'" &amp; $H$4 &amp; "ACTUAL'!T" &amp; ROW(H82)), "")</f>
        <v/>
      </c>
      <c r="R83" s="25" t="str">
        <f>IF(INDIRECT("'" &amp; $H$4 &amp; "ACTUAL'!W" &amp; ROW(H82))="E", INDIRECT("'" &amp; $H$4 &amp; "ACTUAL'!V" &amp; ROW(H82)), "")</f>
        <v/>
      </c>
      <c r="S83" s="25" t="str">
        <f>IF(INDIRECT("'" &amp; $H$4 &amp; "ACTUAL'!Y" &amp; ROW(H82))="E", INDIRECT("'" &amp; $H$4 &amp; "ACTUAL'!X" &amp; ROW(H82)), "")</f>
        <v/>
      </c>
      <c r="T83" s="25" t="str">
        <f>IF(INDIRECT("'" &amp; $H$4 &amp; "ACTUAL'!AA" &amp; ROW(H82))="E", INDIRECT("'" &amp; $H$4 &amp; "ACTUAL'!Z" &amp; ROW(H82)), "")</f>
        <v/>
      </c>
      <c r="U83" s="25" t="str">
        <f>IF(INDIRECT("'" &amp; $H$4 &amp; "ACTUAL'!AC" &amp; ROW(H82))="E", INDIRECT("'" &amp; $H$4 &amp; "ACTUAL'!AB" &amp; ROW(H82)), "")</f>
        <v/>
      </c>
      <c r="V83" s="25" t="str">
        <f>IF(INDIRECT("'" &amp; $H$4 &amp; "ACTUAL'!AE" &amp; ROW(H82))="E", INDIRECT("'" &amp; $H$4 &amp; "ACTUAL'!AD" &amp; ROW(H82)), "")</f>
        <v/>
      </c>
      <c r="W83" s="25" t="str">
        <f>IF(INDIRECT("'" &amp; $H$4 &amp; "ACTUAL'!AI" &amp; ROW(H82))="E", INDIRECT("'" &amp; $H$4 &amp; "ACTUAL'!AH" &amp; ROW(H82)), "")</f>
        <v/>
      </c>
      <c r="X83" s="25" t="str">
        <f>IF(INDIRECT("'" &amp; $H$4 &amp; "ACTUAL'!AK" &amp; ROW(H82))="E", INDIRECT("'" &amp; $H$4 &amp; "ACTUAL'!AJ" &amp; ROW(H82)), "")</f>
        <v/>
      </c>
      <c r="Y83" s="25" t="str">
        <f>IF(INDIRECT("'" &amp; $H$4 &amp; "ACTUAL'!AM" &amp; ROW(H82))="E", INDIRECT("'" &amp; $H$4 &amp; "ACTUAL'!AL" &amp; ROW(H82)), "")</f>
        <v/>
      </c>
      <c r="Z83" s="25" t="str">
        <f>IF(INDIRECT("'" &amp; $H$4 &amp; "ACTUAL'!AO" &amp; ROW(H82))="E", INDIRECT("'" &amp; $H$4 &amp; "ACTUAL'!AN" &amp; ROW(H82)), "")</f>
        <v/>
      </c>
      <c r="AA83" s="25" t="str">
        <f>IF(INDIRECT("'" &amp; $H$4 &amp; "ACTUAL'!AQ" &amp; ROW(H82))="E", INDIRECT("'" &amp; $H$4 &amp; "ACTUAL'!AP" &amp; ROW(H82)), "")</f>
        <v/>
      </c>
      <c r="AB83" s="26"/>
      <c r="AC83" s="33" t="s">
        <v>190</v>
      </c>
      <c r="AD83" s="28">
        <f>COUNTIF($P$3:$S$105,AC83)</f>
        <v>0</v>
      </c>
    </row>
    <row r="84" spans="1:31" customHeight="1" ht="64.9">
      <c r="B84" s="11">
        <v>73</v>
      </c>
      <c r="C84" s="10" t="s">
        <v>191</v>
      </c>
      <c r="D84" s="5"/>
      <c r="E84" s="3" t="s">
        <v>185</v>
      </c>
      <c r="F84" s="6"/>
      <c r="G84" s="4">
        <f>$D84*F84</f>
        <v>0</v>
      </c>
      <c r="I84" s="25" t="str">
        <f>IF(INDIRECT("'" &amp; $H$4 &amp; "ACTUAL'!E" &amp; ROW(H83))="E", INDIRECT("'" &amp; $H$4 &amp; "ACTUAL'!B" &amp; ROW(H83)), "")</f>
        <v/>
      </c>
      <c r="J84" s="25" t="str">
        <f>IF(INDIRECT("'" &amp; $H$4 &amp; "ACTUAL'!E" &amp; ROW(H83))="E", INDIRECT("'" &amp; $H$4 &amp; "ACTUAL'!C" &amp; ROW(H83)), "")</f>
        <v/>
      </c>
      <c r="K84" s="25" t="str">
        <f>IF(INDIRECT("'" &amp; $H$4 &amp; "ACTUAL'!H" &amp; ROW(H83))="E", INDIRECT("'" &amp; $H$4 &amp; "ACTUAL'!G" &amp; ROW(H83)), "")</f>
        <v/>
      </c>
      <c r="L84" s="25" t="str">
        <f>IF(INDIRECT("'" &amp; $H$4 &amp; "ACTUAL'!J" &amp; ROW(H83))="E", INDIRECT("'" &amp; $H$4 &amp; "ACTUAL'!I" &amp; ROW(H83)), "")</f>
        <v/>
      </c>
      <c r="M84" s="25" t="str">
        <f>IF(INDIRECT("'" &amp; $H$4 &amp; "ACTUAL'!M" &amp; ROW(H83))="E", INDIRECT("'" &amp; $H$4 &amp; "ACTUAL'!K" &amp; ROW(H83)), "")</f>
        <v/>
      </c>
      <c r="N84" s="25" t="str">
        <f>IF(INDIRECT("'" &amp; $H$4 &amp; "ACTUAL'!O" &amp; ROW(H83))="E", INDIRECT("'" &amp; $H$4 &amp; "ACTUAL'!N" &amp; ROW(H83)), "")</f>
        <v/>
      </c>
      <c r="O84" s="25" t="str">
        <f>IF(INDIRECT("'" &amp; $H$4 &amp; "ACTUAL'!Q" &amp; ROW(H83))="E", INDIRECT("'" &amp; $H$4 &amp; "ACTUAL'!P" &amp; ROW(H83)), "")</f>
        <v/>
      </c>
      <c r="P84" s="25" t="str">
        <f>IF(INDIRECT("'" &amp; $H$4 &amp; "ACTUAL'!S" &amp; ROW(H83))="E", INDIRECT("'" &amp; $H$4 &amp; "ACTUAL'!R" &amp; ROW(H83)), "")</f>
        <v/>
      </c>
      <c r="Q84" s="25" t="str">
        <f>IF(INDIRECT("'" &amp; $H$4 &amp; "ACTUAL'!U" &amp; ROW(H83))="E", INDIRECT("'" &amp; $H$4 &amp; "ACTUAL'!T" &amp; ROW(H83)), "")</f>
        <v/>
      </c>
      <c r="R84" s="25" t="str">
        <f>IF(INDIRECT("'" &amp; $H$4 &amp; "ACTUAL'!W" &amp; ROW(H83))="E", INDIRECT("'" &amp; $H$4 &amp; "ACTUAL'!V" &amp; ROW(H83)), "")</f>
        <v/>
      </c>
      <c r="S84" s="25" t="str">
        <f>IF(INDIRECT("'" &amp; $H$4 &amp; "ACTUAL'!Y" &amp; ROW(H83))="E", INDIRECT("'" &amp; $H$4 &amp; "ACTUAL'!X" &amp; ROW(H83)), "")</f>
        <v/>
      </c>
      <c r="T84" s="25" t="str">
        <f>IF(INDIRECT("'" &amp; $H$4 &amp; "ACTUAL'!AA" &amp; ROW(H83))="E", INDIRECT("'" &amp; $H$4 &amp; "ACTUAL'!Z" &amp; ROW(H83)), "")</f>
        <v/>
      </c>
      <c r="U84" s="25" t="str">
        <f>IF(INDIRECT("'" &amp; $H$4 &amp; "ACTUAL'!AC" &amp; ROW(H83))="E", INDIRECT("'" &amp; $H$4 &amp; "ACTUAL'!AB" &amp; ROW(H83)), "")</f>
        <v/>
      </c>
      <c r="V84" s="25" t="str">
        <f>IF(INDIRECT("'" &amp; $H$4 &amp; "ACTUAL'!AE" &amp; ROW(H83))="E", INDIRECT("'" &amp; $H$4 &amp; "ACTUAL'!AD" &amp; ROW(H83)), "")</f>
        <v/>
      </c>
      <c r="W84" s="25" t="str">
        <f>IF(INDIRECT("'" &amp; $H$4 &amp; "ACTUAL'!AI" &amp; ROW(H83))="E", INDIRECT("'" &amp; $H$4 &amp; "ACTUAL'!AH" &amp; ROW(H83)), "")</f>
        <v/>
      </c>
      <c r="X84" s="25" t="str">
        <f>IF(INDIRECT("'" &amp; $H$4 &amp; "ACTUAL'!AK" &amp; ROW(H83))="E", INDIRECT("'" &amp; $H$4 &amp; "ACTUAL'!AJ" &amp; ROW(H83)), "")</f>
        <v/>
      </c>
      <c r="Y84" s="25" t="str">
        <f>IF(INDIRECT("'" &amp; $H$4 &amp; "ACTUAL'!AM" &amp; ROW(H83))="E", INDIRECT("'" &amp; $H$4 &amp; "ACTUAL'!AL" &amp; ROW(H83)), "")</f>
        <v/>
      </c>
      <c r="Z84" s="25" t="str">
        <f>IF(INDIRECT("'" &amp; $H$4 &amp; "ACTUAL'!AO" &amp; ROW(H83))="E", INDIRECT("'" &amp; $H$4 &amp; "ACTUAL'!AN" &amp; ROW(H83)), "")</f>
        <v/>
      </c>
      <c r="AA84" s="25" t="str">
        <f>IF(INDIRECT("'" &amp; $H$4 &amp; "ACTUAL'!AQ" &amp; ROW(H83))="E", INDIRECT("'" &amp; $H$4 &amp; "ACTUAL'!AP" &amp; ROW(H83)), "")</f>
        <v/>
      </c>
      <c r="AB84" s="26"/>
      <c r="AC84" s="46" t="s">
        <v>192</v>
      </c>
      <c r="AD84" s="47"/>
    </row>
    <row r="85" spans="1:31" customHeight="1" ht="67.2">
      <c r="B85" s="9">
        <v>74</v>
      </c>
      <c r="C85" s="10" t="s">
        <v>193</v>
      </c>
      <c r="D85" s="5"/>
      <c r="E85" s="3" t="s">
        <v>194</v>
      </c>
      <c r="F85" s="6"/>
      <c r="G85" s="4">
        <f>$D85*F85</f>
        <v>0</v>
      </c>
      <c r="I85" s="25" t="str">
        <f>IF(INDIRECT("'" &amp; $H$4 &amp; "ACTUAL'!E" &amp; ROW(H84))="E", INDIRECT("'" &amp; $H$4 &amp; "ACTUAL'!B" &amp; ROW(H84)), "")</f>
        <v/>
      </c>
      <c r="J85" s="25" t="str">
        <f>IF(INDIRECT("'" &amp; $H$4 &amp; "ACTUAL'!E" &amp; ROW(H84))="E", INDIRECT("'" &amp; $H$4 &amp; "ACTUAL'!C" &amp; ROW(H84)), "")</f>
        <v/>
      </c>
      <c r="K85" s="25" t="str">
        <f>IF(INDIRECT("'" &amp; $H$4 &amp; "ACTUAL'!H" &amp; ROW(H84))="E", INDIRECT("'" &amp; $H$4 &amp; "ACTUAL'!G" &amp; ROW(H84)), "")</f>
        <v/>
      </c>
      <c r="L85" s="25" t="str">
        <f>IF(INDIRECT("'" &amp; $H$4 &amp; "ACTUAL'!J" &amp; ROW(H84))="E", INDIRECT("'" &amp; $H$4 &amp; "ACTUAL'!I" &amp; ROW(H84)), "")</f>
        <v/>
      </c>
      <c r="M85" s="25" t="str">
        <f>IF(INDIRECT("'" &amp; $H$4 &amp; "ACTUAL'!M" &amp; ROW(H84))="E", INDIRECT("'" &amp; $H$4 &amp; "ACTUAL'!K" &amp; ROW(H84)), "")</f>
        <v/>
      </c>
      <c r="N85" s="25" t="str">
        <f>IF(INDIRECT("'" &amp; $H$4 &amp; "ACTUAL'!O" &amp; ROW(H84))="E", INDIRECT("'" &amp; $H$4 &amp; "ACTUAL'!N" &amp; ROW(H84)), "")</f>
        <v/>
      </c>
      <c r="O85" s="25" t="str">
        <f>IF(INDIRECT("'" &amp; $H$4 &amp; "ACTUAL'!Q" &amp; ROW(H84))="E", INDIRECT("'" &amp; $H$4 &amp; "ACTUAL'!P" &amp; ROW(H84)), "")</f>
        <v/>
      </c>
      <c r="P85" s="25" t="str">
        <f>IF(INDIRECT("'" &amp; $H$4 &amp; "ACTUAL'!S" &amp; ROW(H84))="E", INDIRECT("'" &amp; $H$4 &amp; "ACTUAL'!R" &amp; ROW(H84)), "")</f>
        <v/>
      </c>
      <c r="Q85" s="25" t="str">
        <f>IF(INDIRECT("'" &amp; $H$4 &amp; "ACTUAL'!U" &amp; ROW(H84))="E", INDIRECT("'" &amp; $H$4 &amp; "ACTUAL'!T" &amp; ROW(H84)), "")</f>
        <v/>
      </c>
      <c r="R85" s="25" t="str">
        <f>IF(INDIRECT("'" &amp; $H$4 &amp; "ACTUAL'!W" &amp; ROW(H84))="E", INDIRECT("'" &amp; $H$4 &amp; "ACTUAL'!V" &amp; ROW(H84)), "")</f>
        <v/>
      </c>
      <c r="S85" s="25" t="str">
        <f>IF(INDIRECT("'" &amp; $H$4 &amp; "ACTUAL'!Y" &amp; ROW(H84))="E", INDIRECT("'" &amp; $H$4 &amp; "ACTUAL'!X" &amp; ROW(H84)), "")</f>
        <v/>
      </c>
      <c r="T85" s="25" t="str">
        <f>IF(INDIRECT("'" &amp; $H$4 &amp; "ACTUAL'!AA" &amp; ROW(H84))="E", INDIRECT("'" &amp; $H$4 &amp; "ACTUAL'!Z" &amp; ROW(H84)), "")</f>
        <v/>
      </c>
      <c r="U85" s="25" t="str">
        <f>IF(INDIRECT("'" &amp; $H$4 &amp; "ACTUAL'!AC" &amp; ROW(H84))="E", INDIRECT("'" &amp; $H$4 &amp; "ACTUAL'!AB" &amp; ROW(H84)), "")</f>
        <v/>
      </c>
      <c r="V85" s="25" t="str">
        <f>IF(INDIRECT("'" &amp; $H$4 &amp; "ACTUAL'!AE" &amp; ROW(H84))="E", INDIRECT("'" &amp; $H$4 &amp; "ACTUAL'!AD" &amp; ROW(H84)), "")</f>
        <v/>
      </c>
      <c r="W85" s="25" t="str">
        <f>IF(INDIRECT("'" &amp; $H$4 &amp; "ACTUAL'!AI" &amp; ROW(H84))="E", INDIRECT("'" &amp; $H$4 &amp; "ACTUAL'!AH" &amp; ROW(H84)), "")</f>
        <v/>
      </c>
      <c r="X85" s="25" t="str">
        <f>IF(INDIRECT("'" &amp; $H$4 &amp; "ACTUAL'!AK" &amp; ROW(H84))="E", INDIRECT("'" &amp; $H$4 &amp; "ACTUAL'!AJ" &amp; ROW(H84)), "")</f>
        <v/>
      </c>
      <c r="Y85" s="25" t="str">
        <f>IF(INDIRECT("'" &amp; $H$4 &amp; "ACTUAL'!AM" &amp; ROW(H84))="E", INDIRECT("'" &amp; $H$4 &amp; "ACTUAL'!AL" &amp; ROW(H84)), "")</f>
        <v/>
      </c>
      <c r="Z85" s="25" t="str">
        <f>IF(INDIRECT("'" &amp; $H$4 &amp; "ACTUAL'!AO" &amp; ROW(H84))="E", INDIRECT("'" &amp; $H$4 &amp; "ACTUAL'!AN" &amp; ROW(H84)), "")</f>
        <v/>
      </c>
      <c r="AA85" s="25" t="str">
        <f>IF(INDIRECT("'" &amp; $H$4 &amp; "ACTUAL'!AQ" &amp; ROW(H84))="E", INDIRECT("'" &amp; $H$4 &amp; "ACTUAL'!AP" &amp; ROW(H84)), "")</f>
        <v/>
      </c>
      <c r="AB85" s="26"/>
      <c r="AC85" s="27" t="s">
        <v>195</v>
      </c>
      <c r="AD85" s="28">
        <f>COUNTIF($U$2:$V$105,AC85)</f>
        <v>0</v>
      </c>
    </row>
    <row r="86" spans="1:31" customHeight="1" ht="65.45">
      <c r="B86" s="9">
        <v>75</v>
      </c>
      <c r="C86" s="10" t="s">
        <v>196</v>
      </c>
      <c r="D86" s="5"/>
      <c r="E86" s="3" t="s">
        <v>185</v>
      </c>
      <c r="F86" s="6"/>
      <c r="G86" s="4">
        <f>$D86*F86</f>
        <v>0</v>
      </c>
      <c r="I86" s="25" t="str">
        <f>IF(INDIRECT("'" &amp; $H$4 &amp; "ACTUAL'!E" &amp; ROW(H85))="E", INDIRECT("'" &amp; $H$4 &amp; "ACTUAL'!B" &amp; ROW(H85)), "")</f>
        <v/>
      </c>
      <c r="J86" s="25" t="str">
        <f>IF(INDIRECT("'" &amp; $H$4 &amp; "ACTUAL'!E" &amp; ROW(H85))="E", INDIRECT("'" &amp; $H$4 &amp; "ACTUAL'!C" &amp; ROW(H85)), "")</f>
        <v/>
      </c>
      <c r="K86" s="25" t="str">
        <f>IF(INDIRECT("'" &amp; $H$4 &amp; "ACTUAL'!H" &amp; ROW(H85))="E", INDIRECT("'" &amp; $H$4 &amp; "ACTUAL'!G" &amp; ROW(H85)), "")</f>
        <v/>
      </c>
      <c r="L86" s="25" t="str">
        <f>IF(INDIRECT("'" &amp; $H$4 &amp; "ACTUAL'!J" &amp; ROW(H85))="E", INDIRECT("'" &amp; $H$4 &amp; "ACTUAL'!I" &amp; ROW(H85)), "")</f>
        <v/>
      </c>
      <c r="M86" s="25" t="str">
        <f>IF(INDIRECT("'" &amp; $H$4 &amp; "ACTUAL'!M" &amp; ROW(H85))="E", INDIRECT("'" &amp; $H$4 &amp; "ACTUAL'!K" &amp; ROW(H85)), "")</f>
        <v/>
      </c>
      <c r="N86" s="25" t="str">
        <f>IF(INDIRECT("'" &amp; $H$4 &amp; "ACTUAL'!O" &amp; ROW(H85))="E", INDIRECT("'" &amp; $H$4 &amp; "ACTUAL'!N" &amp; ROW(H85)), "")</f>
        <v/>
      </c>
      <c r="O86" s="25" t="str">
        <f>IF(INDIRECT("'" &amp; $H$4 &amp; "ACTUAL'!Q" &amp; ROW(H85))="E", INDIRECT("'" &amp; $H$4 &amp; "ACTUAL'!P" &amp; ROW(H85)), "")</f>
        <v/>
      </c>
      <c r="P86" s="25" t="str">
        <f>IF(INDIRECT("'" &amp; $H$4 &amp; "ACTUAL'!S" &amp; ROW(H85))="E", INDIRECT("'" &amp; $H$4 &amp; "ACTUAL'!R" &amp; ROW(H85)), "")</f>
        <v/>
      </c>
      <c r="Q86" s="25" t="str">
        <f>IF(INDIRECT("'" &amp; $H$4 &amp; "ACTUAL'!U" &amp; ROW(H85))="E", INDIRECT("'" &amp; $H$4 &amp; "ACTUAL'!T" &amp; ROW(H85)), "")</f>
        <v/>
      </c>
      <c r="R86" s="25" t="str">
        <f>IF(INDIRECT("'" &amp; $H$4 &amp; "ACTUAL'!W" &amp; ROW(H85))="E", INDIRECT("'" &amp; $H$4 &amp; "ACTUAL'!V" &amp; ROW(H85)), "")</f>
        <v/>
      </c>
      <c r="S86" s="25" t="str">
        <f>IF(INDIRECT("'" &amp; $H$4 &amp; "ACTUAL'!Y" &amp; ROW(H85))="E", INDIRECT("'" &amp; $H$4 &amp; "ACTUAL'!X" &amp; ROW(H85)), "")</f>
        <v/>
      </c>
      <c r="T86" s="25" t="str">
        <f>IF(INDIRECT("'" &amp; $H$4 &amp; "ACTUAL'!AA" &amp; ROW(H85))="E", INDIRECT("'" &amp; $H$4 &amp; "ACTUAL'!Z" &amp; ROW(H85)), "")</f>
        <v/>
      </c>
      <c r="U86" s="25" t="str">
        <f>IF(INDIRECT("'" &amp; $H$4 &amp; "ACTUAL'!AC" &amp; ROW(H85))="E", INDIRECT("'" &amp; $H$4 &amp; "ACTUAL'!AB" &amp; ROW(H85)), "")</f>
        <v/>
      </c>
      <c r="V86" s="25" t="str">
        <f>IF(INDIRECT("'" &amp; $H$4 &amp; "ACTUAL'!AE" &amp; ROW(H85))="E", INDIRECT("'" &amp; $H$4 &amp; "ACTUAL'!AD" &amp; ROW(H85)), "")</f>
        <v/>
      </c>
      <c r="W86" s="25" t="str">
        <f>IF(INDIRECT("'" &amp; $H$4 &amp; "ACTUAL'!AI" &amp; ROW(H85))="E", INDIRECT("'" &amp; $H$4 &amp; "ACTUAL'!AH" &amp; ROW(H85)), "")</f>
        <v/>
      </c>
      <c r="X86" s="25" t="str">
        <f>IF(INDIRECT("'" &amp; $H$4 &amp; "ACTUAL'!AK" &amp; ROW(H85))="E", INDIRECT("'" &amp; $H$4 &amp; "ACTUAL'!AJ" &amp; ROW(H85)), "")</f>
        <v/>
      </c>
      <c r="Y86" s="25" t="str">
        <f>IF(INDIRECT("'" &amp; $H$4 &amp; "ACTUAL'!AM" &amp; ROW(H85))="E", INDIRECT("'" &amp; $H$4 &amp; "ACTUAL'!AL" &amp; ROW(H85)), "")</f>
        <v/>
      </c>
      <c r="Z86" s="25" t="str">
        <f>IF(INDIRECT("'" &amp; $H$4 &amp; "ACTUAL'!AO" &amp; ROW(H85))="E", INDIRECT("'" &amp; $H$4 &amp; "ACTUAL'!AN" &amp; ROW(H85)), "")</f>
        <v/>
      </c>
      <c r="AA86" s="25" t="str">
        <f>IF(INDIRECT("'" &amp; $H$4 &amp; "ACTUAL'!AQ" &amp; ROW(H85))="E", INDIRECT("'" &amp; $H$4 &amp; "ACTUAL'!AP" &amp; ROW(H85)), "")</f>
        <v/>
      </c>
      <c r="AB86" s="26"/>
      <c r="AC86" s="27" t="s">
        <v>197</v>
      </c>
      <c r="AD86" s="28">
        <f>COUNTIF($U$2:$V$105,AC86)</f>
        <v>0</v>
      </c>
    </row>
    <row r="87" spans="1:31" customHeight="1" ht="64.9">
      <c r="B87" s="9">
        <v>76</v>
      </c>
      <c r="C87" s="10" t="s">
        <v>198</v>
      </c>
      <c r="D87" s="5"/>
      <c r="E87" s="3" t="s">
        <v>199</v>
      </c>
      <c r="F87" s="6"/>
      <c r="G87" s="4">
        <f>$D87*F87</f>
        <v>0</v>
      </c>
      <c r="I87" s="25" t="str">
        <f>IF(INDIRECT("'" &amp; $H$4 &amp; "ACTUAL'!E" &amp; ROW(H86))="E", INDIRECT("'" &amp; $H$4 &amp; "ACTUAL'!B" &amp; ROW(H86)), "")</f>
        <v/>
      </c>
      <c r="J87" s="25" t="str">
        <f>IF(INDIRECT("'" &amp; $H$4 &amp; "ACTUAL'!E" &amp; ROW(H86))="E", INDIRECT("'" &amp; $H$4 &amp; "ACTUAL'!C" &amp; ROW(H86)), "")</f>
        <v/>
      </c>
      <c r="K87" s="25" t="str">
        <f>IF(INDIRECT("'" &amp; $H$4 &amp; "ACTUAL'!H" &amp; ROW(H86))="E", INDIRECT("'" &amp; $H$4 &amp; "ACTUAL'!G" &amp; ROW(H86)), "")</f>
        <v/>
      </c>
      <c r="L87" s="25" t="str">
        <f>IF(INDIRECT("'" &amp; $H$4 &amp; "ACTUAL'!J" &amp; ROW(H86))="E", INDIRECT("'" &amp; $H$4 &amp; "ACTUAL'!I" &amp; ROW(H86)), "")</f>
        <v/>
      </c>
      <c r="M87" s="25" t="str">
        <f>IF(INDIRECT("'" &amp; $H$4 &amp; "ACTUAL'!M" &amp; ROW(H86))="E", INDIRECT("'" &amp; $H$4 &amp; "ACTUAL'!K" &amp; ROW(H86)), "")</f>
        <v/>
      </c>
      <c r="N87" s="25" t="str">
        <f>IF(INDIRECT("'" &amp; $H$4 &amp; "ACTUAL'!O" &amp; ROW(H86))="E", INDIRECT("'" &amp; $H$4 &amp; "ACTUAL'!N" &amp; ROW(H86)), "")</f>
        <v/>
      </c>
      <c r="O87" s="25" t="str">
        <f>IF(INDIRECT("'" &amp; $H$4 &amp; "ACTUAL'!Q" &amp; ROW(H86))="E", INDIRECT("'" &amp; $H$4 &amp; "ACTUAL'!P" &amp; ROW(H86)), "")</f>
        <v/>
      </c>
      <c r="P87" s="25" t="str">
        <f>IF(INDIRECT("'" &amp; $H$4 &amp; "ACTUAL'!S" &amp; ROW(H86))="E", INDIRECT("'" &amp; $H$4 &amp; "ACTUAL'!R" &amp; ROW(H86)), "")</f>
        <v/>
      </c>
      <c r="Q87" s="25" t="str">
        <f>IF(INDIRECT("'" &amp; $H$4 &amp; "ACTUAL'!U" &amp; ROW(H86))="E", INDIRECT("'" &amp; $H$4 &amp; "ACTUAL'!T" &amp; ROW(H86)), "")</f>
        <v/>
      </c>
      <c r="R87" s="25" t="str">
        <f>IF(INDIRECT("'" &amp; $H$4 &amp; "ACTUAL'!W" &amp; ROW(H86))="E", INDIRECT("'" &amp; $H$4 &amp; "ACTUAL'!V" &amp; ROW(H86)), "")</f>
        <v/>
      </c>
      <c r="S87" s="25" t="str">
        <f>IF(INDIRECT("'" &amp; $H$4 &amp; "ACTUAL'!Y" &amp; ROW(H86))="E", INDIRECT("'" &amp; $H$4 &amp; "ACTUAL'!X" &amp; ROW(H86)), "")</f>
        <v/>
      </c>
      <c r="T87" s="25" t="str">
        <f>IF(INDIRECT("'" &amp; $H$4 &amp; "ACTUAL'!AA" &amp; ROW(H86))="E", INDIRECT("'" &amp; $H$4 &amp; "ACTUAL'!Z" &amp; ROW(H86)), "")</f>
        <v/>
      </c>
      <c r="U87" s="25" t="str">
        <f>IF(INDIRECT("'" &amp; $H$4 &amp; "ACTUAL'!AC" &amp; ROW(H86))="E", INDIRECT("'" &amp; $H$4 &amp; "ACTUAL'!AB" &amp; ROW(H86)), "")</f>
        <v/>
      </c>
      <c r="V87" s="25" t="str">
        <f>IF(INDIRECT("'" &amp; $H$4 &amp; "ACTUAL'!AE" &amp; ROW(H86))="E", INDIRECT("'" &amp; $H$4 &amp; "ACTUAL'!AD" &amp; ROW(H86)), "")</f>
        <v/>
      </c>
      <c r="W87" s="25" t="str">
        <f>IF(INDIRECT("'" &amp; $H$4 &amp; "ACTUAL'!AI" &amp; ROW(H86))="E", INDIRECT("'" &amp; $H$4 &amp; "ACTUAL'!AH" &amp; ROW(H86)), "")</f>
        <v/>
      </c>
      <c r="X87" s="25" t="str">
        <f>IF(INDIRECT("'" &amp; $H$4 &amp; "ACTUAL'!AK" &amp; ROW(H86))="E", INDIRECT("'" &amp; $H$4 &amp; "ACTUAL'!AJ" &amp; ROW(H86)), "")</f>
        <v/>
      </c>
      <c r="Y87" s="25" t="str">
        <f>IF(INDIRECT("'" &amp; $H$4 &amp; "ACTUAL'!AM" &amp; ROW(H86))="E", INDIRECT("'" &amp; $H$4 &amp; "ACTUAL'!AL" &amp; ROW(H86)), "")</f>
        <v/>
      </c>
      <c r="Z87" s="25" t="str">
        <f>IF(INDIRECT("'" &amp; $H$4 &amp; "ACTUAL'!AO" &amp; ROW(H86))="E", INDIRECT("'" &amp; $H$4 &amp; "ACTUAL'!AN" &amp; ROW(H86)), "")</f>
        <v/>
      </c>
      <c r="AA87" s="25" t="str">
        <f>IF(INDIRECT("'" &amp; $H$4 &amp; "ACTUAL'!AQ" &amp; ROW(H86))="E", INDIRECT("'" &amp; $H$4 &amp; "ACTUAL'!AP" &amp; ROW(H86)), "")</f>
        <v/>
      </c>
      <c r="AB87" s="26"/>
      <c r="AC87" s="27" t="s">
        <v>200</v>
      </c>
      <c r="AD87" s="28">
        <f>COUNTIF($U$2:$V$105,AC87)</f>
        <v>0</v>
      </c>
    </row>
    <row r="88" spans="1:31" customHeight="1" ht="63.55">
      <c r="B88" s="11">
        <v>77</v>
      </c>
      <c r="C88" s="10" t="s">
        <v>201</v>
      </c>
      <c r="D88" s="5"/>
      <c r="E88" s="3" t="s">
        <v>199</v>
      </c>
      <c r="F88" s="6"/>
      <c r="G88" s="4">
        <f>$D88*F88</f>
        <v>0</v>
      </c>
      <c r="I88" s="25" t="str">
        <f>IF(INDIRECT("'" &amp; $H$4 &amp; "ACTUAL'!E" &amp; ROW(H87))="E", INDIRECT("'" &amp; $H$4 &amp; "ACTUAL'!B" &amp; ROW(H87)), "")</f>
        <v/>
      </c>
      <c r="J88" s="25" t="str">
        <f>IF(INDIRECT("'" &amp; $H$4 &amp; "ACTUAL'!E" &amp; ROW(H87))="E", INDIRECT("'" &amp; $H$4 &amp; "ACTUAL'!C" &amp; ROW(H87)), "")</f>
        <v/>
      </c>
      <c r="K88" s="25" t="str">
        <f>IF(INDIRECT("'" &amp; $H$4 &amp; "ACTUAL'!H" &amp; ROW(H87))="E", INDIRECT("'" &amp; $H$4 &amp; "ACTUAL'!G" &amp; ROW(H87)), "")</f>
        <v/>
      </c>
      <c r="L88" s="25" t="str">
        <f>IF(INDIRECT("'" &amp; $H$4 &amp; "ACTUAL'!J" &amp; ROW(H87))="E", INDIRECT("'" &amp; $H$4 &amp; "ACTUAL'!I" &amp; ROW(H87)), "")</f>
        <v/>
      </c>
      <c r="M88" s="25" t="str">
        <f>IF(INDIRECT("'" &amp; $H$4 &amp; "ACTUAL'!M" &amp; ROW(H87))="E", INDIRECT("'" &amp; $H$4 &amp; "ACTUAL'!K" &amp; ROW(H87)), "")</f>
        <v/>
      </c>
      <c r="N88" s="25" t="str">
        <f>IF(INDIRECT("'" &amp; $H$4 &amp; "ACTUAL'!O" &amp; ROW(H87))="E", INDIRECT("'" &amp; $H$4 &amp; "ACTUAL'!N" &amp; ROW(H87)), "")</f>
        <v/>
      </c>
      <c r="O88" s="25" t="str">
        <f>IF(INDIRECT("'" &amp; $H$4 &amp; "ACTUAL'!Q" &amp; ROW(H87))="E", INDIRECT("'" &amp; $H$4 &amp; "ACTUAL'!P" &amp; ROW(H87)), "")</f>
        <v/>
      </c>
      <c r="P88" s="25" t="str">
        <f>IF(INDIRECT("'" &amp; $H$4 &amp; "ACTUAL'!S" &amp; ROW(H87))="E", INDIRECT("'" &amp; $H$4 &amp; "ACTUAL'!R" &amp; ROW(H87)), "")</f>
        <v/>
      </c>
      <c r="Q88" s="25" t="str">
        <f>IF(INDIRECT("'" &amp; $H$4 &amp; "ACTUAL'!U" &amp; ROW(H87))="E", INDIRECT("'" &amp; $H$4 &amp; "ACTUAL'!T" &amp; ROW(H87)), "")</f>
        <v/>
      </c>
      <c r="R88" s="25" t="str">
        <f>IF(INDIRECT("'" &amp; $H$4 &amp; "ACTUAL'!W" &amp; ROW(H87))="E", INDIRECT("'" &amp; $H$4 &amp; "ACTUAL'!V" &amp; ROW(H87)), "")</f>
        <v/>
      </c>
      <c r="S88" s="25" t="str">
        <f>IF(INDIRECT("'" &amp; $H$4 &amp; "ACTUAL'!Y" &amp; ROW(H87))="E", INDIRECT("'" &amp; $H$4 &amp; "ACTUAL'!X" &amp; ROW(H87)), "")</f>
        <v/>
      </c>
      <c r="T88" s="25" t="str">
        <f>IF(INDIRECT("'" &amp; $H$4 &amp; "ACTUAL'!AA" &amp; ROW(H87))="E", INDIRECT("'" &amp; $H$4 &amp; "ACTUAL'!Z" &amp; ROW(H87)), "")</f>
        <v/>
      </c>
      <c r="U88" s="25" t="str">
        <f>IF(INDIRECT("'" &amp; $H$4 &amp; "ACTUAL'!AC" &amp; ROW(H87))="E", INDIRECT("'" &amp; $H$4 &amp; "ACTUAL'!AB" &amp; ROW(H87)), "")</f>
        <v/>
      </c>
      <c r="V88" s="25" t="str">
        <f>IF(INDIRECT("'" &amp; $H$4 &amp; "ACTUAL'!AE" &amp; ROW(H87))="E", INDIRECT("'" &amp; $H$4 &amp; "ACTUAL'!AD" &amp; ROW(H87)), "")</f>
        <v/>
      </c>
      <c r="W88" s="25" t="str">
        <f>IF(INDIRECT("'" &amp; $H$4 &amp; "ACTUAL'!AI" &amp; ROW(H87))="E", INDIRECT("'" &amp; $H$4 &amp; "ACTUAL'!AH" &amp; ROW(H87)), "")</f>
        <v/>
      </c>
      <c r="X88" s="25" t="str">
        <f>IF(INDIRECT("'" &amp; $H$4 &amp; "ACTUAL'!AK" &amp; ROW(H87))="E", INDIRECT("'" &amp; $H$4 &amp; "ACTUAL'!AJ" &amp; ROW(H87)), "")</f>
        <v/>
      </c>
      <c r="Y88" s="25" t="str">
        <f>IF(INDIRECT("'" &amp; $H$4 &amp; "ACTUAL'!AM" &amp; ROW(H87))="E", INDIRECT("'" &amp; $H$4 &amp; "ACTUAL'!AL" &amp; ROW(H87)), "")</f>
        <v/>
      </c>
      <c r="Z88" s="25" t="str">
        <f>IF(INDIRECT("'" &amp; $H$4 &amp; "ACTUAL'!AO" &amp; ROW(H87))="E", INDIRECT("'" &amp; $H$4 &amp; "ACTUAL'!AN" &amp; ROW(H87)), "")</f>
        <v/>
      </c>
      <c r="AA88" s="25" t="str">
        <f>IF(INDIRECT("'" &amp; $H$4 &amp; "ACTUAL'!AQ" &amp; ROW(H87))="E", INDIRECT("'" &amp; $H$4 &amp; "ACTUAL'!AP" &amp; ROW(H87)), "")</f>
        <v/>
      </c>
      <c r="AB88" s="26"/>
      <c r="AC88" s="27" t="s">
        <v>202</v>
      </c>
      <c r="AD88" s="28">
        <f>COUNTIF($U$2:$V$105,AC88)</f>
        <v>0</v>
      </c>
    </row>
    <row r="89" spans="1:31" customHeight="1" ht="60.2">
      <c r="B89" s="9">
        <v>78</v>
      </c>
      <c r="C89" s="10" t="s">
        <v>203</v>
      </c>
      <c r="D89" s="5"/>
      <c r="E89" s="3" t="s">
        <v>199</v>
      </c>
      <c r="F89" s="6"/>
      <c r="G89" s="4">
        <f>$D89*F89</f>
        <v>0</v>
      </c>
      <c r="I89" s="25" t="str">
        <f>IF(INDIRECT("'" &amp; $H$4 &amp; "ACTUAL'!E" &amp; ROW(H88))="E", INDIRECT("'" &amp; $H$4 &amp; "ACTUAL'!B" &amp; ROW(H88)), "")</f>
        <v/>
      </c>
      <c r="J89" s="25" t="str">
        <f>IF(INDIRECT("'" &amp; $H$4 &amp; "ACTUAL'!E" &amp; ROW(H88))="E", INDIRECT("'" &amp; $H$4 &amp; "ACTUAL'!C" &amp; ROW(H88)), "")</f>
        <v/>
      </c>
      <c r="K89" s="25" t="str">
        <f>IF(INDIRECT("'" &amp; $H$4 &amp; "ACTUAL'!H" &amp; ROW(H88))="E", INDIRECT("'" &amp; $H$4 &amp; "ACTUAL'!G" &amp; ROW(H88)), "")</f>
        <v/>
      </c>
      <c r="L89" s="25" t="str">
        <f>IF(INDIRECT("'" &amp; $H$4 &amp; "ACTUAL'!J" &amp; ROW(H88))="E", INDIRECT("'" &amp; $H$4 &amp; "ACTUAL'!I" &amp; ROW(H88)), "")</f>
        <v/>
      </c>
      <c r="M89" s="25" t="str">
        <f>IF(INDIRECT("'" &amp; $H$4 &amp; "ACTUAL'!M" &amp; ROW(H88))="E", INDIRECT("'" &amp; $H$4 &amp; "ACTUAL'!K" &amp; ROW(H88)), "")</f>
        <v/>
      </c>
      <c r="N89" s="25" t="str">
        <f>IF(INDIRECT("'" &amp; $H$4 &amp; "ACTUAL'!O" &amp; ROW(H88))="E", INDIRECT("'" &amp; $H$4 &amp; "ACTUAL'!N" &amp; ROW(H88)), "")</f>
        <v/>
      </c>
      <c r="O89" s="25" t="str">
        <f>IF(INDIRECT("'" &amp; $H$4 &amp; "ACTUAL'!Q" &amp; ROW(H88))="E", INDIRECT("'" &amp; $H$4 &amp; "ACTUAL'!P" &amp; ROW(H88)), "")</f>
        <v/>
      </c>
      <c r="P89" s="25" t="str">
        <f>IF(INDIRECT("'" &amp; $H$4 &amp; "ACTUAL'!S" &amp; ROW(H88))="E", INDIRECT("'" &amp; $H$4 &amp; "ACTUAL'!R" &amp; ROW(H88)), "")</f>
        <v/>
      </c>
      <c r="Q89" s="25" t="str">
        <f>IF(INDIRECT("'" &amp; $H$4 &amp; "ACTUAL'!U" &amp; ROW(H88))="E", INDIRECT("'" &amp; $H$4 &amp; "ACTUAL'!T" &amp; ROW(H88)), "")</f>
        <v/>
      </c>
      <c r="R89" s="25" t="str">
        <f>IF(INDIRECT("'" &amp; $H$4 &amp; "ACTUAL'!W" &amp; ROW(H88))="E", INDIRECT("'" &amp; $H$4 &amp; "ACTUAL'!V" &amp; ROW(H88)), "")</f>
        <v/>
      </c>
      <c r="S89" s="25" t="str">
        <f>IF(INDIRECT("'" &amp; $H$4 &amp; "ACTUAL'!Y" &amp; ROW(H88))="E", INDIRECT("'" &amp; $H$4 &amp; "ACTUAL'!X" &amp; ROW(H88)), "")</f>
        <v/>
      </c>
      <c r="T89" s="25" t="str">
        <f>IF(INDIRECT("'" &amp; $H$4 &amp; "ACTUAL'!AA" &amp; ROW(H88))="E", INDIRECT("'" &amp; $H$4 &amp; "ACTUAL'!Z" &amp; ROW(H88)), "")</f>
        <v/>
      </c>
      <c r="U89" s="25" t="str">
        <f>IF(INDIRECT("'" &amp; $H$4 &amp; "ACTUAL'!AC" &amp; ROW(H88))="E", INDIRECT("'" &amp; $H$4 &amp; "ACTUAL'!AB" &amp; ROW(H88)), "")</f>
        <v/>
      </c>
      <c r="V89" s="25" t="str">
        <f>IF(INDIRECT("'" &amp; $H$4 &amp; "ACTUAL'!AE" &amp; ROW(H88))="E", INDIRECT("'" &amp; $H$4 &amp; "ACTUAL'!AD" &amp; ROW(H88)), "")</f>
        <v/>
      </c>
      <c r="W89" s="25" t="str">
        <f>IF(INDIRECT("'" &amp; $H$4 &amp; "ACTUAL'!AI" &amp; ROW(H88))="E", INDIRECT("'" &amp; $H$4 &amp; "ACTUAL'!AH" &amp; ROW(H88)), "")</f>
        <v/>
      </c>
      <c r="X89" s="25" t="str">
        <f>IF(INDIRECT("'" &amp; $H$4 &amp; "ACTUAL'!AK" &amp; ROW(H88))="E", INDIRECT("'" &amp; $H$4 &amp; "ACTUAL'!AJ" &amp; ROW(H88)), "")</f>
        <v/>
      </c>
      <c r="Y89" s="25" t="str">
        <f>IF(INDIRECT("'" &amp; $H$4 &amp; "ACTUAL'!AM" &amp; ROW(H88))="E", INDIRECT("'" &amp; $H$4 &amp; "ACTUAL'!AL" &amp; ROW(H88)), "")</f>
        <v/>
      </c>
      <c r="Z89" s="25" t="str">
        <f>IF(INDIRECT("'" &amp; $H$4 &amp; "ACTUAL'!AO" &amp; ROW(H88))="E", INDIRECT("'" &amp; $H$4 &amp; "ACTUAL'!AN" &amp; ROW(H88)), "")</f>
        <v/>
      </c>
      <c r="AA89" s="25" t="str">
        <f>IF(INDIRECT("'" &amp; $H$4 &amp; "ACTUAL'!AQ" &amp; ROW(H88))="E", INDIRECT("'" &amp; $H$4 &amp; "ACTUAL'!AP" &amp; ROW(H88)), "")</f>
        <v/>
      </c>
      <c r="AB89" s="26"/>
      <c r="AC89" s="27" t="s">
        <v>204</v>
      </c>
      <c r="AD89" s="28">
        <f>COUNTIF($U$2:$V$105,AC89)</f>
        <v>0</v>
      </c>
    </row>
    <row r="90" spans="1:31" customHeight="1" ht="63.8">
      <c r="B90" s="9"/>
      <c r="C90" s="10" t="s">
        <v>205</v>
      </c>
      <c r="D90" s="5"/>
      <c r="E90" s="3" t="s">
        <v>185</v>
      </c>
      <c r="F90" s="6">
        <v>0</v>
      </c>
      <c r="G90" s="4">
        <f>$D90*F90</f>
        <v>0</v>
      </c>
      <c r="I90" s="25" t="str">
        <f>IF(INDIRECT("'" &amp; $H$4 &amp; "ACTUAL'!E" &amp; ROW(H89))="E", INDIRECT("'" &amp; $H$4 &amp; "ACTUAL'!B" &amp; ROW(H89)), "")</f>
        <v/>
      </c>
      <c r="J90" s="25" t="str">
        <f>IF(INDIRECT("'" &amp; $H$4 &amp; "ACTUAL'!E" &amp; ROW(H89))="E", INDIRECT("'" &amp; $H$4 &amp; "ACTUAL'!C" &amp; ROW(H89)), "")</f>
        <v/>
      </c>
      <c r="K90" s="25" t="str">
        <f>IF(INDIRECT("'" &amp; $H$4 &amp; "ACTUAL'!H" &amp; ROW(H89))="E", INDIRECT("'" &amp; $H$4 &amp; "ACTUAL'!G" &amp; ROW(H89)), "")</f>
        <v/>
      </c>
      <c r="L90" s="25" t="str">
        <f>IF(INDIRECT("'" &amp; $H$4 &amp; "ACTUAL'!J" &amp; ROW(H89))="E", INDIRECT("'" &amp; $H$4 &amp; "ACTUAL'!I" &amp; ROW(H89)), "")</f>
        <v/>
      </c>
      <c r="M90" s="25" t="str">
        <f>IF(INDIRECT("'" &amp; $H$4 &amp; "ACTUAL'!M" &amp; ROW(H89))="E", INDIRECT("'" &amp; $H$4 &amp; "ACTUAL'!K" &amp; ROW(H89)), "")</f>
        <v/>
      </c>
      <c r="N90" s="25" t="str">
        <f>IF(INDIRECT("'" &amp; $H$4 &amp; "ACTUAL'!O" &amp; ROW(H89))="E", INDIRECT("'" &amp; $H$4 &amp; "ACTUAL'!N" &amp; ROW(H89)), "")</f>
        <v/>
      </c>
      <c r="O90" s="25" t="str">
        <f>IF(INDIRECT("'" &amp; $H$4 &amp; "ACTUAL'!Q" &amp; ROW(H89))="E", INDIRECT("'" &amp; $H$4 &amp; "ACTUAL'!P" &amp; ROW(H89)), "")</f>
        <v/>
      </c>
      <c r="P90" s="25" t="str">
        <f>IF(INDIRECT("'" &amp; $H$4 &amp; "ACTUAL'!S" &amp; ROW(H89))="E", INDIRECT("'" &amp; $H$4 &amp; "ACTUAL'!R" &amp; ROW(H89)), "")</f>
        <v/>
      </c>
      <c r="Q90" s="25" t="str">
        <f>IF(INDIRECT("'" &amp; $H$4 &amp; "ACTUAL'!U" &amp; ROW(H89))="E", INDIRECT("'" &amp; $H$4 &amp; "ACTUAL'!T" &amp; ROW(H89)), "")</f>
        <v/>
      </c>
      <c r="R90" s="25" t="str">
        <f>IF(INDIRECT("'" &amp; $H$4 &amp; "ACTUAL'!W" &amp; ROW(H89))="E", INDIRECT("'" &amp; $H$4 &amp; "ACTUAL'!V" &amp; ROW(H89)), "")</f>
        <v/>
      </c>
      <c r="S90" s="25" t="str">
        <f>IF(INDIRECT("'" &amp; $H$4 &amp; "ACTUAL'!Y" &amp; ROW(H89))="E", INDIRECT("'" &amp; $H$4 &amp; "ACTUAL'!X" &amp; ROW(H89)), "")</f>
        <v/>
      </c>
      <c r="T90" s="25" t="str">
        <f>IF(INDIRECT("'" &amp; $H$4 &amp; "ACTUAL'!AA" &amp; ROW(H89))="E", INDIRECT("'" &amp; $H$4 &amp; "ACTUAL'!Z" &amp; ROW(H89)), "")</f>
        <v/>
      </c>
      <c r="U90" s="25" t="str">
        <f>IF(INDIRECT("'" &amp; $H$4 &amp; "ACTUAL'!AC" &amp; ROW(H89))="E", INDIRECT("'" &amp; $H$4 &amp; "ACTUAL'!AB" &amp; ROW(H89)), "")</f>
        <v/>
      </c>
      <c r="V90" s="25" t="str">
        <f>IF(INDIRECT("'" &amp; $H$4 &amp; "ACTUAL'!AE" &amp; ROW(H89))="E", INDIRECT("'" &amp; $H$4 &amp; "ACTUAL'!AD" &amp; ROW(H89)), "")</f>
        <v/>
      </c>
      <c r="W90" s="25" t="str">
        <f>IF(INDIRECT("'" &amp; $H$4 &amp; "ACTUAL'!AI" &amp; ROW(H89))="E", INDIRECT("'" &amp; $H$4 &amp; "ACTUAL'!AH" &amp; ROW(H89)), "")</f>
        <v/>
      </c>
      <c r="X90" s="25" t="str">
        <f>IF(INDIRECT("'" &amp; $H$4 &amp; "ACTUAL'!AK" &amp; ROW(H89))="E", INDIRECT("'" &amp; $H$4 &amp; "ACTUAL'!AJ" &amp; ROW(H89)), "")</f>
        <v/>
      </c>
      <c r="Y90" s="25" t="str">
        <f>IF(INDIRECT("'" &amp; $H$4 &amp; "ACTUAL'!AM" &amp; ROW(H89))="E", INDIRECT("'" &amp; $H$4 &amp; "ACTUAL'!AL" &amp; ROW(H89)), "")</f>
        <v/>
      </c>
      <c r="Z90" s="25" t="str">
        <f>IF(INDIRECT("'" &amp; $H$4 &amp; "ACTUAL'!AO" &amp; ROW(H89))="E", INDIRECT("'" &amp; $H$4 &amp; "ACTUAL'!AN" &amp; ROW(H89)), "")</f>
        <v/>
      </c>
      <c r="AA90" s="25" t="str">
        <f>IF(INDIRECT("'" &amp; $H$4 &amp; "ACTUAL'!AQ" &amp; ROW(H89))="E", INDIRECT("'" &amp; $H$4 &amp; "ACTUAL'!AP" &amp; ROW(H89)), "")</f>
        <v/>
      </c>
      <c r="AB90" s="26"/>
      <c r="AC90" s="27" t="s">
        <v>206</v>
      </c>
      <c r="AD90" s="28">
        <f>COUNTIF($U$2:$V$105,AC90)</f>
        <v>0</v>
      </c>
    </row>
    <row r="91" spans="1:31" customHeight="1" ht="65.3">
      <c r="B91" s="9"/>
      <c r="C91" s="10" t="s">
        <v>207</v>
      </c>
      <c r="D91" s="5"/>
      <c r="E91" s="3" t="s">
        <v>199</v>
      </c>
      <c r="F91" s="6">
        <v>0</v>
      </c>
      <c r="G91" s="4">
        <f>$D91*F91</f>
        <v>0</v>
      </c>
      <c r="I91" s="25" t="str">
        <f>IF(INDIRECT("'" &amp; $H$4 &amp; "ACTUAL'!E" &amp; ROW(H90))="E", INDIRECT("'" &amp; $H$4 &amp; "ACTUAL'!B" &amp; ROW(H90)), "")</f>
        <v/>
      </c>
      <c r="J91" s="25" t="str">
        <f>IF(INDIRECT("'" &amp; $H$4 &amp; "ACTUAL'!E" &amp; ROW(H90))="E", INDIRECT("'" &amp; $H$4 &amp; "ACTUAL'!C" &amp; ROW(H90)), "")</f>
        <v/>
      </c>
      <c r="K91" s="25" t="str">
        <f>IF(INDIRECT("'" &amp; $H$4 &amp; "ACTUAL'!H" &amp; ROW(H90))="E", INDIRECT("'" &amp; $H$4 &amp; "ACTUAL'!G" &amp; ROW(H90)), "")</f>
        <v/>
      </c>
      <c r="L91" s="25" t="str">
        <f>IF(INDIRECT("'" &amp; $H$4 &amp; "ACTUAL'!J" &amp; ROW(H90))="E", INDIRECT("'" &amp; $H$4 &amp; "ACTUAL'!I" &amp; ROW(H90)), "")</f>
        <v/>
      </c>
      <c r="M91" s="25" t="str">
        <f>IF(INDIRECT("'" &amp; $H$4 &amp; "ACTUAL'!M" &amp; ROW(H90))="E", INDIRECT("'" &amp; $H$4 &amp; "ACTUAL'!K" &amp; ROW(H90)), "")</f>
        <v/>
      </c>
      <c r="N91" s="25" t="str">
        <f>IF(INDIRECT("'" &amp; $H$4 &amp; "ACTUAL'!O" &amp; ROW(H90))="E", INDIRECT("'" &amp; $H$4 &amp; "ACTUAL'!N" &amp; ROW(H90)), "")</f>
        <v/>
      </c>
      <c r="O91" s="25" t="str">
        <f>IF(INDIRECT("'" &amp; $H$4 &amp; "ACTUAL'!Q" &amp; ROW(H90))="E", INDIRECT("'" &amp; $H$4 &amp; "ACTUAL'!P" &amp; ROW(H90)), "")</f>
        <v/>
      </c>
      <c r="P91" s="25" t="str">
        <f>IF(INDIRECT("'" &amp; $H$4 &amp; "ACTUAL'!S" &amp; ROW(H90))="E", INDIRECT("'" &amp; $H$4 &amp; "ACTUAL'!R" &amp; ROW(H90)), "")</f>
        <v/>
      </c>
      <c r="Q91" s="25" t="str">
        <f>IF(INDIRECT("'" &amp; $H$4 &amp; "ACTUAL'!U" &amp; ROW(H90))="E", INDIRECT("'" &amp; $H$4 &amp; "ACTUAL'!T" &amp; ROW(H90)), "")</f>
        <v/>
      </c>
      <c r="R91" s="25" t="str">
        <f>IF(INDIRECT("'" &amp; $H$4 &amp; "ACTUAL'!W" &amp; ROW(H90))="E", INDIRECT("'" &amp; $H$4 &amp; "ACTUAL'!V" &amp; ROW(H90)), "")</f>
        <v/>
      </c>
      <c r="S91" s="25" t="str">
        <f>IF(INDIRECT("'" &amp; $H$4 &amp; "ACTUAL'!Y" &amp; ROW(H90))="E", INDIRECT("'" &amp; $H$4 &amp; "ACTUAL'!X" &amp; ROW(H90)), "")</f>
        <v/>
      </c>
      <c r="T91" s="25" t="str">
        <f>IF(INDIRECT("'" &amp; $H$4 &amp; "ACTUAL'!AA" &amp; ROW(H90))="E", INDIRECT("'" &amp; $H$4 &amp; "ACTUAL'!Z" &amp; ROW(H90)), "")</f>
        <v/>
      </c>
      <c r="U91" s="25" t="str">
        <f>IF(INDIRECT("'" &amp; $H$4 &amp; "ACTUAL'!AC" &amp; ROW(H90))="E", INDIRECT("'" &amp; $H$4 &amp; "ACTUAL'!AB" &amp; ROW(H90)), "")</f>
        <v/>
      </c>
      <c r="V91" s="25" t="str">
        <f>IF(INDIRECT("'" &amp; $H$4 &amp; "ACTUAL'!AE" &amp; ROW(H90))="E", INDIRECT("'" &amp; $H$4 &amp; "ACTUAL'!AD" &amp; ROW(H90)), "")</f>
        <v/>
      </c>
      <c r="W91" s="25" t="str">
        <f>IF(INDIRECT("'" &amp; $H$4 &amp; "ACTUAL'!AI" &amp; ROW(H90))="E", INDIRECT("'" &amp; $H$4 &amp; "ACTUAL'!AH" &amp; ROW(H90)), "")</f>
        <v/>
      </c>
      <c r="X91" s="25" t="str">
        <f>IF(INDIRECT("'" &amp; $H$4 &amp; "ACTUAL'!AK" &amp; ROW(H90))="E", INDIRECT("'" &amp; $H$4 &amp; "ACTUAL'!AJ" &amp; ROW(H90)), "")</f>
        <v/>
      </c>
      <c r="Y91" s="25" t="str">
        <f>IF(INDIRECT("'" &amp; $H$4 &amp; "ACTUAL'!AM" &amp; ROW(H90))="E", INDIRECT("'" &amp; $H$4 &amp; "ACTUAL'!AL" &amp; ROW(H90)), "")</f>
        <v/>
      </c>
      <c r="Z91" s="25" t="str">
        <f>IF(INDIRECT("'" &amp; $H$4 &amp; "ACTUAL'!AO" &amp; ROW(H90))="E", INDIRECT("'" &amp; $H$4 &amp; "ACTUAL'!AN" &amp; ROW(H90)), "")</f>
        <v/>
      </c>
      <c r="AA91" s="25" t="str">
        <f>IF(INDIRECT("'" &amp; $H$4 &amp; "ACTUAL'!AQ" &amp; ROW(H90))="E", INDIRECT("'" &amp; $H$4 &amp; "ACTUAL'!AP" &amp; ROW(H90)), "")</f>
        <v/>
      </c>
      <c r="AB91" s="26"/>
      <c r="AC91" s="33" t="s">
        <v>208</v>
      </c>
      <c r="AD91" s="28">
        <f>COUNTIF($U$2:$V$105,AC91)</f>
        <v>0</v>
      </c>
    </row>
    <row r="92" spans="1:31" customHeight="1" ht="36">
      <c r="B92" s="11">
        <v>26</v>
      </c>
      <c r="C92" s="10" t="s">
        <v>209</v>
      </c>
      <c r="D92" s="5">
        <v>2</v>
      </c>
      <c r="E92" s="3" t="s">
        <v>210</v>
      </c>
      <c r="F92" s="15">
        <v>2075.7867978955</v>
      </c>
      <c r="G92" s="4">
        <f>$D92*F92</f>
        <v>4151.573595791</v>
      </c>
      <c r="I92" s="25" t="str">
        <f>IF(INDIRECT("'" &amp; $H$4 &amp; "ACTUAL'!E" &amp; ROW(H91))="E", INDIRECT("'" &amp; $H$4 &amp; "ACTUAL'!B" &amp; ROW(H91)), "")</f>
        <v/>
      </c>
      <c r="J92" s="25" t="str">
        <f>IF(INDIRECT("'" &amp; $H$4 &amp; "ACTUAL'!E" &amp; ROW(H91))="E", INDIRECT("'" &amp; $H$4 &amp; "ACTUAL'!C" &amp; ROW(H91)), "")</f>
        <v/>
      </c>
      <c r="K92" s="25" t="str">
        <f>IF(INDIRECT("'" &amp; $H$4 &amp; "ACTUAL'!H" &amp; ROW(H91))="E", INDIRECT("'" &amp; $H$4 &amp; "ACTUAL'!G" &amp; ROW(H91)), "")</f>
        <v/>
      </c>
      <c r="L92" s="25" t="str">
        <f>IF(INDIRECT("'" &amp; $H$4 &amp; "ACTUAL'!J" &amp; ROW(H91))="E", INDIRECT("'" &amp; $H$4 &amp; "ACTUAL'!I" &amp; ROW(H91)), "")</f>
        <v/>
      </c>
      <c r="M92" s="25" t="str">
        <f>IF(INDIRECT("'" &amp; $H$4 &amp; "ACTUAL'!M" &amp; ROW(H91))="E", INDIRECT("'" &amp; $H$4 &amp; "ACTUAL'!K" &amp; ROW(H91)), "")</f>
        <v/>
      </c>
      <c r="N92" s="25" t="str">
        <f>IF(INDIRECT("'" &amp; $H$4 &amp; "ACTUAL'!O" &amp; ROW(H91))="E", INDIRECT("'" &amp; $H$4 &amp; "ACTUAL'!N" &amp; ROW(H91)), "")</f>
        <v/>
      </c>
      <c r="O92" s="25" t="str">
        <f>IF(INDIRECT("'" &amp; $H$4 &amp; "ACTUAL'!Q" &amp; ROW(H91))="E", INDIRECT("'" &amp; $H$4 &amp; "ACTUAL'!P" &amp; ROW(H91)), "")</f>
        <v/>
      </c>
      <c r="P92" s="25" t="str">
        <f>IF(INDIRECT("'" &amp; $H$4 &amp; "ACTUAL'!S" &amp; ROW(H91))="E", INDIRECT("'" &amp; $H$4 &amp; "ACTUAL'!R" &amp; ROW(H91)), "")</f>
        <v/>
      </c>
      <c r="Q92" s="25" t="str">
        <f>IF(INDIRECT("'" &amp; $H$4 &amp; "ACTUAL'!U" &amp; ROW(H91))="E", INDIRECT("'" &amp; $H$4 &amp; "ACTUAL'!T" &amp; ROW(H91)), "")</f>
        <v/>
      </c>
      <c r="R92" s="25" t="str">
        <f>IF(INDIRECT("'" &amp; $H$4 &amp; "ACTUAL'!W" &amp; ROW(H91))="E", INDIRECT("'" &amp; $H$4 &amp; "ACTUAL'!V" &amp; ROW(H91)), "")</f>
        <v/>
      </c>
      <c r="S92" s="25" t="str">
        <f>IF(INDIRECT("'" &amp; $H$4 &amp; "ACTUAL'!Y" &amp; ROW(H91))="E", INDIRECT("'" &amp; $H$4 &amp; "ACTUAL'!X" &amp; ROW(H91)), "")</f>
        <v/>
      </c>
      <c r="T92" s="25" t="str">
        <f>IF(INDIRECT("'" &amp; $H$4 &amp; "ACTUAL'!AA" &amp; ROW(H91))="E", INDIRECT("'" &amp; $H$4 &amp; "ACTUAL'!Z" &amp; ROW(H91)), "")</f>
        <v/>
      </c>
      <c r="U92" s="25" t="str">
        <f>IF(INDIRECT("'" &amp; $H$4 &amp; "ACTUAL'!AC" &amp; ROW(H91))="E", INDIRECT("'" &amp; $H$4 &amp; "ACTUAL'!AB" &amp; ROW(H91)), "")</f>
        <v/>
      </c>
      <c r="V92" s="25" t="str">
        <f>IF(INDIRECT("'" &amp; $H$4 &amp; "ACTUAL'!AE" &amp; ROW(H91))="E", INDIRECT("'" &amp; $H$4 &amp; "ACTUAL'!AD" &amp; ROW(H91)), "")</f>
        <v/>
      </c>
      <c r="W92" s="25" t="str">
        <f>IF(INDIRECT("'" &amp; $H$4 &amp; "ACTUAL'!AI" &amp; ROW(H91))="E", INDIRECT("'" &amp; $H$4 &amp; "ACTUAL'!AH" &amp; ROW(H91)), "")</f>
        <v/>
      </c>
      <c r="X92" s="25" t="str">
        <f>IF(INDIRECT("'" &amp; $H$4 &amp; "ACTUAL'!AK" &amp; ROW(H91))="E", INDIRECT("'" &amp; $H$4 &amp; "ACTUAL'!AJ" &amp; ROW(H91)), "")</f>
        <v/>
      </c>
      <c r="Y92" s="25" t="str">
        <f>IF(INDIRECT("'" &amp; $H$4 &amp; "ACTUAL'!AM" &amp; ROW(H91))="E", INDIRECT("'" &amp; $H$4 &amp; "ACTUAL'!AL" &amp; ROW(H91)), "")</f>
        <v/>
      </c>
      <c r="Z92" s="25" t="str">
        <f>IF(INDIRECT("'" &amp; $H$4 &amp; "ACTUAL'!AO" &amp; ROW(H91))="E", INDIRECT("'" &amp; $H$4 &amp; "ACTUAL'!AN" &amp; ROW(H91)), "")</f>
        <v/>
      </c>
      <c r="AA92" s="25" t="str">
        <f>IF(INDIRECT("'" &amp; $H$4 &amp; "ACTUAL'!AQ" &amp; ROW(H91))="E", INDIRECT("'" &amp; $H$4 &amp; "ACTUAL'!AP" &amp; ROW(H91)), "")</f>
        <v/>
      </c>
      <c r="AB92" s="26"/>
      <c r="AC92" s="46" t="s">
        <v>211</v>
      </c>
      <c r="AD92" s="47"/>
    </row>
    <row r="93" spans="1:31" customHeight="1" ht="33.6">
      <c r="B93" s="9">
        <v>80</v>
      </c>
      <c r="C93" s="10" t="s">
        <v>212</v>
      </c>
      <c r="D93" s="5"/>
      <c r="E93" s="3" t="s">
        <v>199</v>
      </c>
      <c r="F93" s="6"/>
      <c r="G93" s="4">
        <f>$D93*F93</f>
        <v>0</v>
      </c>
      <c r="I93" s="25" t="str">
        <f>IF(INDIRECT("'" &amp; $H$4 &amp; "ACTUAL'!E" &amp; ROW(H92))="E", INDIRECT("'" &amp; $H$4 &amp; "ACTUAL'!B" &amp; ROW(H92)), "")</f>
        <v/>
      </c>
      <c r="J93" s="25" t="str">
        <f>IF(INDIRECT("'" &amp; $H$4 &amp; "ACTUAL'!E" &amp; ROW(H92))="E", INDIRECT("'" &amp; $H$4 &amp; "ACTUAL'!C" &amp; ROW(H92)), "")</f>
        <v/>
      </c>
      <c r="K93" s="25" t="str">
        <f>IF(INDIRECT("'" &amp; $H$4 &amp; "ACTUAL'!H" &amp; ROW(H92))="E", INDIRECT("'" &amp; $H$4 &amp; "ACTUAL'!G" &amp; ROW(H92)), "")</f>
        <v/>
      </c>
      <c r="L93" s="25" t="str">
        <f>IF(INDIRECT("'" &amp; $H$4 &amp; "ACTUAL'!J" &amp; ROW(H92))="E", INDIRECT("'" &amp; $H$4 &amp; "ACTUAL'!I" &amp; ROW(H92)), "")</f>
        <v/>
      </c>
      <c r="M93" s="25" t="str">
        <f>IF(INDIRECT("'" &amp; $H$4 &amp; "ACTUAL'!M" &amp; ROW(H92))="E", INDIRECT("'" &amp; $H$4 &amp; "ACTUAL'!K" &amp; ROW(H92)), "")</f>
        <v/>
      </c>
      <c r="N93" s="25" t="str">
        <f>IF(INDIRECT("'" &amp; $H$4 &amp; "ACTUAL'!O" &amp; ROW(H92))="E", INDIRECT("'" &amp; $H$4 &amp; "ACTUAL'!N" &amp; ROW(H92)), "")</f>
        <v/>
      </c>
      <c r="O93" s="25" t="str">
        <f>IF(INDIRECT("'" &amp; $H$4 &amp; "ACTUAL'!Q" &amp; ROW(H92))="E", INDIRECT("'" &amp; $H$4 &amp; "ACTUAL'!P" &amp; ROW(H92)), "")</f>
        <v/>
      </c>
      <c r="P93" s="25" t="str">
        <f>IF(INDIRECT("'" &amp; $H$4 &amp; "ACTUAL'!S" &amp; ROW(H92))="E", INDIRECT("'" &amp; $H$4 &amp; "ACTUAL'!R" &amp; ROW(H92)), "")</f>
        <v/>
      </c>
      <c r="Q93" s="25" t="str">
        <f>IF(INDIRECT("'" &amp; $H$4 &amp; "ACTUAL'!U" &amp; ROW(H92))="E", INDIRECT("'" &amp; $H$4 &amp; "ACTUAL'!T" &amp; ROW(H92)), "")</f>
        <v/>
      </c>
      <c r="R93" s="25" t="str">
        <f>IF(INDIRECT("'" &amp; $H$4 &amp; "ACTUAL'!W" &amp; ROW(H92))="E", INDIRECT("'" &amp; $H$4 &amp; "ACTUAL'!V" &amp; ROW(H92)), "")</f>
        <v/>
      </c>
      <c r="S93" s="25" t="str">
        <f>IF(INDIRECT("'" &amp; $H$4 &amp; "ACTUAL'!Y" &amp; ROW(H92))="E", INDIRECT("'" &amp; $H$4 &amp; "ACTUAL'!X" &amp; ROW(H92)), "")</f>
        <v/>
      </c>
      <c r="T93" s="25" t="str">
        <f>IF(INDIRECT("'" &amp; $H$4 &amp; "ACTUAL'!AA" &amp; ROW(H92))="E", INDIRECT("'" &amp; $H$4 &amp; "ACTUAL'!Z" &amp; ROW(H92)), "")</f>
        <v/>
      </c>
      <c r="U93" s="25" t="str">
        <f>IF(INDIRECT("'" &amp; $H$4 &amp; "ACTUAL'!AC" &amp; ROW(H92))="E", INDIRECT("'" &amp; $H$4 &amp; "ACTUAL'!AB" &amp; ROW(H92)), "")</f>
        <v/>
      </c>
      <c r="V93" s="25" t="str">
        <f>IF(INDIRECT("'" &amp; $H$4 &amp; "ACTUAL'!AE" &amp; ROW(H92))="E", INDIRECT("'" &amp; $H$4 &amp; "ACTUAL'!AD" &amp; ROW(H92)), "")</f>
        <v/>
      </c>
      <c r="W93" s="25" t="str">
        <f>IF(INDIRECT("'" &amp; $H$4 &amp; "ACTUAL'!AI" &amp; ROW(H92))="E", INDIRECT("'" &amp; $H$4 &amp; "ACTUAL'!AH" &amp; ROW(H92)), "")</f>
        <v/>
      </c>
      <c r="X93" s="25" t="str">
        <f>IF(INDIRECT("'" &amp; $H$4 &amp; "ACTUAL'!AK" &amp; ROW(H92))="E", INDIRECT("'" &amp; $H$4 &amp; "ACTUAL'!AJ" &amp; ROW(H92)), "")</f>
        <v/>
      </c>
      <c r="Y93" s="25" t="str">
        <f>IF(INDIRECT("'" &amp; $H$4 &amp; "ACTUAL'!AM" &amp; ROW(H92))="E", INDIRECT("'" &amp; $H$4 &amp; "ACTUAL'!AL" &amp; ROW(H92)), "")</f>
        <v/>
      </c>
      <c r="Z93" s="25" t="str">
        <f>IF(INDIRECT("'" &amp; $H$4 &amp; "ACTUAL'!AO" &amp; ROW(H92))="E", INDIRECT("'" &amp; $H$4 &amp; "ACTUAL'!AN" &amp; ROW(H92)), "")</f>
        <v/>
      </c>
      <c r="AA93" s="25" t="str">
        <f>IF(INDIRECT("'" &amp; $H$4 &amp; "ACTUAL'!AQ" &amp; ROW(H92))="E", INDIRECT("'" &amp; $H$4 &amp; "ACTUAL'!AP" &amp; ROW(H92)), "")</f>
        <v/>
      </c>
      <c r="AB93" s="26"/>
      <c r="AC93" s="27" t="s">
        <v>195</v>
      </c>
      <c r="AD93" s="28">
        <f>COUNTIF($W$2:$X$105,AC93)</f>
        <v>0</v>
      </c>
    </row>
    <row r="94" spans="1:31" customHeight="1" ht="49.85">
      <c r="B94" s="9">
        <v>81</v>
      </c>
      <c r="C94" s="10" t="s">
        <v>213</v>
      </c>
      <c r="D94" s="5"/>
      <c r="E94" s="3" t="s">
        <v>199</v>
      </c>
      <c r="F94" s="6"/>
      <c r="G94" s="4">
        <f>$D94*F94</f>
        <v>0</v>
      </c>
      <c r="I94" s="25" t="str">
        <f>IF(INDIRECT("'" &amp; $H$4 &amp; "ACTUAL'!E" &amp; ROW(H93))="E", INDIRECT("'" &amp; $H$4 &amp; "ACTUAL'!B" &amp; ROW(H93)), "")</f>
        <v/>
      </c>
      <c r="J94" s="25" t="str">
        <f>IF(INDIRECT("'" &amp; $H$4 &amp; "ACTUAL'!E" &amp; ROW(H93))="E", INDIRECT("'" &amp; $H$4 &amp; "ACTUAL'!C" &amp; ROW(H93)), "")</f>
        <v/>
      </c>
      <c r="K94" s="25" t="str">
        <f>IF(INDIRECT("'" &amp; $H$4 &amp; "ACTUAL'!H" &amp; ROW(H93))="E", INDIRECT("'" &amp; $H$4 &amp; "ACTUAL'!G" &amp; ROW(H93)), "")</f>
        <v/>
      </c>
      <c r="L94" s="25" t="str">
        <f>IF(INDIRECT("'" &amp; $H$4 &amp; "ACTUAL'!J" &amp; ROW(H93))="E", INDIRECT("'" &amp; $H$4 &amp; "ACTUAL'!I" &amp; ROW(H93)), "")</f>
        <v/>
      </c>
      <c r="M94" s="25" t="str">
        <f>IF(INDIRECT("'" &amp; $H$4 &amp; "ACTUAL'!M" &amp; ROW(H93))="E", INDIRECT("'" &amp; $H$4 &amp; "ACTUAL'!K" &amp; ROW(H93)), "")</f>
        <v/>
      </c>
      <c r="N94" s="25" t="str">
        <f>IF(INDIRECT("'" &amp; $H$4 &amp; "ACTUAL'!O" &amp; ROW(H93))="E", INDIRECT("'" &amp; $H$4 &amp; "ACTUAL'!N" &amp; ROW(H93)), "")</f>
        <v/>
      </c>
      <c r="O94" s="25" t="str">
        <f>IF(INDIRECT("'" &amp; $H$4 &amp; "ACTUAL'!Q" &amp; ROW(H93))="E", INDIRECT("'" &amp; $H$4 &amp; "ACTUAL'!P" &amp; ROW(H93)), "")</f>
        <v/>
      </c>
      <c r="P94" s="25" t="str">
        <f>IF(INDIRECT("'" &amp; $H$4 &amp; "ACTUAL'!S" &amp; ROW(H93))="E", INDIRECT("'" &amp; $H$4 &amp; "ACTUAL'!R" &amp; ROW(H93)), "")</f>
        <v/>
      </c>
      <c r="Q94" s="25" t="str">
        <f>IF(INDIRECT("'" &amp; $H$4 &amp; "ACTUAL'!U" &amp; ROW(H93))="E", INDIRECT("'" &amp; $H$4 &amp; "ACTUAL'!T" &amp; ROW(H93)), "")</f>
        <v/>
      </c>
      <c r="R94" s="25" t="str">
        <f>IF(INDIRECT("'" &amp; $H$4 &amp; "ACTUAL'!W" &amp; ROW(H93))="E", INDIRECT("'" &amp; $H$4 &amp; "ACTUAL'!V" &amp; ROW(H93)), "")</f>
        <v/>
      </c>
      <c r="S94" s="25" t="str">
        <f>IF(INDIRECT("'" &amp; $H$4 &amp; "ACTUAL'!Y" &amp; ROW(H93))="E", INDIRECT("'" &amp; $H$4 &amp; "ACTUAL'!X" &amp; ROW(H93)), "")</f>
        <v/>
      </c>
      <c r="T94" s="25" t="str">
        <f>IF(INDIRECT("'" &amp; $H$4 &amp; "ACTUAL'!AA" &amp; ROW(H93))="E", INDIRECT("'" &amp; $H$4 &amp; "ACTUAL'!Z" &amp; ROW(H93)), "")</f>
        <v/>
      </c>
      <c r="U94" s="25" t="str">
        <f>IF(INDIRECT("'" &amp; $H$4 &amp; "ACTUAL'!AC" &amp; ROW(H93))="E", INDIRECT("'" &amp; $H$4 &amp; "ACTUAL'!AB" &amp; ROW(H93)), "")</f>
        <v/>
      </c>
      <c r="V94" s="25" t="str">
        <f>IF(INDIRECT("'" &amp; $H$4 &amp; "ACTUAL'!AE" &amp; ROW(H93))="E", INDIRECT("'" &amp; $H$4 &amp; "ACTUAL'!AD" &amp; ROW(H93)), "")</f>
        <v/>
      </c>
      <c r="W94" s="25" t="str">
        <f>IF(INDIRECT("'" &amp; $H$4 &amp; "ACTUAL'!AI" &amp; ROW(H93))="E", INDIRECT("'" &amp; $H$4 &amp; "ACTUAL'!AH" &amp; ROW(H93)), "")</f>
        <v/>
      </c>
      <c r="X94" s="25" t="str">
        <f>IF(INDIRECT("'" &amp; $H$4 &amp; "ACTUAL'!AK" &amp; ROW(H93))="E", INDIRECT("'" &amp; $H$4 &amp; "ACTUAL'!AJ" &amp; ROW(H93)), "")</f>
        <v/>
      </c>
      <c r="Y94" s="25" t="str">
        <f>IF(INDIRECT("'" &amp; $H$4 &amp; "ACTUAL'!AM" &amp; ROW(H93))="E", INDIRECT("'" &amp; $H$4 &amp; "ACTUAL'!AL" &amp; ROW(H93)), "")</f>
        <v/>
      </c>
      <c r="Z94" s="25" t="str">
        <f>IF(INDIRECT("'" &amp; $H$4 &amp; "ACTUAL'!AO" &amp; ROW(H93))="E", INDIRECT("'" &amp; $H$4 &amp; "ACTUAL'!AN" &amp; ROW(H93)), "")</f>
        <v/>
      </c>
      <c r="AA94" s="25" t="str">
        <f>IF(INDIRECT("'" &amp; $H$4 &amp; "ACTUAL'!AQ" &amp; ROW(H93))="E", INDIRECT("'" &amp; $H$4 &amp; "ACTUAL'!AP" &amp; ROW(H93)), "")</f>
        <v/>
      </c>
      <c r="AB94" s="26"/>
      <c r="AC94" s="27" t="s">
        <v>204</v>
      </c>
      <c r="AD94" s="28">
        <f>COUNTIF($W$2:$X$105,AC94)</f>
        <v>0</v>
      </c>
    </row>
    <row r="95" spans="1:31" customHeight="1" ht="49.85">
      <c r="B95" s="9">
        <v>27</v>
      </c>
      <c r="C95" s="10" t="s">
        <v>214</v>
      </c>
      <c r="D95" s="5">
        <v>1366</v>
      </c>
      <c r="E95" s="3" t="s">
        <v>199</v>
      </c>
      <c r="F95" s="6">
        <v>27.559455368552</v>
      </c>
      <c r="G95" s="4">
        <f>$D95*F95</f>
        <v>37646.216033442</v>
      </c>
      <c r="I95" s="25" t="str">
        <f>IF(INDIRECT("'" &amp; $H$4 &amp; "ACTUAL'!E" &amp; ROW(H94))="E", INDIRECT("'" &amp; $H$4 &amp; "ACTUAL'!B" &amp; ROW(H94)), "")</f>
        <v/>
      </c>
      <c r="J95" s="25" t="str">
        <f>IF(INDIRECT("'" &amp; $H$4 &amp; "ACTUAL'!E" &amp; ROW(H94))="E", INDIRECT("'" &amp; $H$4 &amp; "ACTUAL'!C" &amp; ROW(H94)), "")</f>
        <v/>
      </c>
      <c r="K95" s="25" t="str">
        <f>IF(INDIRECT("'" &amp; $H$4 &amp; "ACTUAL'!H" &amp; ROW(H94))="E", INDIRECT("'" &amp; $H$4 &amp; "ACTUAL'!G" &amp; ROW(H94)), "")</f>
        <v/>
      </c>
      <c r="L95" s="25" t="str">
        <f>IF(INDIRECT("'" &amp; $H$4 &amp; "ACTUAL'!J" &amp; ROW(H94))="E", INDIRECT("'" &amp; $H$4 &amp; "ACTUAL'!I" &amp; ROW(H94)), "")</f>
        <v/>
      </c>
      <c r="M95" s="25" t="str">
        <f>IF(INDIRECT("'" &amp; $H$4 &amp; "ACTUAL'!M" &amp; ROW(H94))="E", INDIRECT("'" &amp; $H$4 &amp; "ACTUAL'!K" &amp; ROW(H94)), "")</f>
        <v/>
      </c>
      <c r="N95" s="25" t="str">
        <f>IF(INDIRECT("'" &amp; $H$4 &amp; "ACTUAL'!O" &amp; ROW(H94))="E", INDIRECT("'" &amp; $H$4 &amp; "ACTUAL'!N" &amp; ROW(H94)), "")</f>
        <v/>
      </c>
      <c r="O95" s="25" t="str">
        <f>IF(INDIRECT("'" &amp; $H$4 &amp; "ACTUAL'!Q" &amp; ROW(H94))="E", INDIRECT("'" &amp; $H$4 &amp; "ACTUAL'!P" &amp; ROW(H94)), "")</f>
        <v/>
      </c>
      <c r="P95" s="25" t="str">
        <f>IF(INDIRECT("'" &amp; $H$4 &amp; "ACTUAL'!S" &amp; ROW(H94))="E", INDIRECT("'" &amp; $H$4 &amp; "ACTUAL'!R" &amp; ROW(H94)), "")</f>
        <v/>
      </c>
      <c r="Q95" s="25" t="str">
        <f>IF(INDIRECT("'" &amp; $H$4 &amp; "ACTUAL'!U" &amp; ROW(H94))="E", INDIRECT("'" &amp; $H$4 &amp; "ACTUAL'!T" &amp; ROW(H94)), "")</f>
        <v/>
      </c>
      <c r="R95" s="25" t="str">
        <f>IF(INDIRECT("'" &amp; $H$4 &amp; "ACTUAL'!W" &amp; ROW(H94))="E", INDIRECT("'" &amp; $H$4 &amp; "ACTUAL'!V" &amp; ROW(H94)), "")</f>
        <v/>
      </c>
      <c r="S95" s="25" t="str">
        <f>IF(INDIRECT("'" &amp; $H$4 &amp; "ACTUAL'!Y" &amp; ROW(H94))="E", INDIRECT("'" &amp; $H$4 &amp; "ACTUAL'!X" &amp; ROW(H94)), "")</f>
        <v/>
      </c>
      <c r="T95" s="25" t="str">
        <f>IF(INDIRECT("'" &amp; $H$4 &amp; "ACTUAL'!AA" &amp; ROW(H94))="E", INDIRECT("'" &amp; $H$4 &amp; "ACTUAL'!Z" &amp; ROW(H94)), "")</f>
        <v/>
      </c>
      <c r="U95" s="25" t="str">
        <f>IF(INDIRECT("'" &amp; $H$4 &amp; "ACTUAL'!AC" &amp; ROW(H94))="E", INDIRECT("'" &amp; $H$4 &amp; "ACTUAL'!AB" &amp; ROW(H94)), "")</f>
        <v/>
      </c>
      <c r="V95" s="25" t="str">
        <f>IF(INDIRECT("'" &amp; $H$4 &amp; "ACTUAL'!AE" &amp; ROW(H94))="E", INDIRECT("'" &amp; $H$4 &amp; "ACTUAL'!AD" &amp; ROW(H94)), "")</f>
        <v/>
      </c>
      <c r="W95" s="25" t="str">
        <f>IF(INDIRECT("'" &amp; $H$4 &amp; "ACTUAL'!AI" &amp; ROW(H94))="E", INDIRECT("'" &amp; $H$4 &amp; "ACTUAL'!AH" &amp; ROW(H94)), "")</f>
        <v/>
      </c>
      <c r="X95" s="25" t="str">
        <f>IF(INDIRECT("'" &amp; $H$4 &amp; "ACTUAL'!AK" &amp; ROW(H94))="E", INDIRECT("'" &amp; $H$4 &amp; "ACTUAL'!AJ" &amp; ROW(H94)), "")</f>
        <v/>
      </c>
      <c r="Y95" s="25" t="str">
        <f>IF(INDIRECT("'" &amp; $H$4 &amp; "ACTUAL'!AM" &amp; ROW(H94))="E", INDIRECT("'" &amp; $H$4 &amp; "ACTUAL'!AL" &amp; ROW(H94)), "")</f>
        <v/>
      </c>
      <c r="Z95" s="25" t="str">
        <f>IF(INDIRECT("'" &amp; $H$4 &amp; "ACTUAL'!AO" &amp; ROW(H94))="E", INDIRECT("'" &amp; $H$4 &amp; "ACTUAL'!AN" &amp; ROW(H94)), "")</f>
        <v/>
      </c>
      <c r="AA95" s="25" t="str">
        <f>IF(INDIRECT("'" &amp; $H$4 &amp; "ACTUAL'!AQ" &amp; ROW(H94))="E", INDIRECT("'" &amp; $H$4 &amp; "ACTUAL'!AP" &amp; ROW(H94)), "")</f>
        <v/>
      </c>
      <c r="AB95" s="26"/>
      <c r="AC95" s="27" t="s">
        <v>206</v>
      </c>
      <c r="AD95" s="28">
        <f>COUNTIF($W$2:$X$105,AC95)</f>
        <v>0</v>
      </c>
    </row>
    <row r="96" spans="1:31" customHeight="1" ht="49.85">
      <c r="B96" s="11">
        <v>28</v>
      </c>
      <c r="C96" s="10" t="s">
        <v>215</v>
      </c>
      <c r="D96" s="5">
        <v>2</v>
      </c>
      <c r="E96" s="3" t="s">
        <v>70</v>
      </c>
      <c r="F96" s="6">
        <v>17581.862705449</v>
      </c>
      <c r="G96" s="4">
        <f>$D96*F96</f>
        <v>35163.725410898</v>
      </c>
      <c r="I96" s="25" t="str">
        <f>IF(INDIRECT("'" &amp; $H$4 &amp; "ACTUAL'!E" &amp; ROW(H95))="E", INDIRECT("'" &amp; $H$4 &amp; "ACTUAL'!B" &amp; ROW(H95)), "")</f>
        <v/>
      </c>
      <c r="J96" s="25" t="str">
        <f>IF(INDIRECT("'" &amp; $H$4 &amp; "ACTUAL'!E" &amp; ROW(H95))="E", INDIRECT("'" &amp; $H$4 &amp; "ACTUAL'!C" &amp; ROW(H95)), "")</f>
        <v/>
      </c>
      <c r="K96" s="25" t="str">
        <f>IF(INDIRECT("'" &amp; $H$4 &amp; "ACTUAL'!H" &amp; ROW(H95))="E", INDIRECT("'" &amp; $H$4 &amp; "ACTUAL'!G" &amp; ROW(H95)), "")</f>
        <v/>
      </c>
      <c r="L96" s="25" t="str">
        <f>IF(INDIRECT("'" &amp; $H$4 &amp; "ACTUAL'!J" &amp; ROW(H95))="E", INDIRECT("'" &amp; $H$4 &amp; "ACTUAL'!I" &amp; ROW(H95)), "")</f>
        <v/>
      </c>
      <c r="M96" s="25" t="str">
        <f>IF(INDIRECT("'" &amp; $H$4 &amp; "ACTUAL'!M" &amp; ROW(H95))="E", INDIRECT("'" &amp; $H$4 &amp; "ACTUAL'!K" &amp; ROW(H95)), "")</f>
        <v/>
      </c>
      <c r="N96" s="25" t="str">
        <f>IF(INDIRECT("'" &amp; $H$4 &amp; "ACTUAL'!O" &amp; ROW(H95))="E", INDIRECT("'" &amp; $H$4 &amp; "ACTUAL'!N" &amp; ROW(H95)), "")</f>
        <v/>
      </c>
      <c r="O96" s="25" t="str">
        <f>IF(INDIRECT("'" &amp; $H$4 &amp; "ACTUAL'!Q" &amp; ROW(H95))="E", INDIRECT("'" &amp; $H$4 &amp; "ACTUAL'!P" &amp; ROW(H95)), "")</f>
        <v/>
      </c>
      <c r="P96" s="25" t="str">
        <f>IF(INDIRECT("'" &amp; $H$4 &amp; "ACTUAL'!S" &amp; ROW(H95))="E", INDIRECT("'" &amp; $H$4 &amp; "ACTUAL'!R" &amp; ROW(H95)), "")</f>
        <v/>
      </c>
      <c r="Q96" s="25" t="str">
        <f>IF(INDIRECT("'" &amp; $H$4 &amp; "ACTUAL'!U" &amp; ROW(H95))="E", INDIRECT("'" &amp; $H$4 &amp; "ACTUAL'!T" &amp; ROW(H95)), "")</f>
        <v/>
      </c>
      <c r="R96" s="25" t="str">
        <f>IF(INDIRECT("'" &amp; $H$4 &amp; "ACTUAL'!W" &amp; ROW(H95))="E", INDIRECT("'" &amp; $H$4 &amp; "ACTUAL'!V" &amp; ROW(H95)), "")</f>
        <v/>
      </c>
      <c r="S96" s="25" t="str">
        <f>IF(INDIRECT("'" &amp; $H$4 &amp; "ACTUAL'!Y" &amp; ROW(H95))="E", INDIRECT("'" &amp; $H$4 &amp; "ACTUAL'!X" &amp; ROW(H95)), "")</f>
        <v/>
      </c>
      <c r="T96" s="25" t="str">
        <f>IF(INDIRECT("'" &amp; $H$4 &amp; "ACTUAL'!AA" &amp; ROW(H95))="E", INDIRECT("'" &amp; $H$4 &amp; "ACTUAL'!Z" &amp; ROW(H95)), "")</f>
        <v/>
      </c>
      <c r="U96" s="25" t="str">
        <f>IF(INDIRECT("'" &amp; $H$4 &amp; "ACTUAL'!AC" &amp; ROW(H95))="E", INDIRECT("'" &amp; $H$4 &amp; "ACTUAL'!AB" &amp; ROW(H95)), "")</f>
        <v/>
      </c>
      <c r="V96" s="25" t="str">
        <f>IF(INDIRECT("'" &amp; $H$4 &amp; "ACTUAL'!AE" &amp; ROW(H95))="E", INDIRECT("'" &amp; $H$4 &amp; "ACTUAL'!AD" &amp; ROW(H95)), "")</f>
        <v/>
      </c>
      <c r="W96" s="25" t="str">
        <f>IF(INDIRECT("'" &amp; $H$4 &amp; "ACTUAL'!AI" &amp; ROW(H95))="E", INDIRECT("'" &amp; $H$4 &amp; "ACTUAL'!AH" &amp; ROW(H95)), "")</f>
        <v/>
      </c>
      <c r="X96" s="25" t="str">
        <f>IF(INDIRECT("'" &amp; $H$4 &amp; "ACTUAL'!AK" &amp; ROW(H95))="E", INDIRECT("'" &amp; $H$4 &amp; "ACTUAL'!AJ" &amp; ROW(H95)), "")</f>
        <v/>
      </c>
      <c r="Y96" s="25" t="str">
        <f>IF(INDIRECT("'" &amp; $H$4 &amp; "ACTUAL'!AM" &amp; ROW(H95))="E", INDIRECT("'" &amp; $H$4 &amp; "ACTUAL'!AL" &amp; ROW(H95)), "")</f>
        <v/>
      </c>
      <c r="Z96" s="25" t="str">
        <f>IF(INDIRECT("'" &amp; $H$4 &amp; "ACTUAL'!AO" &amp; ROW(H95))="E", INDIRECT("'" &amp; $H$4 &amp; "ACTUAL'!AN" &amp; ROW(H95)), "")</f>
        <v/>
      </c>
      <c r="AA96" s="25" t="str">
        <f>IF(INDIRECT("'" &amp; $H$4 &amp; "ACTUAL'!AQ" &amp; ROW(H95))="E", INDIRECT("'" &amp; $H$4 &amp; "ACTUAL'!AP" &amp; ROW(H95)), "")</f>
        <v/>
      </c>
      <c r="AB96" s="26"/>
      <c r="AC96" s="27" t="s">
        <v>208</v>
      </c>
      <c r="AD96" s="28">
        <f>COUNTIF($W$2:$X$105,AC96)</f>
        <v>0</v>
      </c>
    </row>
    <row r="97" spans="1:31" customHeight="1" ht="49.85">
      <c r="B97" s="9">
        <v>84</v>
      </c>
      <c r="C97" s="10" t="s">
        <v>216</v>
      </c>
      <c r="D97" s="5"/>
      <c r="E97" s="3" t="s">
        <v>70</v>
      </c>
      <c r="F97" s="6"/>
      <c r="G97" s="4">
        <f>$D97*F97</f>
        <v>0</v>
      </c>
      <c r="I97" s="25" t="str">
        <f>IF(INDIRECT("'" &amp; $H$4 &amp; "ACTUAL'!E" &amp; ROW(H96))="E", INDIRECT("'" &amp; $H$4 &amp; "ACTUAL'!B" &amp; ROW(H96)), "")</f>
        <v/>
      </c>
      <c r="J97" s="25" t="str">
        <f>IF(INDIRECT("'" &amp; $H$4 &amp; "ACTUAL'!E" &amp; ROW(H96))="E", INDIRECT("'" &amp; $H$4 &amp; "ACTUAL'!C" &amp; ROW(H96)), "")</f>
        <v/>
      </c>
      <c r="K97" s="25" t="str">
        <f>IF(INDIRECT("'" &amp; $H$4 &amp; "ACTUAL'!H" &amp; ROW(H96))="E", INDIRECT("'" &amp; $H$4 &amp; "ACTUAL'!G" &amp; ROW(H96)), "")</f>
        <v/>
      </c>
      <c r="L97" s="25" t="str">
        <f>IF(INDIRECT("'" &amp; $H$4 &amp; "ACTUAL'!J" &amp; ROW(H96))="E", INDIRECT("'" &amp; $H$4 &amp; "ACTUAL'!I" &amp; ROW(H96)), "")</f>
        <v/>
      </c>
      <c r="M97" s="25" t="str">
        <f>IF(INDIRECT("'" &amp; $H$4 &amp; "ACTUAL'!M" &amp; ROW(H96))="E", INDIRECT("'" &amp; $H$4 &amp; "ACTUAL'!K" &amp; ROW(H96)), "")</f>
        <v/>
      </c>
      <c r="N97" s="25" t="str">
        <f>IF(INDIRECT("'" &amp; $H$4 &amp; "ACTUAL'!O" &amp; ROW(H96))="E", INDIRECT("'" &amp; $H$4 &amp; "ACTUAL'!N" &amp; ROW(H96)), "")</f>
        <v/>
      </c>
      <c r="O97" s="25" t="str">
        <f>IF(INDIRECT("'" &amp; $H$4 &amp; "ACTUAL'!Q" &amp; ROW(H96))="E", INDIRECT("'" &amp; $H$4 &amp; "ACTUAL'!P" &amp; ROW(H96)), "")</f>
        <v/>
      </c>
      <c r="P97" s="25" t="str">
        <f>IF(INDIRECT("'" &amp; $H$4 &amp; "ACTUAL'!S" &amp; ROW(H96))="E", INDIRECT("'" &amp; $H$4 &amp; "ACTUAL'!R" &amp; ROW(H96)), "")</f>
        <v/>
      </c>
      <c r="Q97" s="25" t="str">
        <f>IF(INDIRECT("'" &amp; $H$4 &amp; "ACTUAL'!U" &amp; ROW(H96))="E", INDIRECT("'" &amp; $H$4 &amp; "ACTUAL'!T" &amp; ROW(H96)), "")</f>
        <v/>
      </c>
      <c r="R97" s="25" t="str">
        <f>IF(INDIRECT("'" &amp; $H$4 &amp; "ACTUAL'!W" &amp; ROW(H96))="E", INDIRECT("'" &amp; $H$4 &amp; "ACTUAL'!V" &amp; ROW(H96)), "")</f>
        <v/>
      </c>
      <c r="S97" s="25" t="str">
        <f>IF(INDIRECT("'" &amp; $H$4 &amp; "ACTUAL'!Y" &amp; ROW(H96))="E", INDIRECT("'" &amp; $H$4 &amp; "ACTUAL'!X" &amp; ROW(H96)), "")</f>
        <v/>
      </c>
      <c r="T97" s="25" t="str">
        <f>IF(INDIRECT("'" &amp; $H$4 &amp; "ACTUAL'!AA" &amp; ROW(H96))="E", INDIRECT("'" &amp; $H$4 &amp; "ACTUAL'!Z" &amp; ROW(H96)), "")</f>
        <v/>
      </c>
      <c r="U97" s="25" t="str">
        <f>IF(INDIRECT("'" &amp; $H$4 &amp; "ACTUAL'!AC" &amp; ROW(H96))="E", INDIRECT("'" &amp; $H$4 &amp; "ACTUAL'!AB" &amp; ROW(H96)), "")</f>
        <v/>
      </c>
      <c r="V97" s="25" t="str">
        <f>IF(INDIRECT("'" &amp; $H$4 &amp; "ACTUAL'!AE" &amp; ROW(H96))="E", INDIRECT("'" &amp; $H$4 &amp; "ACTUAL'!AD" &amp; ROW(H96)), "")</f>
        <v/>
      </c>
      <c r="W97" s="25" t="str">
        <f>IF(INDIRECT("'" &amp; $H$4 &amp; "ACTUAL'!AI" &amp; ROW(H96))="E", INDIRECT("'" &amp; $H$4 &amp; "ACTUAL'!AH" &amp; ROW(H96)), "")</f>
        <v/>
      </c>
      <c r="X97" s="25" t="str">
        <f>IF(INDIRECT("'" &amp; $H$4 &amp; "ACTUAL'!AK" &amp; ROW(H96))="E", INDIRECT("'" &amp; $H$4 &amp; "ACTUAL'!AJ" &amp; ROW(H96)), "")</f>
        <v/>
      </c>
      <c r="Y97" s="25" t="str">
        <f>IF(INDIRECT("'" &amp; $H$4 &amp; "ACTUAL'!AM" &amp; ROW(H96))="E", INDIRECT("'" &amp; $H$4 &amp; "ACTUAL'!AL" &amp; ROW(H96)), "")</f>
        <v/>
      </c>
      <c r="Z97" s="25" t="str">
        <f>IF(INDIRECT("'" &amp; $H$4 &amp; "ACTUAL'!AO" &amp; ROW(H96))="E", INDIRECT("'" &amp; $H$4 &amp; "ACTUAL'!AN" &amp; ROW(H96)), "")</f>
        <v/>
      </c>
      <c r="AA97" s="25" t="str">
        <f>IF(INDIRECT("'" &amp; $H$4 &amp; "ACTUAL'!AQ" &amp; ROW(H96))="E", INDIRECT("'" &amp; $H$4 &amp; "ACTUAL'!AP" &amp; ROW(H96)), "")</f>
        <v/>
      </c>
      <c r="AB97" s="26"/>
      <c r="AC97" s="46" t="s">
        <v>217</v>
      </c>
      <c r="AD97" s="47"/>
    </row>
    <row r="98" spans="1:31" customHeight="1" ht="49.85">
      <c r="B98" s="11">
        <v>85</v>
      </c>
      <c r="C98" s="10" t="s">
        <v>218</v>
      </c>
      <c r="D98" s="5"/>
      <c r="E98" s="3" t="s">
        <v>70</v>
      </c>
      <c r="F98" s="6"/>
      <c r="G98" s="4">
        <f>$D98*F98</f>
        <v>0</v>
      </c>
      <c r="I98" s="25" t="str">
        <f>IF(INDIRECT("'" &amp; $H$4 &amp; "ACTUAL'!E" &amp; ROW(H97))="E", INDIRECT("'" &amp; $H$4 &amp; "ACTUAL'!B" &amp; ROW(H97)), "")</f>
        <v/>
      </c>
      <c r="J98" s="25" t="str">
        <f>IF(INDIRECT("'" &amp; $H$4 &amp; "ACTUAL'!E" &amp; ROW(H97))="E", INDIRECT("'" &amp; $H$4 &amp; "ACTUAL'!C" &amp; ROW(H97)), "")</f>
        <v/>
      </c>
      <c r="K98" s="25" t="str">
        <f>IF(INDIRECT("'" &amp; $H$4 &amp; "ACTUAL'!H" &amp; ROW(H97))="E", INDIRECT("'" &amp; $H$4 &amp; "ACTUAL'!G" &amp; ROW(H97)), "")</f>
        <v/>
      </c>
      <c r="L98" s="25" t="str">
        <f>IF(INDIRECT("'" &amp; $H$4 &amp; "ACTUAL'!J" &amp; ROW(H97))="E", INDIRECT("'" &amp; $H$4 &amp; "ACTUAL'!I" &amp; ROW(H97)), "")</f>
        <v/>
      </c>
      <c r="M98" s="25" t="str">
        <f>IF(INDIRECT("'" &amp; $H$4 &amp; "ACTUAL'!M" &amp; ROW(H97))="E", INDIRECT("'" &amp; $H$4 &amp; "ACTUAL'!K" &amp; ROW(H97)), "")</f>
        <v/>
      </c>
      <c r="N98" s="25" t="str">
        <f>IF(INDIRECT("'" &amp; $H$4 &amp; "ACTUAL'!O" &amp; ROW(H97))="E", INDIRECT("'" &amp; $H$4 &amp; "ACTUAL'!N" &amp; ROW(H97)), "")</f>
        <v/>
      </c>
      <c r="O98" s="25" t="str">
        <f>IF(INDIRECT("'" &amp; $H$4 &amp; "ACTUAL'!Q" &amp; ROW(H97))="E", INDIRECT("'" &amp; $H$4 &amp; "ACTUAL'!P" &amp; ROW(H97)), "")</f>
        <v/>
      </c>
      <c r="P98" s="25" t="str">
        <f>IF(INDIRECT("'" &amp; $H$4 &amp; "ACTUAL'!S" &amp; ROW(H97))="E", INDIRECT("'" &amp; $H$4 &amp; "ACTUAL'!R" &amp; ROW(H97)), "")</f>
        <v/>
      </c>
      <c r="Q98" s="25" t="str">
        <f>IF(INDIRECT("'" &amp; $H$4 &amp; "ACTUAL'!U" &amp; ROW(H97))="E", INDIRECT("'" &amp; $H$4 &amp; "ACTUAL'!T" &amp; ROW(H97)), "")</f>
        <v/>
      </c>
      <c r="R98" s="25" t="str">
        <f>IF(INDIRECT("'" &amp; $H$4 &amp; "ACTUAL'!W" &amp; ROW(H97))="E", INDIRECT("'" &amp; $H$4 &amp; "ACTUAL'!V" &amp; ROW(H97)), "")</f>
        <v/>
      </c>
      <c r="S98" s="25" t="str">
        <f>IF(INDIRECT("'" &amp; $H$4 &amp; "ACTUAL'!Y" &amp; ROW(H97))="E", INDIRECT("'" &amp; $H$4 &amp; "ACTUAL'!X" &amp; ROW(H97)), "")</f>
        <v/>
      </c>
      <c r="T98" s="25" t="str">
        <f>IF(INDIRECT("'" &amp; $H$4 &amp; "ACTUAL'!AA" &amp; ROW(H97))="E", INDIRECT("'" &amp; $H$4 &amp; "ACTUAL'!Z" &amp; ROW(H97)), "")</f>
        <v/>
      </c>
      <c r="U98" s="25" t="str">
        <f>IF(INDIRECT("'" &amp; $H$4 &amp; "ACTUAL'!AC" &amp; ROW(H97))="E", INDIRECT("'" &amp; $H$4 &amp; "ACTUAL'!AB" &amp; ROW(H97)), "")</f>
        <v/>
      </c>
      <c r="V98" s="25" t="str">
        <f>IF(INDIRECT("'" &amp; $H$4 &amp; "ACTUAL'!AE" &amp; ROW(H97))="E", INDIRECT("'" &amp; $H$4 &amp; "ACTUAL'!AD" &amp; ROW(H97)), "")</f>
        <v/>
      </c>
      <c r="W98" s="25" t="str">
        <f>IF(INDIRECT("'" &amp; $H$4 &amp; "ACTUAL'!AI" &amp; ROW(H97))="E", INDIRECT("'" &amp; $H$4 &amp; "ACTUAL'!AH" &amp; ROW(H97)), "")</f>
        <v/>
      </c>
      <c r="X98" s="25" t="str">
        <f>IF(INDIRECT("'" &amp; $H$4 &amp; "ACTUAL'!AK" &amp; ROW(H97))="E", INDIRECT("'" &amp; $H$4 &amp; "ACTUAL'!AJ" &amp; ROW(H97)), "")</f>
        <v/>
      </c>
      <c r="Y98" s="25" t="str">
        <f>IF(INDIRECT("'" &amp; $H$4 &amp; "ACTUAL'!AM" &amp; ROW(H97))="E", INDIRECT("'" &amp; $H$4 &amp; "ACTUAL'!AL" &amp; ROW(H97)), "")</f>
        <v/>
      </c>
      <c r="Z98" s="25" t="str">
        <f>IF(INDIRECT("'" &amp; $H$4 &amp; "ACTUAL'!AO" &amp; ROW(H97))="E", INDIRECT("'" &amp; $H$4 &amp; "ACTUAL'!AN" &amp; ROW(H97)), "")</f>
        <v/>
      </c>
      <c r="AA98" s="25" t="str">
        <f>IF(INDIRECT("'" &amp; $H$4 &amp; "ACTUAL'!AQ" &amp; ROW(H97))="E", INDIRECT("'" &amp; $H$4 &amp; "ACTUAL'!AP" &amp; ROW(H97)), "")</f>
        <v/>
      </c>
      <c r="AB98" s="26"/>
      <c r="AC98" s="29" t="s">
        <v>219</v>
      </c>
      <c r="AD98" s="35">
        <f>COUNTIF(INDIRECT("'" &amp; $H$4 &amp; "ACTUAL'!S2:S327"),"C")+COUNTIF(INDIRECT("'" &amp; $H$4 &amp; "ACTUAL'!U2:U327"),"C")+COUNTIF(INDIRECT("'" &amp; $H$4 &amp; "ACTUAL'!W2:W291"),"C")+COUNTIF(INDIRECT("'" &amp; $H$4 &amp; "ACTUAL'!Y2:Y327"),"C")</f>
        <v>0</v>
      </c>
    </row>
    <row r="99" spans="1:31" customHeight="1" ht="49.85">
      <c r="B99" s="9">
        <v>29</v>
      </c>
      <c r="C99" s="10" t="s">
        <v>220</v>
      </c>
      <c r="D99" s="5">
        <v>8</v>
      </c>
      <c r="E99" s="3" t="s">
        <v>70</v>
      </c>
      <c r="F99" s="6">
        <v>22922.955211811</v>
      </c>
      <c r="G99" s="4">
        <f>$D99*F99</f>
        <v>183383.64169449</v>
      </c>
      <c r="I99" s="25" t="str">
        <f>IF(INDIRECT("'" &amp; $H$4 &amp; "ACTUAL'!E" &amp; ROW(H98))="E", INDIRECT("'" &amp; $H$4 &amp; "ACTUAL'!B" &amp; ROW(H98)), "")</f>
        <v/>
      </c>
      <c r="J99" s="25" t="str">
        <f>IF(INDIRECT("'" &amp; $H$4 &amp; "ACTUAL'!E" &amp; ROW(H98))="E", INDIRECT("'" &amp; $H$4 &amp; "ACTUAL'!C" &amp; ROW(H98)), "")</f>
        <v/>
      </c>
      <c r="K99" s="25" t="str">
        <f>IF(INDIRECT("'" &amp; $H$4 &amp; "ACTUAL'!H" &amp; ROW(H98))="E", INDIRECT("'" &amp; $H$4 &amp; "ACTUAL'!G" &amp; ROW(H98)), "")</f>
        <v/>
      </c>
      <c r="L99" s="25" t="str">
        <f>IF(INDIRECT("'" &amp; $H$4 &amp; "ACTUAL'!J" &amp; ROW(H98))="E", INDIRECT("'" &amp; $H$4 &amp; "ACTUAL'!I" &amp; ROW(H98)), "")</f>
        <v/>
      </c>
      <c r="M99" s="25" t="str">
        <f>IF(INDIRECT("'" &amp; $H$4 &amp; "ACTUAL'!M" &amp; ROW(H98))="E", INDIRECT("'" &amp; $H$4 &amp; "ACTUAL'!K" &amp; ROW(H98)), "")</f>
        <v/>
      </c>
      <c r="N99" s="25" t="str">
        <f>IF(INDIRECT("'" &amp; $H$4 &amp; "ACTUAL'!O" &amp; ROW(H98))="E", INDIRECT("'" &amp; $H$4 &amp; "ACTUAL'!N" &amp; ROW(H98)), "")</f>
        <v/>
      </c>
      <c r="O99" s="25" t="str">
        <f>IF(INDIRECT("'" &amp; $H$4 &amp; "ACTUAL'!Q" &amp; ROW(H98))="E", INDIRECT("'" &amp; $H$4 &amp; "ACTUAL'!P" &amp; ROW(H98)), "")</f>
        <v/>
      </c>
      <c r="P99" s="25" t="str">
        <f>IF(INDIRECT("'" &amp; $H$4 &amp; "ACTUAL'!S" &amp; ROW(H98))="E", INDIRECT("'" &amp; $H$4 &amp; "ACTUAL'!R" &amp; ROW(H98)), "")</f>
        <v/>
      </c>
      <c r="Q99" s="25" t="str">
        <f>IF(INDIRECT("'" &amp; $H$4 &amp; "ACTUAL'!U" &amp; ROW(H98))="E", INDIRECT("'" &amp; $H$4 &amp; "ACTUAL'!T" &amp; ROW(H98)), "")</f>
        <v/>
      </c>
      <c r="R99" s="25" t="str">
        <f>IF(INDIRECT("'" &amp; $H$4 &amp; "ACTUAL'!W" &amp; ROW(H98))="E", INDIRECT("'" &amp; $H$4 &amp; "ACTUAL'!V" &amp; ROW(H98)), "")</f>
        <v/>
      </c>
      <c r="S99" s="25" t="str">
        <f>IF(INDIRECT("'" &amp; $H$4 &amp; "ACTUAL'!Y" &amp; ROW(H98))="E", INDIRECT("'" &amp; $H$4 &amp; "ACTUAL'!X" &amp; ROW(H98)), "")</f>
        <v/>
      </c>
      <c r="T99" s="25" t="str">
        <f>IF(INDIRECT("'" &amp; $H$4 &amp; "ACTUAL'!AA" &amp; ROW(H98))="E", INDIRECT("'" &amp; $H$4 &amp; "ACTUAL'!Z" &amp; ROW(H98)), "")</f>
        <v/>
      </c>
      <c r="U99" s="25" t="str">
        <f>IF(INDIRECT("'" &amp; $H$4 &amp; "ACTUAL'!AC" &amp; ROW(H98))="E", INDIRECT("'" &amp; $H$4 &amp; "ACTUAL'!AB" &amp; ROW(H98)), "")</f>
        <v/>
      </c>
      <c r="V99" s="25" t="str">
        <f>IF(INDIRECT("'" &amp; $H$4 &amp; "ACTUAL'!AE" &amp; ROW(H98))="E", INDIRECT("'" &amp; $H$4 &amp; "ACTUAL'!AD" &amp; ROW(H98)), "")</f>
        <v/>
      </c>
      <c r="W99" s="25" t="str">
        <f>IF(INDIRECT("'" &amp; $H$4 &amp; "ACTUAL'!AI" &amp; ROW(H98))="E", INDIRECT("'" &amp; $H$4 &amp; "ACTUAL'!AH" &amp; ROW(H98)), "")</f>
        <v/>
      </c>
      <c r="X99" s="25" t="str">
        <f>IF(INDIRECT("'" &amp; $H$4 &amp; "ACTUAL'!AK" &amp; ROW(H98))="E", INDIRECT("'" &amp; $H$4 &amp; "ACTUAL'!AJ" &amp; ROW(H98)), "")</f>
        <v/>
      </c>
      <c r="Y99" s="25" t="str">
        <f>IF(INDIRECT("'" &amp; $H$4 &amp; "ACTUAL'!AM" &amp; ROW(H98))="E", INDIRECT("'" &amp; $H$4 &amp; "ACTUAL'!AL" &amp; ROW(H98)), "")</f>
        <v/>
      </c>
      <c r="Z99" s="25" t="str">
        <f>IF(INDIRECT("'" &amp; $H$4 &amp; "ACTUAL'!AO" &amp; ROW(H98))="E", INDIRECT("'" &amp; $H$4 &amp; "ACTUAL'!AN" &amp; ROW(H98)), "")</f>
        <v/>
      </c>
      <c r="AA99" s="25" t="str">
        <f>IF(INDIRECT("'" &amp; $H$4 &amp; "ACTUAL'!AQ" &amp; ROW(H98))="E", INDIRECT("'" &amp; $H$4 &amp; "ACTUAL'!AP" &amp; ROW(H98)), "")</f>
        <v/>
      </c>
      <c r="AB99" s="26"/>
      <c r="AC99" s="36"/>
      <c r="AD99" s="37"/>
    </row>
    <row r="100" spans="1:31" customHeight="1" ht="51.05">
      <c r="B100" s="9">
        <v>87</v>
      </c>
      <c r="C100" s="10" t="s">
        <v>221</v>
      </c>
      <c r="D100" s="5"/>
      <c r="E100" s="3" t="s">
        <v>70</v>
      </c>
      <c r="F100" s="6"/>
      <c r="G100" s="4">
        <f>$D100*F100</f>
        <v>0</v>
      </c>
      <c r="I100" s="25" t="str">
        <f>IF(INDIRECT("'" &amp; $H$4 &amp; "ACTUAL'!E" &amp; ROW(H99))="E", INDIRECT("'" &amp; $H$4 &amp; "ACTUAL'!B" &amp; ROW(H99)), "")</f>
        <v/>
      </c>
      <c r="J100" s="25" t="str">
        <f>IF(INDIRECT("'" &amp; $H$4 &amp; "ACTUAL'!E" &amp; ROW(H99))="E", INDIRECT("'" &amp; $H$4 &amp; "ACTUAL'!C" &amp; ROW(H99)), "")</f>
        <v/>
      </c>
      <c r="K100" s="25" t="str">
        <f>IF(INDIRECT("'" &amp; $H$4 &amp; "ACTUAL'!H" &amp; ROW(H99))="E", INDIRECT("'" &amp; $H$4 &amp; "ACTUAL'!G" &amp; ROW(H99)), "")</f>
        <v/>
      </c>
      <c r="L100" s="25" t="str">
        <f>IF(INDIRECT("'" &amp; $H$4 &amp; "ACTUAL'!J" &amp; ROW(H99))="E", INDIRECT("'" &amp; $H$4 &amp; "ACTUAL'!I" &amp; ROW(H99)), "")</f>
        <v/>
      </c>
      <c r="M100" s="25" t="str">
        <f>IF(INDIRECT("'" &amp; $H$4 &amp; "ACTUAL'!M" &amp; ROW(H99))="E", INDIRECT("'" &amp; $H$4 &amp; "ACTUAL'!K" &amp; ROW(H99)), "")</f>
        <v/>
      </c>
      <c r="N100" s="25" t="str">
        <f>IF(INDIRECT("'" &amp; $H$4 &amp; "ACTUAL'!O" &amp; ROW(H99))="E", INDIRECT("'" &amp; $H$4 &amp; "ACTUAL'!N" &amp; ROW(H99)), "")</f>
        <v/>
      </c>
      <c r="O100" s="25" t="str">
        <f>IF(INDIRECT("'" &amp; $H$4 &amp; "ACTUAL'!Q" &amp; ROW(H99))="E", INDIRECT("'" &amp; $H$4 &amp; "ACTUAL'!P" &amp; ROW(H99)), "")</f>
        <v/>
      </c>
      <c r="P100" s="25" t="str">
        <f>IF(INDIRECT("'" &amp; $H$4 &amp; "ACTUAL'!S" &amp; ROW(H99))="E", INDIRECT("'" &amp; $H$4 &amp; "ACTUAL'!R" &amp; ROW(H99)), "")</f>
        <v/>
      </c>
      <c r="Q100" s="25" t="str">
        <f>IF(INDIRECT("'" &amp; $H$4 &amp; "ACTUAL'!U" &amp; ROW(H99))="E", INDIRECT("'" &amp; $H$4 &amp; "ACTUAL'!T" &amp; ROW(H99)), "")</f>
        <v/>
      </c>
      <c r="R100" s="25" t="str">
        <f>IF(INDIRECT("'" &amp; $H$4 &amp; "ACTUAL'!W" &amp; ROW(H99))="E", INDIRECT("'" &amp; $H$4 &amp; "ACTUAL'!V" &amp; ROW(H99)), "")</f>
        <v/>
      </c>
      <c r="S100" s="25" t="str">
        <f>IF(INDIRECT("'" &amp; $H$4 &amp; "ACTUAL'!Y" &amp; ROW(H99))="E", INDIRECT("'" &amp; $H$4 &amp; "ACTUAL'!X" &amp; ROW(H99)), "")</f>
        <v/>
      </c>
      <c r="T100" s="25" t="str">
        <f>IF(INDIRECT("'" &amp; $H$4 &amp; "ACTUAL'!AA" &amp; ROW(H99))="E", INDIRECT("'" &amp; $H$4 &amp; "ACTUAL'!Z" &amp; ROW(H99)), "")</f>
        <v/>
      </c>
      <c r="U100" s="25" t="str">
        <f>IF(INDIRECT("'" &amp; $H$4 &amp; "ACTUAL'!AC" &amp; ROW(H99))="E", INDIRECT("'" &amp; $H$4 &amp; "ACTUAL'!AB" &amp; ROW(H99)), "")</f>
        <v/>
      </c>
      <c r="V100" s="25" t="str">
        <f>IF(INDIRECT("'" &amp; $H$4 &amp; "ACTUAL'!AE" &amp; ROW(H99))="E", INDIRECT("'" &amp; $H$4 &amp; "ACTUAL'!AD" &amp; ROW(H99)), "")</f>
        <v/>
      </c>
      <c r="W100" s="25" t="str">
        <f>IF(INDIRECT("'" &amp; $H$4 &amp; "ACTUAL'!AI" &amp; ROW(H99))="E", INDIRECT("'" &amp; $H$4 &amp; "ACTUAL'!AH" &amp; ROW(H99)), "")</f>
        <v/>
      </c>
      <c r="X100" s="25" t="str">
        <f>IF(INDIRECT("'" &amp; $H$4 &amp; "ACTUAL'!AK" &amp; ROW(H99))="E", INDIRECT("'" &amp; $H$4 &amp; "ACTUAL'!AJ" &amp; ROW(H99)), "")</f>
        <v/>
      </c>
      <c r="Y100" s="25" t="str">
        <f>IF(INDIRECT("'" &amp; $H$4 &amp; "ACTUAL'!AM" &amp; ROW(H99))="E", INDIRECT("'" &amp; $H$4 &amp; "ACTUAL'!AL" &amp; ROW(H99)), "")</f>
        <v/>
      </c>
      <c r="Z100" s="25" t="str">
        <f>IF(INDIRECT("'" &amp; $H$4 &amp; "ACTUAL'!AO" &amp; ROW(H99))="E", INDIRECT("'" &amp; $H$4 &amp; "ACTUAL'!AN" &amp; ROW(H99)), "")</f>
        <v/>
      </c>
      <c r="AA100" s="25" t="str">
        <f>IF(INDIRECT("'" &amp; $H$4 &amp; "ACTUAL'!AQ" &amp; ROW(H99))="E", INDIRECT("'" &amp; $H$4 &amp; "ACTUAL'!AP" &amp; ROW(H99)), "")</f>
        <v/>
      </c>
      <c r="AB100" s="26"/>
      <c r="AC100" s="46" t="s">
        <v>222</v>
      </c>
      <c r="AD100" s="47"/>
    </row>
    <row r="101" spans="1:31" customHeight="1" ht="51.05">
      <c r="B101" s="9">
        <v>88</v>
      </c>
      <c r="C101" s="10" t="s">
        <v>223</v>
      </c>
      <c r="D101" s="5"/>
      <c r="E101" s="3" t="s">
        <v>70</v>
      </c>
      <c r="F101" s="6"/>
      <c r="G101" s="4">
        <f>$D101*F101</f>
        <v>0</v>
      </c>
      <c r="I101" s="25" t="str">
        <f>IF(INDIRECT("'" &amp; $H$4 &amp; "ACTUAL'!E" &amp; ROW(H100))="E", INDIRECT("'" &amp; $H$4 &amp; "ACTUAL'!B" &amp; ROW(H100)), "")</f>
        <v/>
      </c>
      <c r="J101" s="25" t="str">
        <f>IF(INDIRECT("'" &amp; $H$4 &amp; "ACTUAL'!E" &amp; ROW(H100))="E", INDIRECT("'" &amp; $H$4 &amp; "ACTUAL'!C" &amp; ROW(H100)), "")</f>
        <v/>
      </c>
      <c r="K101" s="25" t="str">
        <f>IF(INDIRECT("'" &amp; $H$4 &amp; "ACTUAL'!H" &amp; ROW(H100))="E", INDIRECT("'" &amp; $H$4 &amp; "ACTUAL'!G" &amp; ROW(H100)), "")</f>
        <v/>
      </c>
      <c r="L101" s="25" t="str">
        <f>IF(INDIRECT("'" &amp; $H$4 &amp; "ACTUAL'!J" &amp; ROW(H100))="E", INDIRECT("'" &amp; $H$4 &amp; "ACTUAL'!I" &amp; ROW(H100)), "")</f>
        <v/>
      </c>
      <c r="M101" s="25" t="str">
        <f>IF(INDIRECT("'" &amp; $H$4 &amp; "ACTUAL'!M" &amp; ROW(H100))="E", INDIRECT("'" &amp; $H$4 &amp; "ACTUAL'!K" &amp; ROW(H100)), "")</f>
        <v/>
      </c>
      <c r="N101" s="25" t="str">
        <f>IF(INDIRECT("'" &amp; $H$4 &amp; "ACTUAL'!O" &amp; ROW(H100))="E", INDIRECT("'" &amp; $H$4 &amp; "ACTUAL'!N" &amp; ROW(H100)), "")</f>
        <v/>
      </c>
      <c r="O101" s="25" t="str">
        <f>IF(INDIRECT("'" &amp; $H$4 &amp; "ACTUAL'!Q" &amp; ROW(H100))="E", INDIRECT("'" &amp; $H$4 &amp; "ACTUAL'!P" &amp; ROW(H100)), "")</f>
        <v/>
      </c>
      <c r="P101" s="25" t="str">
        <f>IF(INDIRECT("'" &amp; $H$4 &amp; "ACTUAL'!S" &amp; ROW(H100))="E", INDIRECT("'" &amp; $H$4 &amp; "ACTUAL'!R" &amp; ROW(H100)), "")</f>
        <v/>
      </c>
      <c r="Q101" s="25" t="str">
        <f>IF(INDIRECT("'" &amp; $H$4 &amp; "ACTUAL'!U" &amp; ROW(H100))="E", INDIRECT("'" &amp; $H$4 &amp; "ACTUAL'!T" &amp; ROW(H100)), "")</f>
        <v/>
      </c>
      <c r="R101" s="25" t="str">
        <f>IF(INDIRECT("'" &amp; $H$4 &amp; "ACTUAL'!W" &amp; ROW(H100))="E", INDIRECT("'" &amp; $H$4 &amp; "ACTUAL'!V" &amp; ROW(H100)), "")</f>
        <v/>
      </c>
      <c r="S101" s="25" t="str">
        <f>IF(INDIRECT("'" &amp; $H$4 &amp; "ACTUAL'!Y" &amp; ROW(H100))="E", INDIRECT("'" &amp; $H$4 &amp; "ACTUAL'!X" &amp; ROW(H100)), "")</f>
        <v/>
      </c>
      <c r="T101" s="25" t="str">
        <f>IF(INDIRECT("'" &amp; $H$4 &amp; "ACTUAL'!AA" &amp; ROW(H100))="E", INDIRECT("'" &amp; $H$4 &amp; "ACTUAL'!Z" &amp; ROW(H100)), "")</f>
        <v/>
      </c>
      <c r="U101" s="25" t="str">
        <f>IF(INDIRECT("'" &amp; $H$4 &amp; "ACTUAL'!AC" &amp; ROW(H100))="E", INDIRECT("'" &amp; $H$4 &amp; "ACTUAL'!AB" &amp; ROW(H100)), "")</f>
        <v/>
      </c>
      <c r="V101" s="25" t="str">
        <f>IF(INDIRECT("'" &amp; $H$4 &amp; "ACTUAL'!AE" &amp; ROW(H100))="E", INDIRECT("'" &amp; $H$4 &amp; "ACTUAL'!AD" &amp; ROW(H100)), "")</f>
        <v/>
      </c>
      <c r="W101" s="25" t="str">
        <f>IF(INDIRECT("'" &amp; $H$4 &amp; "ACTUAL'!AI" &amp; ROW(H100))="E", INDIRECT("'" &amp; $H$4 &amp; "ACTUAL'!AH" &amp; ROW(H100)), "")</f>
        <v/>
      </c>
      <c r="X101" s="25" t="str">
        <f>IF(INDIRECT("'" &amp; $H$4 &amp; "ACTUAL'!AK" &amp; ROW(H100))="E", INDIRECT("'" &amp; $H$4 &amp; "ACTUAL'!AJ" &amp; ROW(H100)), "")</f>
        <v/>
      </c>
      <c r="Y101" s="25" t="str">
        <f>IF(INDIRECT("'" &amp; $H$4 &amp; "ACTUAL'!AM" &amp; ROW(H100))="E", INDIRECT("'" &amp; $H$4 &amp; "ACTUAL'!AL" &amp; ROW(H100)), "")</f>
        <v/>
      </c>
      <c r="Z101" s="25" t="str">
        <f>IF(INDIRECT("'" &amp; $H$4 &amp; "ACTUAL'!AO" &amp; ROW(H100))="E", INDIRECT("'" &amp; $H$4 &amp; "ACTUAL'!AN" &amp; ROW(H100)), "")</f>
        <v/>
      </c>
      <c r="AA101" s="25" t="str">
        <f>IF(INDIRECT("'" &amp; $H$4 &amp; "ACTUAL'!AQ" &amp; ROW(H100))="E", INDIRECT("'" &amp; $H$4 &amp; "ACTUAL'!AP" &amp; ROW(H100)), "")</f>
        <v/>
      </c>
      <c r="AB101" s="26"/>
      <c r="AC101" s="38" t="s">
        <v>224</v>
      </c>
      <c r="AD101" s="39">
        <f>COUNTIF(INDIRECT("'" &amp; $H$4 &amp; "ACTUAL'!H2:H327"),"C")+COUNTIF(INDIRECT("'" &amp; $H$4 &amp; "ACTUAL'!J2:J327"),"C")+COUNTIF(INDIRECT("'" &amp; $H$4 &amp; "ACTUAL'!M2:M327"),"C")</f>
        <v>0</v>
      </c>
    </row>
    <row r="102" spans="1:31" customHeight="1" ht="51.05">
      <c r="B102" s="11">
        <v>89</v>
      </c>
      <c r="C102" s="10" t="s">
        <v>225</v>
      </c>
      <c r="D102" s="5"/>
      <c r="E102" s="3" t="s">
        <v>210</v>
      </c>
      <c r="F102" s="6"/>
      <c r="G102" s="4">
        <f>$D102*F102</f>
        <v>0</v>
      </c>
      <c r="I102" s="25" t="str">
        <f>IF(INDIRECT("'" &amp; $H$4 &amp; "ACTUAL'!E" &amp; ROW(H101))="E", INDIRECT("'" &amp; $H$4 &amp; "ACTUAL'!B" &amp; ROW(H101)), "")</f>
        <v/>
      </c>
      <c r="J102" s="25" t="str">
        <f>IF(INDIRECT("'" &amp; $H$4 &amp; "ACTUAL'!E" &amp; ROW(H101))="E", INDIRECT("'" &amp; $H$4 &amp; "ACTUAL'!C" &amp; ROW(H101)), "")</f>
        <v/>
      </c>
      <c r="K102" s="25" t="str">
        <f>IF(INDIRECT("'" &amp; $H$4 &amp; "ACTUAL'!H" &amp; ROW(H101))="E", INDIRECT("'" &amp; $H$4 &amp; "ACTUAL'!G" &amp; ROW(H101)), "")</f>
        <v/>
      </c>
      <c r="L102" s="25" t="str">
        <f>IF(INDIRECT("'" &amp; $H$4 &amp; "ACTUAL'!J" &amp; ROW(H101))="E", INDIRECT("'" &amp; $H$4 &amp; "ACTUAL'!I" &amp; ROW(H101)), "")</f>
        <v/>
      </c>
      <c r="M102" s="25" t="str">
        <f>IF(INDIRECT("'" &amp; $H$4 &amp; "ACTUAL'!M" &amp; ROW(H101))="E", INDIRECT("'" &amp; $H$4 &amp; "ACTUAL'!K" &amp; ROW(H101)), "")</f>
        <v/>
      </c>
      <c r="N102" s="25" t="str">
        <f>IF(INDIRECT("'" &amp; $H$4 &amp; "ACTUAL'!O" &amp; ROW(H101))="E", INDIRECT("'" &amp; $H$4 &amp; "ACTUAL'!N" &amp; ROW(H101)), "")</f>
        <v/>
      </c>
      <c r="O102" s="25" t="str">
        <f>IF(INDIRECT("'" &amp; $H$4 &amp; "ACTUAL'!Q" &amp; ROW(H101))="E", INDIRECT("'" &amp; $H$4 &amp; "ACTUAL'!P" &amp; ROW(H101)), "")</f>
        <v/>
      </c>
      <c r="P102" s="25" t="str">
        <f>IF(INDIRECT("'" &amp; $H$4 &amp; "ACTUAL'!S" &amp; ROW(H101))="E", INDIRECT("'" &amp; $H$4 &amp; "ACTUAL'!R" &amp; ROW(H101)), "")</f>
        <v/>
      </c>
      <c r="Q102" s="25" t="str">
        <f>IF(INDIRECT("'" &amp; $H$4 &amp; "ACTUAL'!U" &amp; ROW(H101))="E", INDIRECT("'" &amp; $H$4 &amp; "ACTUAL'!T" &amp; ROW(H101)), "")</f>
        <v/>
      </c>
      <c r="R102" s="25" t="str">
        <f>IF(INDIRECT("'" &amp; $H$4 &amp; "ACTUAL'!W" &amp; ROW(H101))="E", INDIRECT("'" &amp; $H$4 &amp; "ACTUAL'!V" &amp; ROW(H101)), "")</f>
        <v/>
      </c>
      <c r="S102" s="25" t="str">
        <f>IF(INDIRECT("'" &amp; $H$4 &amp; "ACTUAL'!Y" &amp; ROW(H101))="E", INDIRECT("'" &amp; $H$4 &amp; "ACTUAL'!X" &amp; ROW(H101)), "")</f>
        <v/>
      </c>
      <c r="T102" s="25" t="str">
        <f>IF(INDIRECT("'" &amp; $H$4 &amp; "ACTUAL'!AA" &amp; ROW(H101))="E", INDIRECT("'" &amp; $H$4 &amp; "ACTUAL'!Z" &amp; ROW(H101)), "")</f>
        <v/>
      </c>
      <c r="U102" s="25" t="str">
        <f>IF(INDIRECT("'" &amp; $H$4 &amp; "ACTUAL'!AC" &amp; ROW(H101))="E", INDIRECT("'" &amp; $H$4 &amp; "ACTUAL'!AB" &amp; ROW(H101)), "")</f>
        <v/>
      </c>
      <c r="V102" s="25" t="str">
        <f>IF(INDIRECT("'" &amp; $H$4 &amp; "ACTUAL'!AE" &amp; ROW(H101))="E", INDIRECT("'" &amp; $H$4 &amp; "ACTUAL'!AD" &amp; ROW(H101)), "")</f>
        <v/>
      </c>
      <c r="W102" s="25" t="str">
        <f>IF(INDIRECT("'" &amp; $H$4 &amp; "ACTUAL'!AI" &amp; ROW(H101))="E", INDIRECT("'" &amp; $H$4 &amp; "ACTUAL'!AH" &amp; ROW(H101)), "")</f>
        <v/>
      </c>
      <c r="X102" s="25" t="str">
        <f>IF(INDIRECT("'" &amp; $H$4 &amp; "ACTUAL'!AK" &amp; ROW(H101))="E", INDIRECT("'" &amp; $H$4 &amp; "ACTUAL'!AJ" &amp; ROW(H101)), "")</f>
        <v/>
      </c>
      <c r="Y102" s="25" t="str">
        <f>IF(INDIRECT("'" &amp; $H$4 &amp; "ACTUAL'!AM" &amp; ROW(H101))="E", INDIRECT("'" &amp; $H$4 &amp; "ACTUAL'!AL" &amp; ROW(H101)), "")</f>
        <v/>
      </c>
      <c r="Z102" s="25" t="str">
        <f>IF(INDIRECT("'" &amp; $H$4 &amp; "ACTUAL'!AO" &amp; ROW(H101))="E", INDIRECT("'" &amp; $H$4 &amp; "ACTUAL'!AN" &amp; ROW(H101)), "")</f>
        <v/>
      </c>
      <c r="AA102" s="25" t="str">
        <f>IF(INDIRECT("'" &amp; $H$4 &amp; "ACTUAL'!AQ" &amp; ROW(H101))="E", INDIRECT("'" &amp; $H$4 &amp; "ACTUAL'!AP" &amp; ROW(H101)), "")</f>
        <v/>
      </c>
      <c r="AB102" s="26"/>
      <c r="AC102" s="46" t="s">
        <v>226</v>
      </c>
      <c r="AD102" s="47"/>
    </row>
    <row r="103" spans="1:31" customHeight="1" ht="51.05">
      <c r="B103" s="9">
        <v>90</v>
      </c>
      <c r="C103" s="10" t="s">
        <v>227</v>
      </c>
      <c r="D103" s="5"/>
      <c r="E103" s="3" t="s">
        <v>210</v>
      </c>
      <c r="F103" s="6"/>
      <c r="G103" s="4">
        <f>$D103*F103</f>
        <v>0</v>
      </c>
      <c r="I103" s="25" t="str">
        <f>IF(INDIRECT("'" &amp; $H$4 &amp; "ACTUAL'!E" &amp; ROW(H102))="E", INDIRECT("'" &amp; $H$4 &amp; "ACTUAL'!B" &amp; ROW(H102)), "")</f>
        <v/>
      </c>
      <c r="J103" s="25" t="str">
        <f>IF(INDIRECT("'" &amp; $H$4 &amp; "ACTUAL'!E" &amp; ROW(H102))="E", INDIRECT("'" &amp; $H$4 &amp; "ACTUAL'!C" &amp; ROW(H102)), "")</f>
        <v/>
      </c>
      <c r="K103" s="25" t="str">
        <f>IF(INDIRECT("'" &amp; $H$4 &amp; "ACTUAL'!H" &amp; ROW(H102))="E", INDIRECT("'" &amp; $H$4 &amp; "ACTUAL'!G" &amp; ROW(H102)), "")</f>
        <v/>
      </c>
      <c r="L103" s="25" t="str">
        <f>IF(INDIRECT("'" &amp; $H$4 &amp; "ACTUAL'!J" &amp; ROW(H102))="E", INDIRECT("'" &amp; $H$4 &amp; "ACTUAL'!I" &amp; ROW(H102)), "")</f>
        <v/>
      </c>
      <c r="M103" s="25" t="str">
        <f>IF(INDIRECT("'" &amp; $H$4 &amp; "ACTUAL'!M" &amp; ROW(H102))="E", INDIRECT("'" &amp; $H$4 &amp; "ACTUAL'!K" &amp; ROW(H102)), "")</f>
        <v/>
      </c>
      <c r="N103" s="25" t="str">
        <f>IF(INDIRECT("'" &amp; $H$4 &amp; "ACTUAL'!O" &amp; ROW(H102))="E", INDIRECT("'" &amp; $H$4 &amp; "ACTUAL'!N" &amp; ROW(H102)), "")</f>
        <v/>
      </c>
      <c r="O103" s="25" t="str">
        <f>IF(INDIRECT("'" &amp; $H$4 &amp; "ACTUAL'!Q" &amp; ROW(H102))="E", INDIRECT("'" &amp; $H$4 &amp; "ACTUAL'!P" &amp; ROW(H102)), "")</f>
        <v/>
      </c>
      <c r="P103" s="25" t="str">
        <f>IF(INDIRECT("'" &amp; $H$4 &amp; "ACTUAL'!S" &amp; ROW(H102))="E", INDIRECT("'" &amp; $H$4 &amp; "ACTUAL'!R" &amp; ROW(H102)), "")</f>
        <v/>
      </c>
      <c r="Q103" s="25" t="str">
        <f>IF(INDIRECT("'" &amp; $H$4 &amp; "ACTUAL'!U" &amp; ROW(H102))="E", INDIRECT("'" &amp; $H$4 &amp; "ACTUAL'!T" &amp; ROW(H102)), "")</f>
        <v/>
      </c>
      <c r="R103" s="25" t="str">
        <f>IF(INDIRECT("'" &amp; $H$4 &amp; "ACTUAL'!W" &amp; ROW(H102))="E", INDIRECT("'" &amp; $H$4 &amp; "ACTUAL'!V" &amp; ROW(H102)), "")</f>
        <v/>
      </c>
      <c r="S103" s="25" t="str">
        <f>IF(INDIRECT("'" &amp; $H$4 &amp; "ACTUAL'!Y" &amp; ROW(H102))="E", INDIRECT("'" &amp; $H$4 &amp; "ACTUAL'!X" &amp; ROW(H102)), "")</f>
        <v/>
      </c>
      <c r="T103" s="25" t="str">
        <f>IF(INDIRECT("'" &amp; $H$4 &amp; "ACTUAL'!AA" &amp; ROW(H102))="E", INDIRECT("'" &amp; $H$4 &amp; "ACTUAL'!Z" &amp; ROW(H102)), "")</f>
        <v/>
      </c>
      <c r="U103" s="25" t="str">
        <f>IF(INDIRECT("'" &amp; $H$4 &amp; "ACTUAL'!AC" &amp; ROW(H102))="E", INDIRECT("'" &amp; $H$4 &amp; "ACTUAL'!AB" &amp; ROW(H102)), "")</f>
        <v/>
      </c>
      <c r="V103" s="25" t="str">
        <f>IF(INDIRECT("'" &amp; $H$4 &amp; "ACTUAL'!AE" &amp; ROW(H102))="E", INDIRECT("'" &amp; $H$4 &amp; "ACTUAL'!AD" &amp; ROW(H102)), "")</f>
        <v/>
      </c>
      <c r="W103" s="25" t="str">
        <f>IF(INDIRECT("'" &amp; $H$4 &amp; "ACTUAL'!AI" &amp; ROW(H102))="E", INDIRECT("'" &amp; $H$4 &amp; "ACTUAL'!AH" &amp; ROW(H102)), "")</f>
        <v/>
      </c>
      <c r="X103" s="25" t="str">
        <f>IF(INDIRECT("'" &amp; $H$4 &amp; "ACTUAL'!AK" &amp; ROW(H102))="E", INDIRECT("'" &amp; $H$4 &amp; "ACTUAL'!AJ" &amp; ROW(H102)), "")</f>
        <v/>
      </c>
      <c r="Y103" s="25" t="str">
        <f>IF(INDIRECT("'" &amp; $H$4 &amp; "ACTUAL'!AM" &amp; ROW(H102))="E", INDIRECT("'" &amp; $H$4 &amp; "ACTUAL'!AL" &amp; ROW(H102)), "")</f>
        <v/>
      </c>
      <c r="Z103" s="25" t="str">
        <f>IF(INDIRECT("'" &amp; $H$4 &amp; "ACTUAL'!AO" &amp; ROW(H102))="E", INDIRECT("'" &amp; $H$4 &amp; "ACTUAL'!AN" &amp; ROW(H102)), "")</f>
        <v/>
      </c>
      <c r="AA103" s="25" t="str">
        <f>IF(INDIRECT("'" &amp; $H$4 &amp; "ACTUAL'!AQ" &amp; ROW(H102))="E", INDIRECT("'" &amp; $H$4 &amp; "ACTUAL'!AP" &amp; ROW(H102)), "")</f>
        <v/>
      </c>
      <c r="AB103" s="26"/>
      <c r="AC103" s="40" t="s">
        <v>228</v>
      </c>
      <c r="AD103" s="41">
        <f>SUM(Z3:Z105)</f>
        <v>0</v>
      </c>
    </row>
    <row r="104" spans="1:31" customHeight="1" ht="51.05">
      <c r="B104" s="11">
        <v>91</v>
      </c>
      <c r="C104" s="10" t="s">
        <v>229</v>
      </c>
      <c r="D104" s="5"/>
      <c r="E104" s="3" t="s">
        <v>210</v>
      </c>
      <c r="F104" s="6"/>
      <c r="G104" s="4">
        <f>$D104*F104</f>
        <v>0</v>
      </c>
      <c r="I104" s="25" t="str">
        <f>IF(INDIRECT("'" &amp; $H$4 &amp; "ACTUAL'!E" &amp; ROW(H103))="E", INDIRECT("'" &amp; $H$4 &amp; "ACTUAL'!B" &amp; ROW(H103)), "")</f>
        <v/>
      </c>
      <c r="J104" s="25" t="str">
        <f>IF(INDIRECT("'" &amp; $H$4 &amp; "ACTUAL'!E" &amp; ROW(H103))="E", INDIRECT("'" &amp; $H$4 &amp; "ACTUAL'!C" &amp; ROW(H103)), "")</f>
        <v/>
      </c>
      <c r="K104" s="25" t="str">
        <f>IF(INDIRECT("'" &amp; $H$4 &amp; "ACTUAL'!H" &amp; ROW(H103))="E", INDIRECT("'" &amp; $H$4 &amp; "ACTUAL'!G" &amp; ROW(H103)), "")</f>
        <v/>
      </c>
      <c r="L104" s="25" t="str">
        <f>IF(INDIRECT("'" &amp; $H$4 &amp; "ACTUAL'!J" &amp; ROW(H103))="E", INDIRECT("'" &amp; $H$4 &amp; "ACTUAL'!I" &amp; ROW(H103)), "")</f>
        <v/>
      </c>
      <c r="M104" s="25" t="str">
        <f>IF(INDIRECT("'" &amp; $H$4 &amp; "ACTUAL'!M" &amp; ROW(H103))="E", INDIRECT("'" &amp; $H$4 &amp; "ACTUAL'!K" &amp; ROW(H103)), "")</f>
        <v/>
      </c>
      <c r="N104" s="25" t="str">
        <f>IF(INDIRECT("'" &amp; $H$4 &amp; "ACTUAL'!O" &amp; ROW(H103))="E", INDIRECT("'" &amp; $H$4 &amp; "ACTUAL'!N" &amp; ROW(H103)), "")</f>
        <v/>
      </c>
      <c r="O104" s="25" t="str">
        <f>IF(INDIRECT("'" &amp; $H$4 &amp; "ACTUAL'!Q" &amp; ROW(H103))="E", INDIRECT("'" &amp; $H$4 &amp; "ACTUAL'!P" &amp; ROW(H103)), "")</f>
        <v/>
      </c>
      <c r="P104" s="25" t="str">
        <f>IF(INDIRECT("'" &amp; $H$4 &amp; "ACTUAL'!S" &amp; ROW(H103))="E", INDIRECT("'" &amp; $H$4 &amp; "ACTUAL'!R" &amp; ROW(H103)), "")</f>
        <v/>
      </c>
      <c r="Q104" s="25" t="str">
        <f>IF(INDIRECT("'" &amp; $H$4 &amp; "ACTUAL'!U" &amp; ROW(H103))="E", INDIRECT("'" &amp; $H$4 &amp; "ACTUAL'!T" &amp; ROW(H103)), "")</f>
        <v/>
      </c>
      <c r="R104" s="25" t="str">
        <f>IF(INDIRECT("'" &amp; $H$4 &amp; "ACTUAL'!W" &amp; ROW(H103))="E", INDIRECT("'" &amp; $H$4 &amp; "ACTUAL'!V" &amp; ROW(H103)), "")</f>
        <v/>
      </c>
      <c r="S104" s="25" t="str">
        <f>IF(INDIRECT("'" &amp; $H$4 &amp; "ACTUAL'!Y" &amp; ROW(H103))="E", INDIRECT("'" &amp; $H$4 &amp; "ACTUAL'!X" &amp; ROW(H103)), "")</f>
        <v/>
      </c>
      <c r="T104" s="25" t="str">
        <f>IF(INDIRECT("'" &amp; $H$4 &amp; "ACTUAL'!AA" &amp; ROW(H103))="E", INDIRECT("'" &amp; $H$4 &amp; "ACTUAL'!Z" &amp; ROW(H103)), "")</f>
        <v/>
      </c>
      <c r="U104" s="25" t="str">
        <f>IF(INDIRECT("'" &amp; $H$4 &amp; "ACTUAL'!AC" &amp; ROW(H103))="E", INDIRECT("'" &amp; $H$4 &amp; "ACTUAL'!AB" &amp; ROW(H103)), "")</f>
        <v/>
      </c>
      <c r="V104" s="25" t="str">
        <f>IF(INDIRECT("'" &amp; $H$4 &amp; "ACTUAL'!AE" &amp; ROW(H103))="E", INDIRECT("'" &amp; $H$4 &amp; "ACTUAL'!AD" &amp; ROW(H103)), "")</f>
        <v/>
      </c>
      <c r="W104" s="25" t="str">
        <f>IF(INDIRECT("'" &amp; $H$4 &amp; "ACTUAL'!AI" &amp; ROW(H103))="E", INDIRECT("'" &amp; $H$4 &amp; "ACTUAL'!AH" &amp; ROW(H103)), "")</f>
        <v/>
      </c>
      <c r="X104" s="25" t="str">
        <f>IF(INDIRECT("'" &amp; $H$4 &amp; "ACTUAL'!AK" &amp; ROW(H103))="E", INDIRECT("'" &amp; $H$4 &amp; "ACTUAL'!AJ" &amp; ROW(H103)), "")</f>
        <v/>
      </c>
      <c r="Y104" s="25" t="str">
        <f>IF(INDIRECT("'" &amp; $H$4 &amp; "ACTUAL'!AM" &amp; ROW(H103))="E", INDIRECT("'" &amp; $H$4 &amp; "ACTUAL'!AL" &amp; ROW(H103)), "")</f>
        <v/>
      </c>
      <c r="Z104" s="25" t="str">
        <f>IF(INDIRECT("'" &amp; $H$4 &amp; "ACTUAL'!AO" &amp; ROW(H103))="E", INDIRECT("'" &amp; $H$4 &amp; "ACTUAL'!AN" &amp; ROW(H103)), "")</f>
        <v/>
      </c>
      <c r="AA104" s="25" t="str">
        <f>IF(INDIRECT("'" &amp; $H$4 &amp; "ACTUAL'!AQ" &amp; ROW(H103))="E", INDIRECT("'" &amp; $H$4 &amp; "ACTUAL'!AP" &amp; ROW(H103)), "")</f>
        <v/>
      </c>
      <c r="AB104" s="26"/>
      <c r="AC104" s="42" t="s">
        <v>14</v>
      </c>
      <c r="AD104" s="43">
        <f>SUM(AA2:AA105)</f>
        <v>0</v>
      </c>
    </row>
    <row r="105" spans="1:31" customHeight="1" ht="51.05">
      <c r="B105" s="9">
        <v>92</v>
      </c>
      <c r="C105" s="10" t="s">
        <v>230</v>
      </c>
      <c r="D105" s="5"/>
      <c r="E105" s="3" t="s">
        <v>210</v>
      </c>
      <c r="F105" s="6"/>
      <c r="G105" s="4">
        <f>$D105*F105</f>
        <v>0</v>
      </c>
      <c r="I105" s="25" t="str">
        <f>IF(INDIRECT("'" &amp; $H$4 &amp; "ACTUAL'!E" &amp; ROW(H104))="E", INDIRECT("'" &amp; $H$4 &amp; "ACTUAL'!B" &amp; ROW(H104)), "")</f>
        <v/>
      </c>
      <c r="J105" s="25" t="str">
        <f>IF(INDIRECT("'" &amp; $H$4 &amp; "ACTUAL'!E" &amp; ROW(H104))="E", INDIRECT("'" &amp; $H$4 &amp; "ACTUAL'!C" &amp; ROW(H104)), "")</f>
        <v/>
      </c>
      <c r="K105" s="25" t="str">
        <f>IF(INDIRECT("'" &amp; $H$4 &amp; "ACTUAL'!H" &amp; ROW(H104))="E", INDIRECT("'" &amp; $H$4 &amp; "ACTUAL'!G" &amp; ROW(H104)), "")</f>
        <v/>
      </c>
      <c r="L105" s="25" t="str">
        <f>IF(INDIRECT("'" &amp; $H$4 &amp; "ACTUAL'!J" &amp; ROW(H104))="E", INDIRECT("'" &amp; $H$4 &amp; "ACTUAL'!I" &amp; ROW(H104)), "")</f>
        <v/>
      </c>
      <c r="M105" s="25" t="str">
        <f>IF(INDIRECT("'" &amp; $H$4 &amp; "ACTUAL'!M" &amp; ROW(H104))="E", INDIRECT("'" &amp; $H$4 &amp; "ACTUAL'!K" &amp; ROW(H104)), "")</f>
        <v/>
      </c>
      <c r="N105" s="25" t="str">
        <f>IF(INDIRECT("'" &amp; $H$4 &amp; "ACTUAL'!O" &amp; ROW(H104))="E", INDIRECT("'" &amp; $H$4 &amp; "ACTUAL'!N" &amp; ROW(H104)), "")</f>
        <v/>
      </c>
      <c r="O105" s="25" t="str">
        <f>IF(INDIRECT("'" &amp; $H$4 &amp; "ACTUAL'!Q" &amp; ROW(H104))="E", INDIRECT("'" &amp; $H$4 &amp; "ACTUAL'!P" &amp; ROW(H104)), "")</f>
        <v/>
      </c>
      <c r="P105" s="25" t="str">
        <f>IF(INDIRECT("'" &amp; $H$4 &amp; "ACTUAL'!S" &amp; ROW(H104))="E", INDIRECT("'" &amp; $H$4 &amp; "ACTUAL'!R" &amp; ROW(H104)), "")</f>
        <v/>
      </c>
      <c r="Q105" s="25" t="str">
        <f>IF(INDIRECT("'" &amp; $H$4 &amp; "ACTUAL'!U" &amp; ROW(H104))="E", INDIRECT("'" &amp; $H$4 &amp; "ACTUAL'!T" &amp; ROW(H104)), "")</f>
        <v/>
      </c>
      <c r="R105" s="25" t="str">
        <f>IF(INDIRECT("'" &amp; $H$4 &amp; "ACTUAL'!W" &amp; ROW(H104))="E", INDIRECT("'" &amp; $H$4 &amp; "ACTUAL'!V" &amp; ROW(H104)), "")</f>
        <v/>
      </c>
      <c r="S105" s="25" t="str">
        <f>IF(INDIRECT("'" &amp; $H$4 &amp; "ACTUAL'!Y" &amp; ROW(H104))="E", INDIRECT("'" &amp; $H$4 &amp; "ACTUAL'!X" &amp; ROW(H104)), "")</f>
        <v/>
      </c>
      <c r="T105" s="25" t="str">
        <f>IF(INDIRECT("'" &amp; $H$4 &amp; "ACTUAL'!AA" &amp; ROW(H104))="E", INDIRECT("'" &amp; $H$4 &amp; "ACTUAL'!Z" &amp; ROW(H104)), "")</f>
        <v/>
      </c>
      <c r="U105" s="25" t="str">
        <f>IF(INDIRECT("'" &amp; $H$4 &amp; "ACTUAL'!AC" &amp; ROW(H104))="E", INDIRECT("'" &amp; $H$4 &amp; "ACTUAL'!AB" &amp; ROW(H104)), "")</f>
        <v/>
      </c>
      <c r="V105" s="25" t="str">
        <f>IF(INDIRECT("'" &amp; $H$4 &amp; "ACTUAL'!AE" &amp; ROW(H104))="E", INDIRECT("'" &amp; $H$4 &amp; "ACTUAL'!AD" &amp; ROW(H104)), "")</f>
        <v/>
      </c>
      <c r="W105" s="25" t="str">
        <f>IF(INDIRECT("'" &amp; $H$4 &amp; "ACTUAL'!AI" &amp; ROW(H104))="E", INDIRECT("'" &amp; $H$4 &amp; "ACTUAL'!AH" &amp; ROW(H104)), "")</f>
        <v/>
      </c>
      <c r="X105" s="25" t="str">
        <f>IF(INDIRECT("'" &amp; $H$4 &amp; "ACTUAL'!AK" &amp; ROW(H104))="E", INDIRECT("'" &amp; $H$4 &amp; "ACTUAL'!AJ" &amp; ROW(H104)), "")</f>
        <v/>
      </c>
      <c r="Y105" s="25" t="str">
        <f>IF(INDIRECT("'" &amp; $H$4 &amp; "ACTUAL'!AM" &amp; ROW(H104))="E", INDIRECT("'" &amp; $H$4 &amp; "ACTUAL'!AL" &amp; ROW(H104)), "")</f>
        <v/>
      </c>
      <c r="Z105" s="25" t="str">
        <f>IF(INDIRECT("'" &amp; $H$4 &amp; "ACTUAL'!AO" &amp; ROW(H104))="E", INDIRECT("'" &amp; $H$4 &amp; "ACTUAL'!AN" &amp; ROW(H104)), "")</f>
        <v/>
      </c>
      <c r="AA105" s="25" t="str">
        <f>IF(INDIRECT("'" &amp; $H$4 &amp; "ACTUAL'!AQ" &amp; ROW(H104))="E", INDIRECT("'" &amp; $H$4 &amp; "ACTUAL'!AP" &amp; ROW(H104)), "")</f>
        <v/>
      </c>
      <c r="AB105" s="26"/>
      <c r="AC105" s="44" t="s">
        <v>9</v>
      </c>
      <c r="AD105" s="45">
        <f>SUM(T2:T105)</f>
        <v>0</v>
      </c>
    </row>
    <row r="106" spans="1:31" customHeight="1" ht="51.05">
      <c r="B106" s="9">
        <v>93</v>
      </c>
      <c r="C106" s="10" t="s">
        <v>231</v>
      </c>
      <c r="D106" s="5"/>
      <c r="E106" s="3" t="s">
        <v>210</v>
      </c>
      <c r="F106" s="6"/>
      <c r="G106" s="4">
        <f>$D106*F106</f>
        <v>0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 s="26"/>
    </row>
    <row r="107" spans="1:31" customHeight="1" ht="51.05">
      <c r="B107" s="9">
        <v>94</v>
      </c>
      <c r="C107" s="10" t="s">
        <v>232</v>
      </c>
      <c r="D107" s="5"/>
      <c r="E107" s="3" t="s">
        <v>210</v>
      </c>
      <c r="F107" s="6"/>
      <c r="G107" s="4">
        <f>$D107*F107</f>
        <v>0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 s="26"/>
    </row>
    <row r="108" spans="1:31" customHeight="1" ht="51.05">
      <c r="B108" s="11">
        <v>95</v>
      </c>
      <c r="C108" s="10" t="s">
        <v>233</v>
      </c>
      <c r="D108" s="5"/>
      <c r="E108" s="3" t="s">
        <v>210</v>
      </c>
      <c r="F108" s="6"/>
      <c r="G108" s="4">
        <f>$D108*F108</f>
        <v>0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 s="26"/>
    </row>
    <row r="109" spans="1:31" customHeight="1" ht="51.05">
      <c r="B109" s="9">
        <v>96</v>
      </c>
      <c r="C109" s="10" t="s">
        <v>234</v>
      </c>
      <c r="D109" s="5"/>
      <c r="E109" s="3" t="s">
        <v>210</v>
      </c>
      <c r="F109" s="6"/>
      <c r="G109" s="4">
        <f>$D109*F109</f>
        <v>0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 s="26"/>
    </row>
    <row r="110" spans="1:31" customHeight="1" ht="51.05">
      <c r="B110" s="11">
        <v>97</v>
      </c>
      <c r="C110" s="10" t="s">
        <v>235</v>
      </c>
      <c r="D110" s="5"/>
      <c r="E110" s="3" t="s">
        <v>210</v>
      </c>
      <c r="F110" s="6"/>
      <c r="G110" s="4">
        <f>$D110*F110</f>
        <v>0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 s="26"/>
    </row>
    <row r="111" spans="1:31" customHeight="1" ht="51.05">
      <c r="B111" s="9">
        <v>98</v>
      </c>
      <c r="C111" s="10" t="s">
        <v>236</v>
      </c>
      <c r="D111" s="5"/>
      <c r="E111" s="3" t="s">
        <v>210</v>
      </c>
      <c r="F111" s="6"/>
      <c r="G111" s="4">
        <f>$D111*F111</f>
        <v>0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 s="26"/>
    </row>
    <row r="112" spans="1:31" customHeight="1" ht="51.05">
      <c r="B112" s="9">
        <v>99</v>
      </c>
      <c r="C112" s="10" t="s">
        <v>237</v>
      </c>
      <c r="D112" s="5"/>
      <c r="E112" s="3" t="s">
        <v>210</v>
      </c>
      <c r="F112" s="6"/>
      <c r="G112" s="4">
        <f>$D112*F112</f>
        <v>0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 s="26"/>
    </row>
    <row r="113" spans="1:31" customHeight="1" ht="51.05">
      <c r="B113" s="9">
        <v>100</v>
      </c>
      <c r="C113" s="10" t="s">
        <v>238</v>
      </c>
      <c r="D113" s="5"/>
      <c r="E113" s="3" t="s">
        <v>210</v>
      </c>
      <c r="F113" s="6"/>
      <c r="G113" s="4">
        <f>$D113*F113</f>
        <v>0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 s="26"/>
    </row>
    <row r="114" spans="1:31" customHeight="1" ht="51.05">
      <c r="B114" s="11">
        <v>101</v>
      </c>
      <c r="C114" s="10" t="s">
        <v>239</v>
      </c>
      <c r="D114" s="5"/>
      <c r="E114" s="3" t="s">
        <v>210</v>
      </c>
      <c r="F114" s="6"/>
      <c r="G114" s="4">
        <f>$D114*F114</f>
        <v>0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 s="26"/>
    </row>
    <row r="115" spans="1:31" customHeight="1" ht="51.05">
      <c r="B115" s="9">
        <v>102</v>
      </c>
      <c r="C115" s="10" t="s">
        <v>240</v>
      </c>
      <c r="D115" s="5"/>
      <c r="E115" s="3" t="s">
        <v>210</v>
      </c>
      <c r="F115" s="6"/>
      <c r="G115" s="4">
        <f>$D115*F115</f>
        <v>0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 s="26"/>
    </row>
    <row r="116" spans="1:31" customHeight="1" ht="51.05">
      <c r="B116" s="11">
        <v>103</v>
      </c>
      <c r="C116" s="10" t="s">
        <v>241</v>
      </c>
      <c r="D116" s="5"/>
      <c r="E116" s="3" t="s">
        <v>210</v>
      </c>
      <c r="F116" s="6"/>
      <c r="G116" s="4">
        <f>$D116*F116</f>
        <v>0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 s="26"/>
    </row>
    <row r="117" spans="1:31" customHeight="1" ht="51.05">
      <c r="B117" s="9">
        <v>30</v>
      </c>
      <c r="C117" s="10" t="s">
        <v>242</v>
      </c>
      <c r="D117" s="5">
        <v>2</v>
      </c>
      <c r="E117" s="3" t="s">
        <v>210</v>
      </c>
      <c r="F117" s="6">
        <v>1411.2120971148</v>
      </c>
      <c r="G117" s="4">
        <f>$D117*F117</f>
        <v>2822.4241942295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 s="26"/>
    </row>
    <row r="118" spans="1:31" customHeight="1" ht="51.05">
      <c r="B118" s="9">
        <v>31</v>
      </c>
      <c r="C118" s="10" t="s">
        <v>243</v>
      </c>
      <c r="D118" s="5">
        <v>8</v>
      </c>
      <c r="E118" s="3" t="s">
        <v>210</v>
      </c>
      <c r="F118" s="6">
        <v>1612.813825274</v>
      </c>
      <c r="G118" s="4">
        <f>$D118*F118</f>
        <v>12902.510602192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 s="26"/>
    </row>
    <row r="119" spans="1:31" customHeight="1" ht="51.05">
      <c r="B119" s="9">
        <v>106</v>
      </c>
      <c r="C119" s="10" t="s">
        <v>244</v>
      </c>
      <c r="D119" s="5"/>
      <c r="E119" s="3" t="s">
        <v>210</v>
      </c>
      <c r="F119" s="6">
        <v>2052.6721412578</v>
      </c>
      <c r="G119" s="4">
        <f>$D119*F119</f>
        <v>0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 s="26"/>
    </row>
    <row r="120" spans="1:31" customHeight="1" ht="45.15">
      <c r="B120" s="11">
        <v>107</v>
      </c>
      <c r="C120" s="10" t="s">
        <v>245</v>
      </c>
      <c r="D120" s="5"/>
      <c r="E120" s="3" t="s">
        <v>210</v>
      </c>
      <c r="F120" s="6">
        <v>2508.8215059818</v>
      </c>
      <c r="G120" s="4">
        <f>$D120*F120</f>
        <v>0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 s="26"/>
    </row>
    <row r="121" spans="1:31" customHeight="1" ht="45.15">
      <c r="B121" s="9">
        <v>108</v>
      </c>
      <c r="C121" s="10" t="s">
        <v>246</v>
      </c>
      <c r="D121" s="5"/>
      <c r="E121" s="3" t="s">
        <v>210</v>
      </c>
      <c r="F121" s="6">
        <v>4310.3471656918</v>
      </c>
      <c r="G121" s="4">
        <f>$D121*F121</f>
        <v>0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 s="26"/>
    </row>
    <row r="122" spans="1:31" customHeight="1" ht="51.05">
      <c r="B122" s="11">
        <v>109</v>
      </c>
      <c r="C122" s="10" t="s">
        <v>247</v>
      </c>
      <c r="D122" s="5"/>
      <c r="E122" s="3" t="s">
        <v>210</v>
      </c>
      <c r="F122" s="6">
        <v>3926.833307274</v>
      </c>
      <c r="G122" s="4">
        <f>$D122*F122</f>
        <v>0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 s="26"/>
    </row>
    <row r="123" spans="1:31" customHeight="1" ht="51.05">
      <c r="B123" s="9">
        <v>32</v>
      </c>
      <c r="C123" s="10" t="s">
        <v>248</v>
      </c>
      <c r="D123" s="5">
        <v>1</v>
      </c>
      <c r="E123" s="3" t="s">
        <v>70</v>
      </c>
      <c r="F123" s="6">
        <v>13881.669837786</v>
      </c>
      <c r="G123" s="4">
        <f>$D123*F123</f>
        <v>13881.669837786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 s="26"/>
    </row>
    <row r="124" spans="1:31" customHeight="1" ht="51.05">
      <c r="B124" s="9">
        <v>33</v>
      </c>
      <c r="C124" s="10" t="s">
        <v>249</v>
      </c>
      <c r="D124" s="5">
        <v>3</v>
      </c>
      <c r="E124" s="3" t="s">
        <v>210</v>
      </c>
      <c r="F124" s="6">
        <v>3216.7478105066</v>
      </c>
      <c r="G124" s="4">
        <f>$D124*F124</f>
        <v>9650.2434315197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 s="26"/>
    </row>
    <row r="125" spans="1:31" customHeight="1" ht="34.95">
      <c r="B125" s="9">
        <v>112</v>
      </c>
      <c r="C125" s="10" t="s">
        <v>250</v>
      </c>
      <c r="D125" s="5"/>
      <c r="E125" s="3" t="s">
        <v>210</v>
      </c>
      <c r="F125" s="6"/>
      <c r="G125" s="4">
        <f>$D125*F125</f>
        <v>0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 s="26"/>
    </row>
    <row r="126" spans="1:31" customHeight="1" ht="34.95">
      <c r="B126" s="11">
        <v>113</v>
      </c>
      <c r="C126" s="10" t="s">
        <v>251</v>
      </c>
      <c r="D126" s="5"/>
      <c r="E126" s="3" t="s">
        <v>210</v>
      </c>
      <c r="F126" s="6"/>
      <c r="G126" s="4">
        <f>$D126*F126</f>
        <v>0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26"/>
    </row>
    <row r="127" spans="1:31" customHeight="1" ht="34.95">
      <c r="B127" s="9">
        <v>34</v>
      </c>
      <c r="C127" s="10" t="s">
        <v>252</v>
      </c>
      <c r="D127" s="5">
        <v>3</v>
      </c>
      <c r="E127" s="3" t="s">
        <v>210</v>
      </c>
      <c r="F127" s="6">
        <v>757.98662820906</v>
      </c>
      <c r="G127" s="4">
        <f>$D127*F127</f>
        <v>2273.9598846272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22"/>
    </row>
    <row r="128" spans="1:31" customHeight="1" ht="34.95">
      <c r="B128" s="11">
        <v>115</v>
      </c>
      <c r="C128" s="10" t="s">
        <v>253</v>
      </c>
      <c r="D128" s="5"/>
      <c r="E128" s="3" t="s">
        <v>210</v>
      </c>
      <c r="F128" s="6"/>
      <c r="G128" s="4">
        <f>$D128*F128</f>
        <v>0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 s="26"/>
    </row>
    <row r="129" spans="1:31" customHeight="1" ht="34.95">
      <c r="B129" s="9">
        <v>116</v>
      </c>
      <c r="C129" s="10" t="s">
        <v>254</v>
      </c>
      <c r="D129" s="5"/>
      <c r="E129" s="3" t="s">
        <v>210</v>
      </c>
      <c r="F129" s="6"/>
      <c r="G129" s="4">
        <f>$D129*F129</f>
        <v>0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 s="26"/>
    </row>
    <row r="130" spans="1:31" customHeight="1" ht="51.05">
      <c r="B130" s="9">
        <v>117</v>
      </c>
      <c r="C130" s="10" t="s">
        <v>255</v>
      </c>
      <c r="D130" s="5"/>
      <c r="E130" s="3" t="s">
        <v>210</v>
      </c>
      <c r="F130" s="6"/>
      <c r="G130" s="4">
        <f>$D130*F130</f>
        <v>0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 s="26"/>
    </row>
    <row r="131" spans="1:31" customHeight="1" ht="34.95">
      <c r="B131" s="9">
        <v>118</v>
      </c>
      <c r="C131" s="10" t="s">
        <v>256</v>
      </c>
      <c r="D131" s="5"/>
      <c r="E131" s="3" t="s">
        <v>210</v>
      </c>
      <c r="F131" s="6">
        <v>429.61951820906</v>
      </c>
      <c r="G131" s="4">
        <f>$D131*F131</f>
        <v>0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 s="22"/>
    </row>
    <row r="132" spans="1:31" customHeight="1" ht="45.15">
      <c r="B132" s="11">
        <v>35</v>
      </c>
      <c r="C132" s="10" t="s">
        <v>257</v>
      </c>
      <c r="D132" s="5">
        <v>11</v>
      </c>
      <c r="E132" s="3" t="s">
        <v>210</v>
      </c>
      <c r="F132" s="6">
        <v>3008.3912416463</v>
      </c>
      <c r="G132" s="4">
        <f>$D132*F132</f>
        <v>33092.303658109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 s="26"/>
    </row>
    <row r="133" spans="1:31" customHeight="1" ht="34.95">
      <c r="B133" s="9">
        <v>36</v>
      </c>
      <c r="C133" s="10" t="s">
        <v>258</v>
      </c>
      <c r="D133" s="5">
        <v>33</v>
      </c>
      <c r="E133" s="3" t="s">
        <v>210</v>
      </c>
      <c r="F133" s="6">
        <v>1531.7080917674</v>
      </c>
      <c r="G133" s="4">
        <f>$D133*F133</f>
        <v>50546.367028326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 s="26"/>
    </row>
    <row r="134" spans="1:31" customHeight="1" ht="51.05">
      <c r="B134" s="11">
        <v>37</v>
      </c>
      <c r="C134" s="10" t="s">
        <v>259</v>
      </c>
      <c r="D134" s="5">
        <v>372</v>
      </c>
      <c r="E134" s="3" t="s">
        <v>210</v>
      </c>
      <c r="F134" s="6">
        <v>879.91035140612</v>
      </c>
      <c r="G134" s="4">
        <f>$D134*F134</f>
        <v>327326.65072308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 s="26"/>
    </row>
    <row r="135" spans="1:31" customHeight="1" ht="51.05">
      <c r="B135" s="9">
        <v>38</v>
      </c>
      <c r="C135" s="10" t="s">
        <v>260</v>
      </c>
      <c r="D135" s="5">
        <v>41</v>
      </c>
      <c r="E135" s="3" t="s">
        <v>261</v>
      </c>
      <c r="F135" s="6">
        <v>1143.0777334061</v>
      </c>
      <c r="G135" s="4">
        <f>$D135*F135</f>
        <v>46866.187069651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s="26"/>
    </row>
    <row r="136" spans="1:31" customHeight="1" ht="51.05">
      <c r="B136" s="9">
        <v>39</v>
      </c>
      <c r="C136" s="10" t="s">
        <v>262</v>
      </c>
      <c r="D136" s="5">
        <v>5</v>
      </c>
      <c r="E136" s="3" t="s">
        <v>261</v>
      </c>
      <c r="F136" s="6">
        <v>1285.3195394061</v>
      </c>
      <c r="G136" s="4">
        <f>$D136*F136</f>
        <v>6426.5976970306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 s="26"/>
    </row>
    <row r="137" spans="1:31" customHeight="1" ht="30.1">
      <c r="B137" s="9">
        <v>122</v>
      </c>
      <c r="C137" s="10" t="s">
        <v>263</v>
      </c>
      <c r="D137" s="5"/>
      <c r="E137" s="3" t="s">
        <v>210</v>
      </c>
      <c r="F137" s="6">
        <v>235.6769966913</v>
      </c>
      <c r="G137" s="4">
        <f>$D137*F137</f>
        <v>0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 s="26"/>
    </row>
    <row r="138" spans="1:31" customHeight="1" ht="45.15">
      <c r="B138" s="9">
        <v>123</v>
      </c>
      <c r="C138" s="10" t="s">
        <v>264</v>
      </c>
      <c r="D138" s="5"/>
      <c r="E138" s="3" t="s">
        <v>210</v>
      </c>
      <c r="F138" s="6">
        <v>406.8574130773</v>
      </c>
      <c r="G138" s="4">
        <f>$D138*F138</f>
        <v>0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 s="26"/>
    </row>
    <row r="139" spans="1:31" customHeight="1" ht="34.15">
      <c r="B139" s="9">
        <v>40</v>
      </c>
      <c r="C139" s="10" t="s">
        <v>265</v>
      </c>
      <c r="D139" s="5">
        <v>418</v>
      </c>
      <c r="E139" s="3" t="s">
        <v>210</v>
      </c>
      <c r="F139" s="6">
        <v>96.136613294725</v>
      </c>
      <c r="G139" s="4">
        <f>$D139*F139</f>
        <v>40185.104357195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 s="26"/>
    </row>
    <row r="140" spans="1:31" customHeight="1" ht="45.15">
      <c r="B140" s="9">
        <v>124</v>
      </c>
      <c r="C140" s="10" t="s">
        <v>266</v>
      </c>
      <c r="D140" s="5"/>
      <c r="E140" s="3" t="s">
        <v>210</v>
      </c>
      <c r="F140" s="6">
        <v>1478.9022372179</v>
      </c>
      <c r="G140" s="4">
        <f>$D140*F140</f>
        <v>0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 s="26"/>
    </row>
    <row r="141" spans="1:31" customHeight="1" ht="30.1">
      <c r="B141" s="11">
        <v>125</v>
      </c>
      <c r="C141" s="10" t="s">
        <v>267</v>
      </c>
      <c r="D141" s="5"/>
      <c r="E141" s="3" t="s">
        <v>268</v>
      </c>
      <c r="F141" s="6"/>
      <c r="G141" s="4">
        <f>$D141*F141</f>
        <v>0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 s="26"/>
    </row>
    <row r="142" spans="1:31" customHeight="1" ht="30.1">
      <c r="B142" s="9">
        <v>126</v>
      </c>
      <c r="C142" s="10" t="s">
        <v>269</v>
      </c>
      <c r="D142" s="5"/>
      <c r="E142" s="3" t="s">
        <v>38</v>
      </c>
      <c r="F142" s="6">
        <v>2330.7612086809</v>
      </c>
      <c r="G142" s="4">
        <f>$D142*F142</f>
        <v>0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 s="26"/>
    </row>
    <row r="143" spans="1:31">
      <c r="B143" s="11">
        <v>41</v>
      </c>
      <c r="C143" s="10" t="s">
        <v>270</v>
      </c>
      <c r="D143" s="5">
        <v>37</v>
      </c>
      <c r="E143" s="3" t="s">
        <v>38</v>
      </c>
      <c r="F143" s="6">
        <v>1622.2451130307</v>
      </c>
      <c r="G143" s="4">
        <f>$D143*F143</f>
        <v>60023.069182135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6"/>
    </row>
    <row r="144" spans="1:31" customHeight="1" ht="18">
      <c r="B144" s="9">
        <v>42</v>
      </c>
      <c r="C144" s="10" t="s">
        <v>271</v>
      </c>
      <c r="D144" s="5">
        <v>34</v>
      </c>
      <c r="E144" s="3" t="s">
        <v>210</v>
      </c>
      <c r="F144" s="6">
        <v>153.37231868022</v>
      </c>
      <c r="G144" s="4">
        <f>$D144*F144</f>
        <v>5214.6588351275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 s="26"/>
    </row>
    <row r="145" spans="1:31" customHeight="1" ht="18">
      <c r="B145" s="9">
        <v>43</v>
      </c>
      <c r="C145" s="10" t="s">
        <v>272</v>
      </c>
      <c r="D145" s="5">
        <v>24</v>
      </c>
      <c r="E145" s="3" t="s">
        <v>210</v>
      </c>
      <c r="F145" s="6">
        <v>204.42964619074</v>
      </c>
      <c r="G145" s="4">
        <f>$D145*F145</f>
        <v>4906.3115085777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 s="26"/>
    </row>
    <row r="146" spans="1:31" customHeight="1" ht="18">
      <c r="B146" s="9">
        <v>44</v>
      </c>
      <c r="C146" s="10" t="s">
        <v>273</v>
      </c>
      <c r="D146" s="5">
        <v>68</v>
      </c>
      <c r="E146" s="3" t="s">
        <v>210</v>
      </c>
      <c r="F146" s="6">
        <v>132.75906833478</v>
      </c>
      <c r="G146" s="4">
        <f>$D146*F146</f>
        <v>9027.6166467648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 s="26"/>
    </row>
    <row r="147" spans="1:31" customHeight="1" ht="51.05">
      <c r="B147" s="11">
        <v>45</v>
      </c>
      <c r="C147" s="10" t="s">
        <v>274</v>
      </c>
      <c r="D147" s="5">
        <v>1365</v>
      </c>
      <c r="E147" s="3" t="s">
        <v>275</v>
      </c>
      <c r="F147" s="6">
        <v>13.674443125137</v>
      </c>
      <c r="G147" s="4">
        <f>$D147*F147</f>
        <v>18665.614865813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 s="26"/>
    </row>
    <row r="148" spans="1:31" customHeight="1" ht="51.05">
      <c r="B148" s="9">
        <v>46</v>
      </c>
      <c r="C148" s="10" t="s">
        <v>276</v>
      </c>
      <c r="D148" s="5">
        <v>20</v>
      </c>
      <c r="E148" s="3" t="s">
        <v>210</v>
      </c>
      <c r="F148" s="6">
        <v>259.6190729826</v>
      </c>
      <c r="G148" s="4">
        <f>$D148*F148</f>
        <v>5192.381459652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 s="26"/>
    </row>
    <row r="149" spans="1:31" customHeight="1" ht="34.95">
      <c r="B149" s="11">
        <v>47</v>
      </c>
      <c r="C149" s="10" t="s">
        <v>277</v>
      </c>
      <c r="D149" s="5">
        <v>3</v>
      </c>
      <c r="E149" s="3" t="s">
        <v>210</v>
      </c>
      <c r="F149" s="6">
        <v>1855.778581378</v>
      </c>
      <c r="G149" s="4">
        <f>$D149*F149</f>
        <v>5567.3357441339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 s="26"/>
    </row>
    <row r="150" spans="1:31" customHeight="1" ht="47.3">
      <c r="B150" s="9">
        <v>48</v>
      </c>
      <c r="C150" s="10" t="s">
        <v>278</v>
      </c>
      <c r="D150" s="5">
        <v>13</v>
      </c>
      <c r="E150" s="3" t="s">
        <v>47</v>
      </c>
      <c r="F150" s="6">
        <v>518.98524900278</v>
      </c>
      <c r="G150" s="4">
        <f>$D150*F150</f>
        <v>6746.8082370362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 s="26"/>
    </row>
    <row r="151" spans="1:31" customHeight="1" ht="45.15">
      <c r="B151" s="9">
        <v>49</v>
      </c>
      <c r="C151" s="10" t="s">
        <v>279</v>
      </c>
      <c r="D151" s="5">
        <v>1</v>
      </c>
      <c r="E151" s="3" t="s">
        <v>280</v>
      </c>
      <c r="F151" s="6">
        <v>9237.9566828314</v>
      </c>
      <c r="G151" s="4">
        <f>$D151*F151</f>
        <v>9237.9566828314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 s="26"/>
    </row>
    <row r="152" spans="1:31" customHeight="1" ht="30.1">
      <c r="B152" s="9">
        <v>50</v>
      </c>
      <c r="C152" s="10" t="s">
        <v>281</v>
      </c>
      <c r="D152" s="5">
        <v>10</v>
      </c>
      <c r="E152" s="3" t="s">
        <v>282</v>
      </c>
      <c r="F152" s="6">
        <v>1229.8077085186</v>
      </c>
      <c r="G152" s="4">
        <f>$D152*F152</f>
        <v>12298.077085186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 s="26"/>
    </row>
    <row r="153" spans="1:31" customHeight="1" ht="30.1">
      <c r="B153" s="11">
        <v>51</v>
      </c>
      <c r="C153" s="10" t="s">
        <v>283</v>
      </c>
      <c r="D153" s="5">
        <v>19</v>
      </c>
      <c r="E153" s="3" t="s">
        <v>38</v>
      </c>
      <c r="F153" s="6">
        <v>238.0140095192</v>
      </c>
      <c r="G153" s="4">
        <f>$D153*F153</f>
        <v>4522.2661808648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 s="26"/>
    </row>
    <row r="154" spans="1:31" customHeight="1" ht="34.95">
      <c r="B154" s="9">
        <v>138</v>
      </c>
      <c r="C154" s="10" t="s">
        <v>284</v>
      </c>
      <c r="D154" s="5"/>
      <c r="E154" s="3" t="s">
        <v>38</v>
      </c>
      <c r="F154" s="6"/>
      <c r="G154" s="4">
        <f>$D154*F154</f>
        <v>0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 s="26"/>
    </row>
    <row r="155" spans="1:31" customHeight="1" ht="18">
      <c r="B155" s="11">
        <v>52</v>
      </c>
      <c r="C155" s="10" t="s">
        <v>285</v>
      </c>
      <c r="D155" s="5">
        <v>1</v>
      </c>
      <c r="E155" s="3" t="s">
        <v>38</v>
      </c>
      <c r="F155" s="6">
        <v>970.74427302625</v>
      </c>
      <c r="G155" s="4">
        <f>$D155*F155</f>
        <v>970.74427302625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 s="26"/>
    </row>
    <row r="156" spans="1:31" customHeight="1" ht="18">
      <c r="B156" s="9">
        <v>53</v>
      </c>
      <c r="C156" s="10" t="s">
        <v>286</v>
      </c>
      <c r="D156" s="5">
        <v>9</v>
      </c>
      <c r="E156" s="3" t="s">
        <v>287</v>
      </c>
      <c r="F156" s="6">
        <v>328.05201885966</v>
      </c>
      <c r="G156" s="4">
        <f>$D156*F156</f>
        <v>2952.4681697369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 s="26"/>
    </row>
    <row r="157" spans="1:31" customHeight="1" ht="18">
      <c r="B157" s="9">
        <v>141</v>
      </c>
      <c r="C157" s="10" t="s">
        <v>288</v>
      </c>
      <c r="D157" s="5"/>
      <c r="E157" s="3" t="s">
        <v>70</v>
      </c>
      <c r="F157" s="6"/>
      <c r="G157" s="4">
        <f>$D157*F157</f>
        <v>0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 s="26"/>
    </row>
    <row r="158" spans="1:31" customHeight="1" ht="18">
      <c r="B158" s="9">
        <v>142</v>
      </c>
      <c r="C158" s="10" t="s">
        <v>289</v>
      </c>
      <c r="D158" s="5"/>
      <c r="E158" s="3" t="s">
        <v>210</v>
      </c>
      <c r="F158" s="6">
        <v>328.2561367391</v>
      </c>
      <c r="G158" s="4">
        <f>$D158*F158</f>
        <v>0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 s="26"/>
    </row>
    <row r="159" spans="1:31" customHeight="1" ht="18">
      <c r="B159" s="11">
        <v>143</v>
      </c>
      <c r="C159" s="10" t="s">
        <v>290</v>
      </c>
      <c r="D159" s="5"/>
      <c r="E159" s="3" t="s">
        <v>210</v>
      </c>
      <c r="F159" s="6">
        <v>569.21126503885</v>
      </c>
      <c r="G159" s="4">
        <f>$D159*F159</f>
        <v>0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 s="22"/>
    </row>
    <row r="160" spans="1:31" customHeight="1" ht="18">
      <c r="B160" s="9">
        <v>144</v>
      </c>
      <c r="C160" s="10" t="s">
        <v>291</v>
      </c>
      <c r="D160" s="5"/>
      <c r="E160" s="3" t="s">
        <v>210</v>
      </c>
      <c r="F160" s="6"/>
      <c r="G160" s="4">
        <f>$D160*F160</f>
        <v>0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 s="26"/>
    </row>
    <row r="161" spans="1:31" customHeight="1" ht="18">
      <c r="B161" s="11">
        <v>145</v>
      </c>
      <c r="C161" s="10" t="s">
        <v>292</v>
      </c>
      <c r="D161" s="5"/>
      <c r="E161" s="3" t="s">
        <v>210</v>
      </c>
      <c r="F161" s="6"/>
      <c r="G161" s="4">
        <f>$D161*F161</f>
        <v>0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 s="26"/>
    </row>
    <row r="162" spans="1:31" customHeight="1" ht="24.05">
      <c r="B162" s="9">
        <v>54</v>
      </c>
      <c r="C162" s="10" t="s">
        <v>293</v>
      </c>
      <c r="D162" s="5">
        <v>9</v>
      </c>
      <c r="E162" s="3" t="s">
        <v>210</v>
      </c>
      <c r="F162" s="6">
        <v>855.7423415391</v>
      </c>
      <c r="G162" s="4">
        <f>$D162*F162</f>
        <v>7701.6810738519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 s="26"/>
    </row>
    <row r="163" spans="1:31" customHeight="1" ht="24.05">
      <c r="B163" s="9">
        <v>147</v>
      </c>
      <c r="C163" s="10" t="s">
        <v>294</v>
      </c>
      <c r="D163" s="5"/>
      <c r="E163" s="3" t="s">
        <v>210</v>
      </c>
      <c r="F163" s="6"/>
      <c r="G163" s="4">
        <f>$D163*F163</f>
        <v>0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 s="26"/>
    </row>
    <row r="164" spans="1:31" customHeight="1" ht="25.55">
      <c r="B164" s="9">
        <v>148</v>
      </c>
      <c r="C164" s="10" t="s">
        <v>295</v>
      </c>
      <c r="D164" s="5"/>
      <c r="E164" s="3" t="s">
        <v>210</v>
      </c>
      <c r="F164" s="6"/>
      <c r="G164" s="4">
        <f>$D164*F164</f>
        <v>0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 s="26"/>
    </row>
    <row r="165" spans="1:31" customHeight="1" ht="34.95">
      <c r="B165" s="11">
        <v>55</v>
      </c>
      <c r="C165" s="10" t="s">
        <v>296</v>
      </c>
      <c r="D165" s="5">
        <v>11</v>
      </c>
      <c r="E165" s="3" t="s">
        <v>70</v>
      </c>
      <c r="F165" s="6">
        <v>510.08335159586</v>
      </c>
      <c r="G165" s="4">
        <f>$D165*F165</f>
        <v>5610.9168675544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 s="22"/>
    </row>
    <row r="166" spans="1:31" customHeight="1" ht="45.15">
      <c r="B166" s="9">
        <v>150</v>
      </c>
      <c r="C166" s="10" t="s">
        <v>297</v>
      </c>
      <c r="D166" s="5"/>
      <c r="E166" s="3" t="s">
        <v>38</v>
      </c>
      <c r="F166" s="6">
        <v>9161.5827936035</v>
      </c>
      <c r="G166" s="4">
        <f>$D166*F166</f>
        <v>0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 s="26"/>
    </row>
    <row r="167" spans="1:31" customHeight="1" ht="45.15">
      <c r="B167" s="11">
        <v>151</v>
      </c>
      <c r="C167" s="10" t="s">
        <v>298</v>
      </c>
      <c r="D167" s="5"/>
      <c r="E167" s="3" t="s">
        <v>38</v>
      </c>
      <c r="F167" s="6">
        <v>9161.5853187569</v>
      </c>
      <c r="G167" s="4">
        <f>$D167*F167</f>
        <v>0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 s="26"/>
    </row>
    <row r="168" spans="1:31" customHeight="1" ht="30.1">
      <c r="B168" s="9">
        <v>152</v>
      </c>
      <c r="C168" s="10" t="s">
        <v>299</v>
      </c>
      <c r="D168" s="5"/>
      <c r="E168" s="3" t="s">
        <v>210</v>
      </c>
      <c r="F168" s="6"/>
      <c r="G168" s="4">
        <f>$D168*F168</f>
        <v>0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 s="26"/>
    </row>
    <row r="169" spans="1:31" customHeight="1" ht="42.75">
      <c r="B169" s="56" t="s">
        <v>300</v>
      </c>
      <c r="C169" s="57"/>
      <c r="D169" s="57"/>
      <c r="E169" s="57"/>
      <c r="F169" s="57"/>
      <c r="G169" s="12">
        <f>SUM(G8:G168)</f>
        <v>1609110.2312577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 s="26"/>
    </row>
    <row r="170" spans="1:31"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26"/>
    </row>
    <row r="171" spans="1:31">
      <c r="C171" s="1" t="s">
        <v>301</v>
      </c>
      <c r="D171" s="1" t="s">
        <v>302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26"/>
    </row>
    <row r="172" spans="1:31"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26"/>
    </row>
    <row r="173" spans="1:31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26"/>
    </row>
    <row r="174" spans="1:31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26"/>
    </row>
    <row r="175" spans="1:31">
      <c r="C175" s="1" t="s">
        <v>303</v>
      </c>
      <c r="D175" s="1" t="s">
        <v>304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26"/>
    </row>
    <row r="176" spans="1:31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26"/>
    </row>
  </sheetData>
  <autoFilter ref="C7:F169"/>
  <mergeCells>
    <mergeCell ref="K2:M2"/>
    <mergeCell ref="P2:S2"/>
    <mergeCell ref="U2:V2"/>
    <mergeCell ref="W2:X2"/>
    <mergeCell ref="B3:E3"/>
    <mergeCell ref="F3:G3"/>
    <mergeCell ref="B4:E4"/>
    <mergeCell ref="B2:E2"/>
    <mergeCell ref="B169:F169"/>
    <mergeCell ref="C6:E6"/>
    <mergeCell ref="C5:E5"/>
    <mergeCell ref="F5:G5"/>
    <mergeCell ref="F2:G2"/>
    <mergeCell ref="F4:G4"/>
  </mergeCells>
  <conditionalFormatting sqref="G8:G168">
    <cfRule type="cellIs" dxfId="0" priority="1" operator="equal" stopIfTrue="1">
      <formula>""""""</formula>
    </cfRule>
  </conditionalFormatting>
  <printOptions gridLines="false" gridLinesSet="true"/>
  <pageMargins left="0.39370078740157" right="0.39370078740157" top="0.39370078740157" bottom="0.39370078740157" header="0" footer="0"/>
  <pageSetup paperSize="1" orientation="landscape" scale="42" fitToHeight="0" fitToWidth="1" pageOrder="downThenOver" r:id="rId1ps"/>
  <headerFooter differentOddEven="false" differentFirst="false" scaleWithDoc="true" alignWithMargins="true">
    <oddHeader/>
    <oddFooter>&amp;RHoja &amp;P de &amp;N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ICM (2)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dcterms:created xsi:type="dcterms:W3CDTF">2021-03-03T05:34:40+01:00</dcterms:created>
  <dcterms:modified xsi:type="dcterms:W3CDTF">2023-12-07T23:17:03+01:00</dcterms:modified>
  <dc:title/>
  <dc:description/>
  <dc:subject/>
  <cp:keywords/>
  <cp:category/>
</cp:coreProperties>
</file>