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la Padilla\Desktop\H CASAS\"/>
    </mc:Choice>
  </mc:AlternateContent>
  <xr:revisionPtr revIDLastSave="0" documentId="13_ncr:1_{4FF0EBB7-F4E6-436E-9220-67799C82DB98}" xr6:coauthVersionLast="47" xr6:coauthVersionMax="47" xr10:uidLastSave="{00000000-0000-0000-0000-000000000000}"/>
  <bookViews>
    <workbookView xWindow="-120" yWindow="-120" windowWidth="20730" windowHeight="11160" tabRatio="513" xr2:uid="{00000000-000D-0000-FFFF-FFFF00000000}"/>
  </bookViews>
  <sheets>
    <sheet name="ICM" sheetId="1" r:id="rId1"/>
    <sheet name="ICM (2)" sheetId="2" r:id="rId2"/>
  </sheets>
  <externalReferences>
    <externalReference r:id="rId3"/>
  </externalReferences>
  <definedNames>
    <definedName name="_xlnm._FilterDatabase" localSheetId="0" hidden="1">ICM!$C$8:$F$172</definedName>
    <definedName name="_xlnm._FilterDatabase" localSheetId="1" hidden="1">'ICM (2)'!$C$8:$F$172</definedName>
    <definedName name="_xlnm.Print_Area" localSheetId="0">ICM!$A$2:$S$171</definedName>
    <definedName name="_xlnm.Print_Area" localSheetId="1">'ICM (2)'!$A$2:$S$171</definedName>
    <definedName name="_xlnm.Print_Titles" localSheetId="0">ICM!$2:$8</definedName>
    <definedName name="_xlnm.Print_Titles" localSheetId="1">'ICM (2)'!$2:$8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1" i="2" l="1"/>
  <c r="O171" i="2"/>
  <c r="M171" i="2"/>
  <c r="K171" i="2"/>
  <c r="R171" i="2" s="1"/>
  <c r="S171" i="2" s="1"/>
  <c r="I171" i="2"/>
  <c r="G171" i="2"/>
  <c r="Q170" i="2"/>
  <c r="O170" i="2"/>
  <c r="M170" i="2"/>
  <c r="K170" i="2"/>
  <c r="I170" i="2"/>
  <c r="F170" i="2"/>
  <c r="G170" i="2" s="1"/>
  <c r="Q169" i="2"/>
  <c r="O169" i="2"/>
  <c r="M169" i="2"/>
  <c r="K169" i="2"/>
  <c r="I169" i="2"/>
  <c r="F169" i="2"/>
  <c r="G169" i="2" s="1"/>
  <c r="Q168" i="2"/>
  <c r="O168" i="2"/>
  <c r="M168" i="2"/>
  <c r="K168" i="2"/>
  <c r="I168" i="2"/>
  <c r="F168" i="2"/>
  <c r="G168" i="2" s="1"/>
  <c r="R168" i="2" s="1"/>
  <c r="S168" i="2" s="1"/>
  <c r="Q167" i="2"/>
  <c r="R167" i="2" s="1"/>
  <c r="S167" i="2" s="1"/>
  <c r="O167" i="2"/>
  <c r="M167" i="2"/>
  <c r="K167" i="2"/>
  <c r="I167" i="2"/>
  <c r="G167" i="2"/>
  <c r="Q166" i="2"/>
  <c r="R166" i="2" s="1"/>
  <c r="S166" i="2" s="1"/>
  <c r="O166" i="2"/>
  <c r="M166" i="2"/>
  <c r="K166" i="2"/>
  <c r="I166" i="2"/>
  <c r="G166" i="2"/>
  <c r="Q165" i="2"/>
  <c r="O165" i="2"/>
  <c r="M165" i="2"/>
  <c r="K165" i="2"/>
  <c r="I165" i="2"/>
  <c r="F165" i="2"/>
  <c r="G165" i="2" s="1"/>
  <c r="Q164" i="2"/>
  <c r="O164" i="2"/>
  <c r="M164" i="2"/>
  <c r="K164" i="2"/>
  <c r="I164" i="2"/>
  <c r="R164" i="2" s="1"/>
  <c r="S164" i="2" s="1"/>
  <c r="G164" i="2"/>
  <c r="Q163" i="2"/>
  <c r="O163" i="2"/>
  <c r="M163" i="2"/>
  <c r="K163" i="2"/>
  <c r="I163" i="2"/>
  <c r="R163" i="2" s="1"/>
  <c r="S163" i="2" s="1"/>
  <c r="G163" i="2"/>
  <c r="Q162" i="2"/>
  <c r="O162" i="2"/>
  <c r="M162" i="2"/>
  <c r="K162" i="2"/>
  <c r="I162" i="2"/>
  <c r="F162" i="2"/>
  <c r="G162" i="2" s="1"/>
  <c r="Q161" i="2"/>
  <c r="O161" i="2"/>
  <c r="M161" i="2"/>
  <c r="K161" i="2"/>
  <c r="I161" i="2"/>
  <c r="F161" i="2"/>
  <c r="Q160" i="2"/>
  <c r="O160" i="2"/>
  <c r="M160" i="2"/>
  <c r="K160" i="2"/>
  <c r="I160" i="2"/>
  <c r="R160" i="2" s="1"/>
  <c r="S160" i="2" s="1"/>
  <c r="G160" i="2"/>
  <c r="Q159" i="2"/>
  <c r="O159" i="2"/>
  <c r="M159" i="2"/>
  <c r="K159" i="2"/>
  <c r="I159" i="2"/>
  <c r="F159" i="2"/>
  <c r="Q158" i="2"/>
  <c r="O158" i="2"/>
  <c r="M158" i="2"/>
  <c r="K158" i="2"/>
  <c r="I158" i="2"/>
  <c r="G158" i="2"/>
  <c r="F158" i="2"/>
  <c r="Q157" i="2"/>
  <c r="O157" i="2"/>
  <c r="M157" i="2"/>
  <c r="K157" i="2"/>
  <c r="R157" i="2" s="1"/>
  <c r="S157" i="2" s="1"/>
  <c r="I157" i="2"/>
  <c r="G157" i="2"/>
  <c r="Q156" i="2"/>
  <c r="O156" i="2"/>
  <c r="M156" i="2"/>
  <c r="K156" i="2"/>
  <c r="I156" i="2"/>
  <c r="F156" i="2"/>
  <c r="G156" i="2" s="1"/>
  <c r="Q155" i="2"/>
  <c r="O155" i="2"/>
  <c r="M155" i="2"/>
  <c r="K155" i="2"/>
  <c r="I155" i="2"/>
  <c r="F155" i="2"/>
  <c r="G155" i="2" s="1"/>
  <c r="Q154" i="2"/>
  <c r="O154" i="2"/>
  <c r="M154" i="2"/>
  <c r="K154" i="2"/>
  <c r="I154" i="2"/>
  <c r="F154" i="2"/>
  <c r="G154" i="2" s="1"/>
  <c r="R154" i="2" s="1"/>
  <c r="S154" i="2" s="1"/>
  <c r="Q153" i="2"/>
  <c r="O153" i="2"/>
  <c r="M153" i="2"/>
  <c r="K153" i="2"/>
  <c r="I153" i="2"/>
  <c r="F153" i="2"/>
  <c r="G153" i="2" s="1"/>
  <c r="Q152" i="2"/>
  <c r="O152" i="2"/>
  <c r="M152" i="2"/>
  <c r="K152" i="2"/>
  <c r="I152" i="2"/>
  <c r="F152" i="2"/>
  <c r="G152" i="2" s="1"/>
  <c r="Q151" i="2"/>
  <c r="O151" i="2"/>
  <c r="M151" i="2"/>
  <c r="K151" i="2"/>
  <c r="I151" i="2"/>
  <c r="F151" i="2"/>
  <c r="Q150" i="2"/>
  <c r="O150" i="2"/>
  <c r="M150" i="2"/>
  <c r="K150" i="2"/>
  <c r="I150" i="2"/>
  <c r="F150" i="2"/>
  <c r="Q149" i="2"/>
  <c r="O149" i="2"/>
  <c r="M149" i="2"/>
  <c r="K149" i="2"/>
  <c r="I149" i="2"/>
  <c r="F149" i="2"/>
  <c r="G149" i="2" s="1"/>
  <c r="Q148" i="2"/>
  <c r="O148" i="2"/>
  <c r="M148" i="2"/>
  <c r="K148" i="2"/>
  <c r="I148" i="2"/>
  <c r="F148" i="2"/>
  <c r="G148" i="2" s="1"/>
  <c r="Q147" i="2"/>
  <c r="O147" i="2"/>
  <c r="M147" i="2"/>
  <c r="K147" i="2"/>
  <c r="I147" i="2"/>
  <c r="F147" i="2"/>
  <c r="G147" i="2" s="1"/>
  <c r="Q146" i="2"/>
  <c r="O146" i="2"/>
  <c r="M146" i="2"/>
  <c r="K146" i="2"/>
  <c r="I146" i="2"/>
  <c r="F146" i="2"/>
  <c r="G146" i="2" s="1"/>
  <c r="R146" i="2" s="1"/>
  <c r="S146" i="2" s="1"/>
  <c r="Q145" i="2"/>
  <c r="O145" i="2"/>
  <c r="M145" i="2"/>
  <c r="K145" i="2"/>
  <c r="I145" i="2"/>
  <c r="F145" i="2"/>
  <c r="G145" i="2" s="1"/>
  <c r="Q144" i="2"/>
  <c r="O144" i="2"/>
  <c r="M144" i="2"/>
  <c r="K144" i="2"/>
  <c r="I144" i="2"/>
  <c r="R144" i="2" s="1"/>
  <c r="S144" i="2" s="1"/>
  <c r="G144" i="2"/>
  <c r="Q143" i="2"/>
  <c r="O143" i="2"/>
  <c r="M143" i="2"/>
  <c r="K143" i="2"/>
  <c r="I143" i="2"/>
  <c r="F143" i="2"/>
  <c r="G143" i="2" s="1"/>
  <c r="Q142" i="2"/>
  <c r="O142" i="2"/>
  <c r="M142" i="2"/>
  <c r="K142" i="2"/>
  <c r="I142" i="2"/>
  <c r="F142" i="2"/>
  <c r="Q141" i="2"/>
  <c r="O141" i="2"/>
  <c r="M141" i="2"/>
  <c r="K141" i="2"/>
  <c r="I141" i="2"/>
  <c r="F141" i="2"/>
  <c r="Q140" i="2"/>
  <c r="O140" i="2"/>
  <c r="M140" i="2"/>
  <c r="K140" i="2"/>
  <c r="I140" i="2"/>
  <c r="F140" i="2"/>
  <c r="G140" i="2" s="1"/>
  <c r="I139" i="2"/>
  <c r="F139" i="2"/>
  <c r="Q138" i="2"/>
  <c r="O138" i="2"/>
  <c r="M138" i="2"/>
  <c r="K138" i="2"/>
  <c r="I138" i="2"/>
  <c r="F138" i="2"/>
  <c r="Q137" i="2"/>
  <c r="O137" i="2"/>
  <c r="M137" i="2"/>
  <c r="K137" i="2"/>
  <c r="I137" i="2"/>
  <c r="F137" i="2"/>
  <c r="Q136" i="2"/>
  <c r="O136" i="2"/>
  <c r="M136" i="2"/>
  <c r="K136" i="2"/>
  <c r="I136" i="2"/>
  <c r="F136" i="2"/>
  <c r="G136" i="2" s="1"/>
  <c r="Q135" i="2"/>
  <c r="O135" i="2"/>
  <c r="M135" i="2"/>
  <c r="K135" i="2"/>
  <c r="I135" i="2"/>
  <c r="F135" i="2"/>
  <c r="G135" i="2" s="1"/>
  <c r="Q134" i="2"/>
  <c r="O134" i="2"/>
  <c r="M134" i="2"/>
  <c r="K134" i="2"/>
  <c r="I134" i="2"/>
  <c r="F134" i="2"/>
  <c r="G134" i="2" s="1"/>
  <c r="Q133" i="2"/>
  <c r="O133" i="2"/>
  <c r="M133" i="2"/>
  <c r="K133" i="2"/>
  <c r="I133" i="2"/>
  <c r="R133" i="2" s="1"/>
  <c r="S133" i="2" s="1"/>
  <c r="G133" i="2"/>
  <c r="Q132" i="2"/>
  <c r="O132" i="2"/>
  <c r="M132" i="2"/>
  <c r="K132" i="2"/>
  <c r="I132" i="2"/>
  <c r="R132" i="2" s="1"/>
  <c r="S132" i="2" s="1"/>
  <c r="G132" i="2"/>
  <c r="Q131" i="2"/>
  <c r="O131" i="2"/>
  <c r="M131" i="2"/>
  <c r="K131" i="2"/>
  <c r="I131" i="2"/>
  <c r="R131" i="2" s="1"/>
  <c r="S131" i="2" s="1"/>
  <c r="G131" i="2"/>
  <c r="Q130" i="2"/>
  <c r="O130" i="2"/>
  <c r="M130" i="2"/>
  <c r="K130" i="2"/>
  <c r="I130" i="2"/>
  <c r="F130" i="2"/>
  <c r="G130" i="2" s="1"/>
  <c r="Q129" i="2"/>
  <c r="O129" i="2"/>
  <c r="M129" i="2"/>
  <c r="K129" i="2"/>
  <c r="R129" i="2" s="1"/>
  <c r="S129" i="2" s="1"/>
  <c r="I129" i="2"/>
  <c r="G129" i="2"/>
  <c r="Q128" i="2"/>
  <c r="O128" i="2"/>
  <c r="M128" i="2"/>
  <c r="K128" i="2"/>
  <c r="R128" i="2" s="1"/>
  <c r="S128" i="2" s="1"/>
  <c r="I128" i="2"/>
  <c r="G128" i="2"/>
  <c r="Q127" i="2"/>
  <c r="O127" i="2"/>
  <c r="M127" i="2"/>
  <c r="K127" i="2"/>
  <c r="I127" i="2"/>
  <c r="F127" i="2"/>
  <c r="G127" i="2" s="1"/>
  <c r="Q126" i="2"/>
  <c r="O126" i="2"/>
  <c r="M126" i="2"/>
  <c r="K126" i="2"/>
  <c r="I126" i="2"/>
  <c r="F126" i="2"/>
  <c r="Q125" i="2"/>
  <c r="O125" i="2"/>
  <c r="M125" i="2"/>
  <c r="K125" i="2"/>
  <c r="I125" i="2"/>
  <c r="F125" i="2"/>
  <c r="Q124" i="2"/>
  <c r="O124" i="2"/>
  <c r="M124" i="2"/>
  <c r="K124" i="2"/>
  <c r="I124" i="2"/>
  <c r="F124" i="2"/>
  <c r="Q123" i="2"/>
  <c r="O123" i="2"/>
  <c r="M123" i="2"/>
  <c r="K123" i="2"/>
  <c r="I123" i="2"/>
  <c r="F123" i="2"/>
  <c r="Q122" i="2"/>
  <c r="O122" i="2"/>
  <c r="M122" i="2"/>
  <c r="K122" i="2"/>
  <c r="I122" i="2"/>
  <c r="F122" i="2"/>
  <c r="G122" i="2" s="1"/>
  <c r="Q121" i="2"/>
  <c r="O121" i="2"/>
  <c r="M121" i="2"/>
  <c r="K121" i="2"/>
  <c r="I121" i="2"/>
  <c r="F121" i="2"/>
  <c r="G121" i="2" s="1"/>
  <c r="Q120" i="2"/>
  <c r="O120" i="2"/>
  <c r="M120" i="2"/>
  <c r="K120" i="2"/>
  <c r="I120" i="2"/>
  <c r="F120" i="2"/>
  <c r="G120" i="2" s="1"/>
  <c r="Q119" i="2"/>
  <c r="O119" i="2"/>
  <c r="M119" i="2"/>
  <c r="K119" i="2"/>
  <c r="I119" i="2"/>
  <c r="R119" i="2" s="1"/>
  <c r="S119" i="2" s="1"/>
  <c r="G119" i="2"/>
  <c r="Q118" i="2"/>
  <c r="O118" i="2"/>
  <c r="M118" i="2"/>
  <c r="K118" i="2"/>
  <c r="I118" i="2"/>
  <c r="R118" i="2" s="1"/>
  <c r="S118" i="2" s="1"/>
  <c r="G118" i="2"/>
  <c r="Q117" i="2"/>
  <c r="O117" i="2"/>
  <c r="M117" i="2"/>
  <c r="K117" i="2"/>
  <c r="I117" i="2"/>
  <c r="R117" i="2" s="1"/>
  <c r="S117" i="2" s="1"/>
  <c r="G117" i="2"/>
  <c r="Q116" i="2"/>
  <c r="O116" i="2"/>
  <c r="M116" i="2"/>
  <c r="K116" i="2"/>
  <c r="I116" i="2"/>
  <c r="R116" i="2" s="1"/>
  <c r="S116" i="2" s="1"/>
  <c r="G116" i="2"/>
  <c r="Q115" i="2"/>
  <c r="O115" i="2"/>
  <c r="M115" i="2"/>
  <c r="K115" i="2"/>
  <c r="I115" i="2"/>
  <c r="R115" i="2" s="1"/>
  <c r="S115" i="2" s="1"/>
  <c r="G115" i="2"/>
  <c r="Q114" i="2"/>
  <c r="O114" i="2"/>
  <c r="M114" i="2"/>
  <c r="K114" i="2"/>
  <c r="I114" i="2"/>
  <c r="R114" i="2" s="1"/>
  <c r="S114" i="2" s="1"/>
  <c r="G114" i="2"/>
  <c r="Q113" i="2"/>
  <c r="O113" i="2"/>
  <c r="M113" i="2"/>
  <c r="K113" i="2"/>
  <c r="I113" i="2"/>
  <c r="R113" i="2" s="1"/>
  <c r="S113" i="2" s="1"/>
  <c r="G113" i="2"/>
  <c r="Q112" i="2"/>
  <c r="O112" i="2"/>
  <c r="M112" i="2"/>
  <c r="K112" i="2"/>
  <c r="I112" i="2"/>
  <c r="R112" i="2" s="1"/>
  <c r="S112" i="2" s="1"/>
  <c r="G112" i="2"/>
  <c r="Q111" i="2"/>
  <c r="O111" i="2"/>
  <c r="M111" i="2"/>
  <c r="K111" i="2"/>
  <c r="I111" i="2"/>
  <c r="R111" i="2" s="1"/>
  <c r="S111" i="2" s="1"/>
  <c r="G111" i="2"/>
  <c r="Q110" i="2"/>
  <c r="O110" i="2"/>
  <c r="M110" i="2"/>
  <c r="K110" i="2"/>
  <c r="I110" i="2"/>
  <c r="R110" i="2" s="1"/>
  <c r="S110" i="2" s="1"/>
  <c r="G110" i="2"/>
  <c r="Q109" i="2"/>
  <c r="O109" i="2"/>
  <c r="M109" i="2"/>
  <c r="K109" i="2"/>
  <c r="I109" i="2"/>
  <c r="R109" i="2" s="1"/>
  <c r="S109" i="2" s="1"/>
  <c r="G109" i="2"/>
  <c r="Q108" i="2"/>
  <c r="O108" i="2"/>
  <c r="M108" i="2"/>
  <c r="K108" i="2"/>
  <c r="I108" i="2"/>
  <c r="R108" i="2" s="1"/>
  <c r="S108" i="2" s="1"/>
  <c r="G108" i="2"/>
  <c r="Q107" i="2"/>
  <c r="O107" i="2"/>
  <c r="M107" i="2"/>
  <c r="K107" i="2"/>
  <c r="I107" i="2"/>
  <c r="R107" i="2" s="1"/>
  <c r="S107" i="2" s="1"/>
  <c r="G107" i="2"/>
  <c r="Q106" i="2"/>
  <c r="O106" i="2"/>
  <c r="M106" i="2"/>
  <c r="K106" i="2"/>
  <c r="I106" i="2"/>
  <c r="R106" i="2" s="1"/>
  <c r="S106" i="2" s="1"/>
  <c r="G106" i="2"/>
  <c r="Q105" i="2"/>
  <c r="O105" i="2"/>
  <c r="M105" i="2"/>
  <c r="K105" i="2"/>
  <c r="I105" i="2"/>
  <c r="R105" i="2" s="1"/>
  <c r="S105" i="2" s="1"/>
  <c r="G105" i="2"/>
  <c r="Q104" i="2"/>
  <c r="O104" i="2"/>
  <c r="M104" i="2"/>
  <c r="K104" i="2"/>
  <c r="I104" i="2"/>
  <c r="R104" i="2" s="1"/>
  <c r="S104" i="2" s="1"/>
  <c r="G104" i="2"/>
  <c r="Q103" i="2"/>
  <c r="O103" i="2"/>
  <c r="M103" i="2"/>
  <c r="K103" i="2"/>
  <c r="I103" i="2"/>
  <c r="R103" i="2" s="1"/>
  <c r="S103" i="2" s="1"/>
  <c r="G103" i="2"/>
  <c r="Q102" i="2"/>
  <c r="O102" i="2"/>
  <c r="M102" i="2"/>
  <c r="K102" i="2"/>
  <c r="I102" i="2"/>
  <c r="F102" i="2"/>
  <c r="G102" i="2" s="1"/>
  <c r="Q101" i="2"/>
  <c r="O101" i="2"/>
  <c r="M101" i="2"/>
  <c r="K101" i="2"/>
  <c r="I101" i="2"/>
  <c r="R101" i="2" s="1"/>
  <c r="S101" i="2" s="1"/>
  <c r="G101" i="2"/>
  <c r="Q100" i="2"/>
  <c r="O100" i="2"/>
  <c r="M100" i="2"/>
  <c r="K100" i="2"/>
  <c r="I100" i="2"/>
  <c r="R100" i="2" s="1"/>
  <c r="S100" i="2" s="1"/>
  <c r="G100" i="2"/>
  <c r="Q99" i="2"/>
  <c r="O99" i="2"/>
  <c r="M99" i="2"/>
  <c r="K99" i="2"/>
  <c r="I99" i="2"/>
  <c r="F99" i="2"/>
  <c r="Q98" i="2"/>
  <c r="O98" i="2"/>
  <c r="M98" i="2"/>
  <c r="K98" i="2"/>
  <c r="I98" i="2"/>
  <c r="G98" i="2"/>
  <c r="F98" i="2"/>
  <c r="Q97" i="2"/>
  <c r="O97" i="2"/>
  <c r="M97" i="2"/>
  <c r="K97" i="2"/>
  <c r="R97" i="2" s="1"/>
  <c r="S97" i="2" s="1"/>
  <c r="I97" i="2"/>
  <c r="G97" i="2"/>
  <c r="Q96" i="2"/>
  <c r="O96" i="2"/>
  <c r="M96" i="2"/>
  <c r="K96" i="2"/>
  <c r="R96" i="2" s="1"/>
  <c r="S96" i="2" s="1"/>
  <c r="I96" i="2"/>
  <c r="G96" i="2"/>
  <c r="Q95" i="2"/>
  <c r="O95" i="2"/>
  <c r="M95" i="2"/>
  <c r="K95" i="2"/>
  <c r="I95" i="2"/>
  <c r="F95" i="2"/>
  <c r="Q94" i="2"/>
  <c r="R94" i="2" s="1"/>
  <c r="S94" i="2" s="1"/>
  <c r="O94" i="2"/>
  <c r="M94" i="2"/>
  <c r="K94" i="2"/>
  <c r="I94" i="2"/>
  <c r="G94" i="2"/>
  <c r="Q93" i="2"/>
  <c r="R93" i="2" s="1"/>
  <c r="S93" i="2" s="1"/>
  <c r="O93" i="2"/>
  <c r="M93" i="2"/>
  <c r="K93" i="2"/>
  <c r="I93" i="2"/>
  <c r="G93" i="2"/>
  <c r="Q92" i="2"/>
  <c r="R92" i="2" s="1"/>
  <c r="S92" i="2" s="1"/>
  <c r="O92" i="2"/>
  <c r="M92" i="2"/>
  <c r="K92" i="2"/>
  <c r="I92" i="2"/>
  <c r="G92" i="2"/>
  <c r="Q91" i="2"/>
  <c r="R91" i="2" s="1"/>
  <c r="S91" i="2" s="1"/>
  <c r="O91" i="2"/>
  <c r="M91" i="2"/>
  <c r="K91" i="2"/>
  <c r="I91" i="2"/>
  <c r="G91" i="2"/>
  <c r="Q90" i="2"/>
  <c r="R90" i="2" s="1"/>
  <c r="S90" i="2" s="1"/>
  <c r="O90" i="2"/>
  <c r="M90" i="2"/>
  <c r="K90" i="2"/>
  <c r="I90" i="2"/>
  <c r="G90" i="2"/>
  <c r="Q89" i="2"/>
  <c r="R89" i="2" s="1"/>
  <c r="S89" i="2" s="1"/>
  <c r="O89" i="2"/>
  <c r="M89" i="2"/>
  <c r="K89" i="2"/>
  <c r="I89" i="2"/>
  <c r="G89" i="2"/>
  <c r="Q88" i="2"/>
  <c r="R88" i="2" s="1"/>
  <c r="S88" i="2" s="1"/>
  <c r="O88" i="2"/>
  <c r="M88" i="2"/>
  <c r="K88" i="2"/>
  <c r="I88" i="2"/>
  <c r="G88" i="2"/>
  <c r="Q87" i="2"/>
  <c r="R87" i="2" s="1"/>
  <c r="S87" i="2" s="1"/>
  <c r="O87" i="2"/>
  <c r="M87" i="2"/>
  <c r="K87" i="2"/>
  <c r="I87" i="2"/>
  <c r="G87" i="2"/>
  <c r="Q86" i="2"/>
  <c r="R86" i="2" s="1"/>
  <c r="S86" i="2" s="1"/>
  <c r="O86" i="2"/>
  <c r="M86" i="2"/>
  <c r="K86" i="2"/>
  <c r="I86" i="2"/>
  <c r="G86" i="2"/>
  <c r="Q85" i="2"/>
  <c r="O85" i="2"/>
  <c r="M85" i="2"/>
  <c r="K85" i="2"/>
  <c r="I85" i="2"/>
  <c r="F85" i="2"/>
  <c r="G85" i="2" s="1"/>
  <c r="R84" i="2"/>
  <c r="S84" i="2" s="1"/>
  <c r="Q84" i="2"/>
  <c r="O84" i="2"/>
  <c r="M84" i="2"/>
  <c r="K84" i="2"/>
  <c r="I84" i="2"/>
  <c r="G84" i="2"/>
  <c r="Q83" i="2"/>
  <c r="O83" i="2"/>
  <c r="M83" i="2"/>
  <c r="K83" i="2"/>
  <c r="I83" i="2"/>
  <c r="F83" i="2"/>
  <c r="G83" i="2" s="1"/>
  <c r="R83" i="2" s="1"/>
  <c r="S83" i="2" s="1"/>
  <c r="Q82" i="2"/>
  <c r="O82" i="2"/>
  <c r="M82" i="2"/>
  <c r="K82" i="2"/>
  <c r="I82" i="2"/>
  <c r="F82" i="2"/>
  <c r="G82" i="2" s="1"/>
  <c r="Q81" i="2"/>
  <c r="O81" i="2"/>
  <c r="M81" i="2"/>
  <c r="K81" i="2"/>
  <c r="I81" i="2"/>
  <c r="F81" i="2"/>
  <c r="G81" i="2" s="1"/>
  <c r="Q80" i="2"/>
  <c r="O80" i="2"/>
  <c r="M80" i="2"/>
  <c r="K80" i="2"/>
  <c r="I80" i="2"/>
  <c r="F80" i="2"/>
  <c r="G80" i="2" s="1"/>
  <c r="Q79" i="2"/>
  <c r="O79" i="2"/>
  <c r="M79" i="2"/>
  <c r="K79" i="2"/>
  <c r="I79" i="2"/>
  <c r="F79" i="2"/>
  <c r="Q78" i="2"/>
  <c r="O78" i="2"/>
  <c r="M78" i="2"/>
  <c r="K78" i="2"/>
  <c r="I78" i="2"/>
  <c r="F78" i="2"/>
  <c r="G78" i="2" s="1"/>
  <c r="Q77" i="2"/>
  <c r="O77" i="2"/>
  <c r="M77" i="2"/>
  <c r="K77" i="2"/>
  <c r="I77" i="2"/>
  <c r="F77" i="2"/>
  <c r="Q76" i="2"/>
  <c r="O76" i="2"/>
  <c r="M76" i="2"/>
  <c r="K76" i="2"/>
  <c r="I76" i="2"/>
  <c r="F76" i="2"/>
  <c r="G76" i="2" s="1"/>
  <c r="Q75" i="2"/>
  <c r="O75" i="2"/>
  <c r="M75" i="2"/>
  <c r="K75" i="2"/>
  <c r="I75" i="2"/>
  <c r="F75" i="2"/>
  <c r="G75" i="2" s="1"/>
  <c r="R75" i="2" s="1"/>
  <c r="S75" i="2" s="1"/>
  <c r="Q74" i="2"/>
  <c r="O74" i="2"/>
  <c r="M74" i="2"/>
  <c r="K74" i="2"/>
  <c r="I74" i="2"/>
  <c r="F74" i="2"/>
  <c r="G74" i="2" s="1"/>
  <c r="Q73" i="2"/>
  <c r="O73" i="2"/>
  <c r="M73" i="2"/>
  <c r="K73" i="2"/>
  <c r="I73" i="2"/>
  <c r="R73" i="2" s="1"/>
  <c r="S73" i="2" s="1"/>
  <c r="G73" i="2"/>
  <c r="Q72" i="2"/>
  <c r="O72" i="2"/>
  <c r="M72" i="2"/>
  <c r="K72" i="2"/>
  <c r="I72" i="2"/>
  <c r="R72" i="2" s="1"/>
  <c r="S72" i="2" s="1"/>
  <c r="G72" i="2"/>
  <c r="Q71" i="2"/>
  <c r="O71" i="2"/>
  <c r="M71" i="2"/>
  <c r="K71" i="2"/>
  <c r="I71" i="2"/>
  <c r="F71" i="2"/>
  <c r="G71" i="2" s="1"/>
  <c r="Q70" i="2"/>
  <c r="O70" i="2"/>
  <c r="M70" i="2"/>
  <c r="K70" i="2"/>
  <c r="I70" i="2"/>
  <c r="R70" i="2" s="1"/>
  <c r="S70" i="2" s="1"/>
  <c r="G70" i="2"/>
  <c r="Q69" i="2"/>
  <c r="O69" i="2"/>
  <c r="M69" i="2"/>
  <c r="K69" i="2"/>
  <c r="I69" i="2"/>
  <c r="R69" i="2" s="1"/>
  <c r="S69" i="2" s="1"/>
  <c r="G69" i="2"/>
  <c r="Q68" i="2"/>
  <c r="O68" i="2"/>
  <c r="M68" i="2"/>
  <c r="K68" i="2"/>
  <c r="I68" i="2"/>
  <c r="F68" i="2"/>
  <c r="G68" i="2" s="1"/>
  <c r="Q67" i="2"/>
  <c r="O67" i="2"/>
  <c r="M67" i="2"/>
  <c r="K67" i="2"/>
  <c r="I67" i="2"/>
  <c r="R67" i="2" s="1"/>
  <c r="S67" i="2" s="1"/>
  <c r="G67" i="2"/>
  <c r="Q66" i="2"/>
  <c r="O66" i="2"/>
  <c r="M66" i="2"/>
  <c r="K66" i="2"/>
  <c r="I66" i="2"/>
  <c r="R66" i="2" s="1"/>
  <c r="S66" i="2" s="1"/>
  <c r="G66" i="2"/>
  <c r="Q65" i="2"/>
  <c r="O65" i="2"/>
  <c r="M65" i="2"/>
  <c r="K65" i="2"/>
  <c r="I65" i="2"/>
  <c r="F65" i="2"/>
  <c r="Q64" i="2"/>
  <c r="O64" i="2"/>
  <c r="M64" i="2"/>
  <c r="R64" i="2" s="1"/>
  <c r="S64" i="2" s="1"/>
  <c r="K64" i="2"/>
  <c r="I64" i="2"/>
  <c r="G64" i="2"/>
  <c r="Q63" i="2"/>
  <c r="O63" i="2"/>
  <c r="M63" i="2"/>
  <c r="R63" i="2" s="1"/>
  <c r="S63" i="2" s="1"/>
  <c r="K63" i="2"/>
  <c r="I63" i="2"/>
  <c r="G63" i="2"/>
  <c r="Q62" i="2"/>
  <c r="O62" i="2"/>
  <c r="M62" i="2"/>
  <c r="K62" i="2"/>
  <c r="I62" i="2"/>
  <c r="F62" i="2"/>
  <c r="G62" i="2" s="1"/>
  <c r="Q61" i="2"/>
  <c r="O61" i="2"/>
  <c r="M61" i="2"/>
  <c r="K61" i="2"/>
  <c r="R61" i="2" s="1"/>
  <c r="S61" i="2" s="1"/>
  <c r="I61" i="2"/>
  <c r="G61" i="2"/>
  <c r="Q60" i="2"/>
  <c r="O60" i="2"/>
  <c r="M60" i="2"/>
  <c r="K60" i="2"/>
  <c r="R60" i="2" s="1"/>
  <c r="S60" i="2" s="1"/>
  <c r="I60" i="2"/>
  <c r="G60" i="2"/>
  <c r="Q59" i="2"/>
  <c r="O59" i="2"/>
  <c r="M59" i="2"/>
  <c r="K59" i="2"/>
  <c r="I59" i="2"/>
  <c r="F59" i="2"/>
  <c r="Q58" i="2"/>
  <c r="R58" i="2" s="1"/>
  <c r="S58" i="2" s="1"/>
  <c r="O58" i="2"/>
  <c r="M58" i="2"/>
  <c r="K58" i="2"/>
  <c r="I58" i="2"/>
  <c r="G58" i="2"/>
  <c r="Q57" i="2"/>
  <c r="R57" i="2" s="1"/>
  <c r="S57" i="2" s="1"/>
  <c r="O57" i="2"/>
  <c r="M57" i="2"/>
  <c r="K57" i="2"/>
  <c r="I57" i="2"/>
  <c r="G57" i="2"/>
  <c r="Q56" i="2"/>
  <c r="O56" i="2"/>
  <c r="M56" i="2"/>
  <c r="K56" i="2"/>
  <c r="I56" i="2"/>
  <c r="F56" i="2"/>
  <c r="G56" i="2" s="1"/>
  <c r="R55" i="2"/>
  <c r="S55" i="2" s="1"/>
  <c r="Q55" i="2"/>
  <c r="O55" i="2"/>
  <c r="M55" i="2"/>
  <c r="K55" i="2"/>
  <c r="I55" i="2"/>
  <c r="G55" i="2"/>
  <c r="R54" i="2"/>
  <c r="S54" i="2" s="1"/>
  <c r="Q54" i="2"/>
  <c r="O54" i="2"/>
  <c r="M54" i="2"/>
  <c r="K54" i="2"/>
  <c r="I54" i="2"/>
  <c r="G54" i="2"/>
  <c r="Q53" i="2"/>
  <c r="O53" i="2"/>
  <c r="M53" i="2"/>
  <c r="K53" i="2"/>
  <c r="I53" i="2"/>
  <c r="F53" i="2"/>
  <c r="G53" i="2" s="1"/>
  <c r="R53" i="2" s="1"/>
  <c r="S53" i="2" s="1"/>
  <c r="Q52" i="2"/>
  <c r="O52" i="2"/>
  <c r="M52" i="2"/>
  <c r="K52" i="2"/>
  <c r="I52" i="2"/>
  <c r="R52" i="2" s="1"/>
  <c r="S52" i="2" s="1"/>
  <c r="G52" i="2"/>
  <c r="Q51" i="2"/>
  <c r="O51" i="2"/>
  <c r="M51" i="2"/>
  <c r="K51" i="2"/>
  <c r="I51" i="2"/>
  <c r="R51" i="2" s="1"/>
  <c r="S51" i="2" s="1"/>
  <c r="G51" i="2"/>
  <c r="Q50" i="2"/>
  <c r="O50" i="2"/>
  <c r="M50" i="2"/>
  <c r="K50" i="2"/>
  <c r="I50" i="2"/>
  <c r="F50" i="2"/>
  <c r="Q49" i="2"/>
  <c r="O49" i="2"/>
  <c r="M49" i="2"/>
  <c r="K49" i="2"/>
  <c r="I49" i="2"/>
  <c r="R49" i="2" s="1"/>
  <c r="S49" i="2" s="1"/>
  <c r="G49" i="2"/>
  <c r="Q48" i="2"/>
  <c r="O48" i="2"/>
  <c r="M48" i="2"/>
  <c r="K48" i="2"/>
  <c r="I48" i="2"/>
  <c r="R48" i="2" s="1"/>
  <c r="S48" i="2" s="1"/>
  <c r="G48" i="2"/>
  <c r="Q47" i="2"/>
  <c r="O47" i="2"/>
  <c r="M47" i="2"/>
  <c r="K47" i="2"/>
  <c r="I47" i="2"/>
  <c r="F47" i="2"/>
  <c r="G47" i="2" s="1"/>
  <c r="Q46" i="2"/>
  <c r="O46" i="2"/>
  <c r="M46" i="2"/>
  <c r="K46" i="2"/>
  <c r="I46" i="2"/>
  <c r="R46" i="2" s="1"/>
  <c r="S46" i="2" s="1"/>
  <c r="G46" i="2"/>
  <c r="Q45" i="2"/>
  <c r="O45" i="2"/>
  <c r="M45" i="2"/>
  <c r="K45" i="2"/>
  <c r="I45" i="2"/>
  <c r="R45" i="2" s="1"/>
  <c r="S45" i="2" s="1"/>
  <c r="G45" i="2"/>
  <c r="Q44" i="2"/>
  <c r="O44" i="2"/>
  <c r="M44" i="2"/>
  <c r="K44" i="2"/>
  <c r="I44" i="2"/>
  <c r="F44" i="2"/>
  <c r="G44" i="2" s="1"/>
  <c r="Q43" i="2"/>
  <c r="O43" i="2"/>
  <c r="M43" i="2"/>
  <c r="K43" i="2"/>
  <c r="I43" i="2"/>
  <c r="R43" i="2" s="1"/>
  <c r="S43" i="2" s="1"/>
  <c r="G43" i="2"/>
  <c r="Q42" i="2"/>
  <c r="O42" i="2"/>
  <c r="M42" i="2"/>
  <c r="K42" i="2"/>
  <c r="I42" i="2"/>
  <c r="R42" i="2" s="1"/>
  <c r="S42" i="2" s="1"/>
  <c r="G42" i="2"/>
  <c r="Q41" i="2"/>
  <c r="O41" i="2"/>
  <c r="M41" i="2"/>
  <c r="K41" i="2"/>
  <c r="I41" i="2"/>
  <c r="G41" i="2"/>
  <c r="F41" i="2"/>
  <c r="Q40" i="2"/>
  <c r="O40" i="2"/>
  <c r="M40" i="2"/>
  <c r="R40" i="2" s="1"/>
  <c r="S40" i="2" s="1"/>
  <c r="K40" i="2"/>
  <c r="I40" i="2"/>
  <c r="G40" i="2"/>
  <c r="Q39" i="2"/>
  <c r="O39" i="2"/>
  <c r="M39" i="2"/>
  <c r="R39" i="2" s="1"/>
  <c r="S39" i="2" s="1"/>
  <c r="K39" i="2"/>
  <c r="I39" i="2"/>
  <c r="G39" i="2"/>
  <c r="Q38" i="2"/>
  <c r="O38" i="2"/>
  <c r="M38" i="2"/>
  <c r="K38" i="2"/>
  <c r="I38" i="2"/>
  <c r="F38" i="2"/>
  <c r="G38" i="2" s="1"/>
  <c r="Q37" i="2"/>
  <c r="O37" i="2"/>
  <c r="M37" i="2"/>
  <c r="K37" i="2"/>
  <c r="R37" i="2" s="1"/>
  <c r="S37" i="2" s="1"/>
  <c r="I37" i="2"/>
  <c r="G37" i="2"/>
  <c r="Q36" i="2"/>
  <c r="O36" i="2"/>
  <c r="M36" i="2"/>
  <c r="R36" i="2" s="1"/>
  <c r="K36" i="2"/>
  <c r="I36" i="2"/>
  <c r="G36" i="2"/>
  <c r="Q35" i="2"/>
  <c r="O35" i="2"/>
  <c r="M35" i="2"/>
  <c r="K35" i="2"/>
  <c r="I35" i="2"/>
  <c r="F35" i="2"/>
  <c r="Q34" i="2"/>
  <c r="O34" i="2"/>
  <c r="M34" i="2"/>
  <c r="K34" i="2"/>
  <c r="I34" i="2"/>
  <c r="R34" i="2" s="1"/>
  <c r="G34" i="2"/>
  <c r="Q33" i="2"/>
  <c r="O33" i="2"/>
  <c r="M33" i="2"/>
  <c r="K33" i="2"/>
  <c r="I33" i="2"/>
  <c r="R33" i="2" s="1"/>
  <c r="G33" i="2"/>
  <c r="Q32" i="2"/>
  <c r="O32" i="2"/>
  <c r="M32" i="2"/>
  <c r="K32" i="2"/>
  <c r="I32" i="2"/>
  <c r="F32" i="2"/>
  <c r="G32" i="2" s="1"/>
  <c r="Q31" i="2"/>
  <c r="O31" i="2"/>
  <c r="M31" i="2"/>
  <c r="K31" i="2"/>
  <c r="I31" i="2"/>
  <c r="R31" i="2" s="1"/>
  <c r="S31" i="2" s="1"/>
  <c r="G31" i="2"/>
  <c r="Q30" i="2"/>
  <c r="O30" i="2"/>
  <c r="M30" i="2"/>
  <c r="K30" i="2"/>
  <c r="I30" i="2"/>
  <c r="R30" i="2" s="1"/>
  <c r="S30" i="2" s="1"/>
  <c r="G30" i="2"/>
  <c r="Q29" i="2"/>
  <c r="O29" i="2"/>
  <c r="M29" i="2"/>
  <c r="K29" i="2"/>
  <c r="I29" i="2"/>
  <c r="F29" i="2"/>
  <c r="G29" i="2" s="1"/>
  <c r="Q28" i="2"/>
  <c r="O28" i="2"/>
  <c r="M28" i="2"/>
  <c r="K28" i="2"/>
  <c r="I28" i="2"/>
  <c r="R28" i="2" s="1"/>
  <c r="S28" i="2" s="1"/>
  <c r="G28" i="2"/>
  <c r="Q27" i="2"/>
  <c r="O27" i="2"/>
  <c r="M27" i="2"/>
  <c r="K27" i="2"/>
  <c r="I27" i="2"/>
  <c r="R27" i="2" s="1"/>
  <c r="S27" i="2" s="1"/>
  <c r="G27" i="2"/>
  <c r="Q26" i="2"/>
  <c r="O26" i="2"/>
  <c r="M26" i="2"/>
  <c r="K26" i="2"/>
  <c r="I26" i="2"/>
  <c r="F26" i="2"/>
  <c r="G26" i="2" s="1"/>
  <c r="Q25" i="2"/>
  <c r="O25" i="2"/>
  <c r="M25" i="2"/>
  <c r="K25" i="2"/>
  <c r="I25" i="2"/>
  <c r="F25" i="2"/>
  <c r="G25" i="2" s="1"/>
  <c r="Q24" i="2"/>
  <c r="O24" i="2"/>
  <c r="M24" i="2"/>
  <c r="K24" i="2"/>
  <c r="I24" i="2"/>
  <c r="F24" i="2"/>
  <c r="Q23" i="2"/>
  <c r="O23" i="2"/>
  <c r="M23" i="2"/>
  <c r="K23" i="2"/>
  <c r="I23" i="2"/>
  <c r="F23" i="2"/>
  <c r="G23" i="2" s="1"/>
  <c r="Q22" i="2"/>
  <c r="O22" i="2"/>
  <c r="M22" i="2"/>
  <c r="K22" i="2"/>
  <c r="I22" i="2"/>
  <c r="F22" i="2"/>
  <c r="G22" i="2" s="1"/>
  <c r="R22" i="2" s="1"/>
  <c r="S22" i="2" s="1"/>
  <c r="Q21" i="2"/>
  <c r="O21" i="2"/>
  <c r="M21" i="2"/>
  <c r="K21" i="2"/>
  <c r="I21" i="2"/>
  <c r="F21" i="2"/>
  <c r="G21" i="2" s="1"/>
  <c r="Q20" i="2"/>
  <c r="O20" i="2"/>
  <c r="M20" i="2"/>
  <c r="K20" i="2"/>
  <c r="I20" i="2"/>
  <c r="F20" i="2"/>
  <c r="G20" i="2" s="1"/>
  <c r="Q19" i="2"/>
  <c r="O19" i="2"/>
  <c r="M19" i="2"/>
  <c r="K19" i="2"/>
  <c r="I19" i="2"/>
  <c r="F19" i="2"/>
  <c r="G19" i="2" s="1"/>
  <c r="Q18" i="2"/>
  <c r="O18" i="2"/>
  <c r="M18" i="2"/>
  <c r="K18" i="2"/>
  <c r="I18" i="2"/>
  <c r="F18" i="2"/>
  <c r="Q17" i="2"/>
  <c r="O17" i="2"/>
  <c r="M17" i="2"/>
  <c r="K17" i="2"/>
  <c r="I17" i="2"/>
  <c r="F17" i="2"/>
  <c r="G17" i="2" s="1"/>
  <c r="Q16" i="2"/>
  <c r="O16" i="2"/>
  <c r="M16" i="2"/>
  <c r="K16" i="2"/>
  <c r="I16" i="2"/>
  <c r="F16" i="2"/>
  <c r="Q15" i="2"/>
  <c r="O15" i="2"/>
  <c r="M15" i="2"/>
  <c r="K15" i="2"/>
  <c r="I15" i="2"/>
  <c r="F15" i="2"/>
  <c r="G15" i="2" s="1"/>
  <c r="Q14" i="2"/>
  <c r="O14" i="2"/>
  <c r="M14" i="2"/>
  <c r="K14" i="2"/>
  <c r="I14" i="2"/>
  <c r="F14" i="2"/>
  <c r="G14" i="2" s="1"/>
  <c r="R14" i="2" s="1"/>
  <c r="S14" i="2" s="1"/>
  <c r="Q13" i="2"/>
  <c r="O13" i="2"/>
  <c r="M13" i="2"/>
  <c r="K13" i="2"/>
  <c r="I13" i="2"/>
  <c r="F13" i="2"/>
  <c r="Q12" i="2"/>
  <c r="O12" i="2"/>
  <c r="M12" i="2"/>
  <c r="K12" i="2"/>
  <c r="I12" i="2"/>
  <c r="G12" i="2"/>
  <c r="F12" i="2"/>
  <c r="Q11" i="2"/>
  <c r="O11" i="2"/>
  <c r="M11" i="2"/>
  <c r="K11" i="2"/>
  <c r="I11" i="2"/>
  <c r="F11" i="2"/>
  <c r="G11" i="2" s="1"/>
  <c r="M10" i="2"/>
  <c r="K10" i="2"/>
  <c r="I10" i="2"/>
  <c r="F10" i="2"/>
  <c r="G10" i="2" s="1"/>
  <c r="M9" i="2"/>
  <c r="K9" i="2"/>
  <c r="I9" i="2"/>
  <c r="F9" i="2"/>
  <c r="Q8" i="2"/>
  <c r="O8" i="2"/>
  <c r="R20" i="2" l="1"/>
  <c r="S20" i="2" s="1"/>
  <c r="R134" i="2"/>
  <c r="S134" i="2" s="1"/>
  <c r="R141" i="2"/>
  <c r="S141" i="2" s="1"/>
  <c r="R152" i="2"/>
  <c r="S152" i="2" s="1"/>
  <c r="R35" i="2"/>
  <c r="R65" i="2"/>
  <c r="S65" i="2" s="1"/>
  <c r="R150" i="2"/>
  <c r="S150" i="2" s="1"/>
  <c r="R47" i="2"/>
  <c r="S47" i="2" s="1"/>
  <c r="G65" i="2"/>
  <c r="G79" i="2"/>
  <c r="R79" i="2" s="1"/>
  <c r="S79" i="2" s="1"/>
  <c r="R85" i="2"/>
  <c r="S85" i="2" s="1"/>
  <c r="G126" i="2"/>
  <c r="R126" i="2" s="1"/>
  <c r="S126" i="2" s="1"/>
  <c r="G137" i="2"/>
  <c r="R137" i="2" s="1"/>
  <c r="S137" i="2" s="1"/>
  <c r="R139" i="2"/>
  <c r="S139" i="2" s="1"/>
  <c r="G150" i="2"/>
  <c r="R15" i="2"/>
  <c r="S15" i="2" s="1"/>
  <c r="R32" i="2"/>
  <c r="R38" i="2"/>
  <c r="S38" i="2" s="1"/>
  <c r="R71" i="2"/>
  <c r="S71" i="2" s="1"/>
  <c r="R81" i="2"/>
  <c r="S81" i="2" s="1"/>
  <c r="R149" i="2"/>
  <c r="S149" i="2" s="1"/>
  <c r="R12" i="2"/>
  <c r="S12" i="2" s="1"/>
  <c r="R26" i="2"/>
  <c r="S26" i="2" s="1"/>
  <c r="G123" i="2"/>
  <c r="R123" i="2" s="1"/>
  <c r="S123" i="2" s="1"/>
  <c r="R140" i="2"/>
  <c r="S140" i="2" s="1"/>
  <c r="G141" i="2"/>
  <c r="R158" i="2"/>
  <c r="S158" i="2" s="1"/>
  <c r="R10" i="2"/>
  <c r="S10" i="2" s="1"/>
  <c r="G18" i="2"/>
  <c r="R18" i="2" s="1"/>
  <c r="S18" i="2" s="1"/>
  <c r="R25" i="2"/>
  <c r="S25" i="2" s="1"/>
  <c r="G35" i="2"/>
  <c r="R62" i="2"/>
  <c r="S62" i="2" s="1"/>
  <c r="R78" i="2"/>
  <c r="S78" i="2" s="1"/>
  <c r="R23" i="2"/>
  <c r="S23" i="2" s="1"/>
  <c r="R41" i="2"/>
  <c r="S41" i="2" s="1"/>
  <c r="R56" i="2"/>
  <c r="S56" i="2" s="1"/>
  <c r="R76" i="2"/>
  <c r="S76" i="2" s="1"/>
  <c r="R98" i="2"/>
  <c r="S98" i="2" s="1"/>
  <c r="G99" i="2"/>
  <c r="R99" i="2" s="1"/>
  <c r="S99" i="2" s="1"/>
  <c r="R120" i="2"/>
  <c r="S120" i="2" s="1"/>
  <c r="G125" i="2"/>
  <c r="R125" i="2" s="1"/>
  <c r="S125" i="2" s="1"/>
  <c r="R130" i="2"/>
  <c r="S130" i="2" s="1"/>
  <c r="G139" i="2"/>
  <c r="R143" i="2"/>
  <c r="S143" i="2" s="1"/>
  <c r="R147" i="2"/>
  <c r="S147" i="2" s="1"/>
  <c r="G159" i="2"/>
  <c r="R159" i="2" s="1"/>
  <c r="S159" i="2" s="1"/>
  <c r="R162" i="2"/>
  <c r="S162" i="2" s="1"/>
  <c r="R16" i="2"/>
  <c r="S16" i="2" s="1"/>
  <c r="R169" i="2"/>
  <c r="S169" i="2" s="1"/>
  <c r="R17" i="2"/>
  <c r="S17" i="2" s="1"/>
  <c r="R148" i="2"/>
  <c r="S148" i="2" s="1"/>
  <c r="R155" i="2"/>
  <c r="S155" i="2" s="1"/>
  <c r="R138" i="2"/>
  <c r="S138" i="2" s="1"/>
  <c r="R170" i="2"/>
  <c r="S170" i="2" s="1"/>
  <c r="R156" i="2"/>
  <c r="S156" i="2" s="1"/>
  <c r="G50" i="2"/>
  <c r="R50" i="2" s="1"/>
  <c r="S50" i="2" s="1"/>
  <c r="G16" i="2"/>
  <c r="G24" i="2"/>
  <c r="R24" i="2" s="1"/>
  <c r="S24" i="2" s="1"/>
  <c r="G59" i="2"/>
  <c r="R59" i="2" s="1"/>
  <c r="S59" i="2" s="1"/>
  <c r="G77" i="2"/>
  <c r="R77" i="2" s="1"/>
  <c r="S77" i="2" s="1"/>
  <c r="G95" i="2"/>
  <c r="R95" i="2" s="1"/>
  <c r="S95" i="2" s="1"/>
  <c r="G124" i="2"/>
  <c r="R124" i="2" s="1"/>
  <c r="S124" i="2" s="1"/>
  <c r="G9" i="2"/>
  <c r="R9" i="2" s="1"/>
  <c r="S9" i="2" s="1"/>
  <c r="G13" i="2"/>
  <c r="R13" i="2" s="1"/>
  <c r="S13" i="2" s="1"/>
  <c r="R11" i="2"/>
  <c r="S11" i="2" s="1"/>
  <c r="R19" i="2"/>
  <c r="S19" i="2" s="1"/>
  <c r="R29" i="2"/>
  <c r="S29" i="2" s="1"/>
  <c r="R44" i="2"/>
  <c r="S44" i="2" s="1"/>
  <c r="R68" i="2"/>
  <c r="S68" i="2" s="1"/>
  <c r="R80" i="2"/>
  <c r="S80" i="2" s="1"/>
  <c r="R102" i="2"/>
  <c r="S102" i="2" s="1"/>
  <c r="R127" i="2"/>
  <c r="S127" i="2" s="1"/>
  <c r="G138" i="2"/>
  <c r="G142" i="2"/>
  <c r="R142" i="2" s="1"/>
  <c r="S142" i="2" s="1"/>
  <c r="R145" i="2"/>
  <c r="S145" i="2" s="1"/>
  <c r="G151" i="2"/>
  <c r="R151" i="2" s="1"/>
  <c r="S151" i="2" s="1"/>
  <c r="R153" i="2"/>
  <c r="S153" i="2" s="1"/>
  <c r="G161" i="2"/>
  <c r="R161" i="2" s="1"/>
  <c r="S161" i="2" s="1"/>
  <c r="R165" i="2"/>
  <c r="S165" i="2" s="1"/>
  <c r="R21" i="2"/>
  <c r="S21" i="2" s="1"/>
  <c r="R74" i="2"/>
  <c r="S74" i="2" s="1"/>
  <c r="R82" i="2"/>
  <c r="S82" i="2" s="1"/>
  <c r="R121" i="2"/>
  <c r="S121" i="2" s="1"/>
  <c r="R122" i="2"/>
  <c r="S122" i="2" s="1"/>
  <c r="R135" i="2"/>
  <c r="S135" i="2" s="1"/>
  <c r="R136" i="2"/>
  <c r="S136" i="2" s="1"/>
  <c r="S172" i="2" l="1"/>
  <c r="G172" i="2"/>
  <c r="F127" i="1" l="1"/>
  <c r="I139" i="1" l="1"/>
  <c r="F168" i="1" l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G27" i="1"/>
  <c r="G28" i="1"/>
  <c r="G30" i="1"/>
  <c r="G31" i="1"/>
  <c r="G33" i="1"/>
  <c r="G34" i="1"/>
  <c r="G36" i="1"/>
  <c r="G37" i="1"/>
  <c r="G39" i="1"/>
  <c r="G40" i="1"/>
  <c r="G42" i="1"/>
  <c r="G43" i="1"/>
  <c r="G45" i="1"/>
  <c r="G46" i="1"/>
  <c r="G48" i="1"/>
  <c r="G49" i="1"/>
  <c r="G51" i="1"/>
  <c r="G52" i="1"/>
  <c r="G54" i="1"/>
  <c r="G55" i="1"/>
  <c r="Q171" i="1" l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8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R30" i="1" s="1"/>
  <c r="O31" i="1"/>
  <c r="R31" i="1" s="1"/>
  <c r="S31" i="1" s="1"/>
  <c r="O32" i="1"/>
  <c r="O33" i="1"/>
  <c r="R33" i="1" s="1"/>
  <c r="O34" i="1"/>
  <c r="R34" i="1" s="1"/>
  <c r="O35" i="1"/>
  <c r="O36" i="1"/>
  <c r="O37" i="1"/>
  <c r="O38" i="1"/>
  <c r="O39" i="1"/>
  <c r="O40" i="1"/>
  <c r="O41" i="1"/>
  <c r="O42" i="1"/>
  <c r="R42" i="1" s="1"/>
  <c r="O43" i="1"/>
  <c r="R43" i="1" s="1"/>
  <c r="O44" i="1"/>
  <c r="O45" i="1"/>
  <c r="R45" i="1" s="1"/>
  <c r="O46" i="1"/>
  <c r="R46" i="1" s="1"/>
  <c r="O47" i="1"/>
  <c r="O48" i="1"/>
  <c r="O49" i="1"/>
  <c r="R49" i="1" s="1"/>
  <c r="O50" i="1"/>
  <c r="O51" i="1"/>
  <c r="R51" i="1" s="1"/>
  <c r="O52" i="1"/>
  <c r="O53" i="1"/>
  <c r="O54" i="1"/>
  <c r="R54" i="1" s="1"/>
  <c r="O55" i="1"/>
  <c r="R55" i="1" s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3" i="1"/>
  <c r="O14" i="1"/>
  <c r="O15" i="1"/>
  <c r="O16" i="1"/>
  <c r="O8" i="1"/>
  <c r="O12" i="1"/>
  <c r="O11" i="1"/>
  <c r="R48" i="1" l="1"/>
  <c r="R37" i="1"/>
  <c r="S37" i="1" s="1"/>
  <c r="R52" i="1"/>
  <c r="R39" i="1"/>
  <c r="S39" i="1" s="1"/>
  <c r="R40" i="1"/>
  <c r="R36" i="1"/>
  <c r="K171" i="1"/>
  <c r="G94" i="1"/>
  <c r="R94" i="1" s="1"/>
  <c r="S94" i="1" l="1"/>
  <c r="G93" i="1"/>
  <c r="R93" i="1" s="1"/>
  <c r="S93" i="1" l="1"/>
  <c r="R27" i="1" l="1"/>
  <c r="R28" i="1"/>
  <c r="G57" i="1"/>
  <c r="R57" i="1" s="1"/>
  <c r="G58" i="1"/>
  <c r="R58" i="1" s="1"/>
  <c r="G60" i="1"/>
  <c r="R60" i="1" s="1"/>
  <c r="G61" i="1"/>
  <c r="R61" i="1" s="1"/>
  <c r="G63" i="1"/>
  <c r="R63" i="1" s="1"/>
  <c r="G64" i="1"/>
  <c r="R64" i="1" s="1"/>
  <c r="G66" i="1"/>
  <c r="R66" i="1" s="1"/>
  <c r="G67" i="1"/>
  <c r="R67" i="1" s="1"/>
  <c r="G69" i="1"/>
  <c r="R69" i="1" s="1"/>
  <c r="G70" i="1"/>
  <c r="R70" i="1" s="1"/>
  <c r="G72" i="1"/>
  <c r="R72" i="1" s="1"/>
  <c r="G73" i="1"/>
  <c r="R73" i="1" s="1"/>
  <c r="G84" i="1"/>
  <c r="R84" i="1" s="1"/>
  <c r="G86" i="1"/>
  <c r="R86" i="1" s="1"/>
  <c r="G87" i="1"/>
  <c r="R87" i="1" s="1"/>
  <c r="G88" i="1"/>
  <c r="R88" i="1" s="1"/>
  <c r="G89" i="1"/>
  <c r="R89" i="1" s="1"/>
  <c r="G90" i="1"/>
  <c r="R90" i="1" s="1"/>
  <c r="G91" i="1"/>
  <c r="R91" i="1" s="1"/>
  <c r="G92" i="1"/>
  <c r="R92" i="1" s="1"/>
  <c r="G96" i="1"/>
  <c r="R96" i="1" s="1"/>
  <c r="G97" i="1"/>
  <c r="R97" i="1" s="1"/>
  <c r="G100" i="1"/>
  <c r="R100" i="1" s="1"/>
  <c r="G101" i="1"/>
  <c r="R101" i="1" s="1"/>
  <c r="G103" i="1"/>
  <c r="R103" i="1" s="1"/>
  <c r="G104" i="1"/>
  <c r="R104" i="1" s="1"/>
  <c r="G105" i="1"/>
  <c r="R105" i="1" s="1"/>
  <c r="G106" i="1"/>
  <c r="R106" i="1" s="1"/>
  <c r="G107" i="1"/>
  <c r="R107" i="1" s="1"/>
  <c r="G108" i="1"/>
  <c r="R108" i="1" s="1"/>
  <c r="G109" i="1"/>
  <c r="R109" i="1" s="1"/>
  <c r="G110" i="1"/>
  <c r="R110" i="1" s="1"/>
  <c r="G111" i="1"/>
  <c r="R111" i="1" s="1"/>
  <c r="G112" i="1"/>
  <c r="R112" i="1" s="1"/>
  <c r="G113" i="1"/>
  <c r="R113" i="1" s="1"/>
  <c r="G114" i="1"/>
  <c r="R114" i="1" s="1"/>
  <c r="G115" i="1"/>
  <c r="R115" i="1" s="1"/>
  <c r="G116" i="1"/>
  <c r="R116" i="1" s="1"/>
  <c r="G117" i="1"/>
  <c r="R117" i="1" s="1"/>
  <c r="G118" i="1"/>
  <c r="R118" i="1" s="1"/>
  <c r="G119" i="1"/>
  <c r="R119" i="1" s="1"/>
  <c r="G127" i="1"/>
  <c r="G128" i="1"/>
  <c r="R128" i="1" s="1"/>
  <c r="G129" i="1"/>
  <c r="R129" i="1" s="1"/>
  <c r="G131" i="1"/>
  <c r="R131" i="1" s="1"/>
  <c r="G132" i="1"/>
  <c r="R132" i="1" s="1"/>
  <c r="G133" i="1"/>
  <c r="R133" i="1" s="1"/>
  <c r="G144" i="1"/>
  <c r="R144" i="1" s="1"/>
  <c r="G157" i="1"/>
  <c r="R157" i="1" s="1"/>
  <c r="G160" i="1"/>
  <c r="R160" i="1" s="1"/>
  <c r="G163" i="1"/>
  <c r="R163" i="1" s="1"/>
  <c r="G164" i="1"/>
  <c r="R164" i="1" s="1"/>
  <c r="G166" i="1"/>
  <c r="R166" i="1" s="1"/>
  <c r="G167" i="1"/>
  <c r="R167" i="1" s="1"/>
  <c r="G168" i="1"/>
  <c r="R168" i="1" s="1"/>
  <c r="G171" i="1"/>
  <c r="R171" i="1" s="1"/>
  <c r="R127" i="1" l="1"/>
  <c r="S127" i="1" s="1"/>
  <c r="S103" i="1"/>
  <c r="S69" i="1"/>
  <c r="S61" i="1"/>
  <c r="S111" i="1"/>
  <c r="S45" i="1"/>
  <c r="S164" i="1"/>
  <c r="S168" i="1"/>
  <c r="S160" i="1"/>
  <c r="S133" i="1"/>
  <c r="S117" i="1"/>
  <c r="S109" i="1"/>
  <c r="S101" i="1"/>
  <c r="S91" i="1"/>
  <c r="S67" i="1"/>
  <c r="S51" i="1"/>
  <c r="S43" i="1"/>
  <c r="S163" i="1"/>
  <c r="S70" i="1"/>
  <c r="S118" i="1"/>
  <c r="S84" i="1"/>
  <c r="S60" i="1"/>
  <c r="S90" i="1"/>
  <c r="S42" i="1"/>
  <c r="S87" i="1"/>
  <c r="S86" i="1"/>
  <c r="S92" i="1"/>
  <c r="S52" i="1"/>
  <c r="S167" i="1"/>
  <c r="S108" i="1"/>
  <c r="S171" i="1"/>
  <c r="S131" i="1"/>
  <c r="S115" i="1"/>
  <c r="S107" i="1"/>
  <c r="S73" i="1"/>
  <c r="S49" i="1"/>
  <c r="S46" i="1"/>
  <c r="S112" i="1"/>
  <c r="S89" i="1"/>
  <c r="S119" i="1"/>
  <c r="S66" i="1"/>
  <c r="S144" i="1"/>
  <c r="S105" i="1"/>
  <c r="S96" i="1"/>
  <c r="S110" i="1"/>
  <c r="S97" i="1"/>
  <c r="S132" i="1"/>
  <c r="S116" i="1"/>
  <c r="S100" i="1"/>
  <c r="S58" i="1"/>
  <c r="S28" i="1"/>
  <c r="S104" i="1"/>
  <c r="S113" i="1"/>
  <c r="S157" i="1"/>
  <c r="S114" i="1"/>
  <c r="S88" i="1"/>
  <c r="S64" i="1"/>
  <c r="S48" i="1"/>
  <c r="S72" i="1"/>
  <c r="S54" i="1"/>
  <c r="S129" i="1"/>
  <c r="S27" i="1"/>
  <c r="S166" i="1"/>
  <c r="S63" i="1"/>
  <c r="S128" i="1"/>
  <c r="S30" i="1"/>
  <c r="S106" i="1"/>
  <c r="S40" i="1"/>
  <c r="S57" i="1"/>
  <c r="S55" i="1"/>
  <c r="M9" i="1"/>
  <c r="I9" i="1"/>
  <c r="F95" i="1" l="1"/>
  <c r="G95" i="1" s="1"/>
  <c r="R95" i="1" l="1"/>
  <c r="S95" i="1" s="1"/>
  <c r="F155" i="1" l="1"/>
  <c r="G155" i="1" s="1"/>
  <c r="F150" i="1"/>
  <c r="G150" i="1" s="1"/>
  <c r="R155" i="1" l="1"/>
  <c r="S155" i="1" s="1"/>
  <c r="R150" i="1"/>
  <c r="S150" i="1" s="1"/>
  <c r="F151" i="1" l="1"/>
  <c r="G151" i="1" s="1"/>
  <c r="F152" i="1"/>
  <c r="G152" i="1" s="1"/>
  <c r="R152" i="1" l="1"/>
  <c r="S152" i="1" s="1"/>
  <c r="R151" i="1"/>
  <c r="S151" i="1" s="1"/>
  <c r="F126" i="1" l="1"/>
  <c r="G126" i="1" s="1"/>
  <c r="R126" i="1" l="1"/>
  <c r="S126" i="1" s="1"/>
  <c r="F9" i="1" l="1"/>
  <c r="F134" i="1"/>
  <c r="G134" i="1" s="1"/>
  <c r="R134" i="1" l="1"/>
  <c r="S134" i="1" s="1"/>
  <c r="F35" i="1"/>
  <c r="G35" i="1" s="1"/>
  <c r="R35" i="1" s="1"/>
  <c r="G9" i="1"/>
  <c r="R9" i="1" s="1"/>
  <c r="S9" i="1" s="1"/>
  <c r="F146" i="1"/>
  <c r="G146" i="1" s="1"/>
  <c r="F158" i="1"/>
  <c r="G158" i="1" s="1"/>
  <c r="F141" i="1"/>
  <c r="G141" i="1" s="1"/>
  <c r="F136" i="1"/>
  <c r="G136" i="1" s="1"/>
  <c r="F102" i="1"/>
  <c r="G102" i="1" s="1"/>
  <c r="F38" i="1"/>
  <c r="F143" i="1"/>
  <c r="G143" i="1" s="1"/>
  <c r="F99" i="1"/>
  <c r="G99" i="1" s="1"/>
  <c r="R146" i="1" l="1"/>
  <c r="S146" i="1" s="1"/>
  <c r="R136" i="1"/>
  <c r="S136" i="1" s="1"/>
  <c r="R141" i="1"/>
  <c r="S141" i="1" s="1"/>
  <c r="R99" i="1"/>
  <c r="S99" i="1" s="1"/>
  <c r="R102" i="1"/>
  <c r="S102" i="1" s="1"/>
  <c r="R143" i="1"/>
  <c r="S143" i="1" s="1"/>
  <c r="R158" i="1"/>
  <c r="S158" i="1" s="1"/>
  <c r="F120" i="1"/>
  <c r="F121" i="1"/>
  <c r="F154" i="1"/>
  <c r="G154" i="1" s="1"/>
  <c r="F123" i="1"/>
  <c r="G123" i="1" s="1"/>
  <c r="G121" i="1"/>
  <c r="F81" i="1"/>
  <c r="G81" i="1" s="1"/>
  <c r="F98" i="1"/>
  <c r="G98" i="1" s="1"/>
  <c r="F78" i="1"/>
  <c r="G78" i="1" s="1"/>
  <c r="F68" i="1"/>
  <c r="G68" i="1" s="1"/>
  <c r="F77" i="1"/>
  <c r="G77" i="1" s="1"/>
  <c r="F62" i="1"/>
  <c r="G62" i="1" s="1"/>
  <c r="F47" i="1"/>
  <c r="F10" i="1"/>
  <c r="F142" i="1"/>
  <c r="G142" i="1" s="1"/>
  <c r="G38" i="1"/>
  <c r="R38" i="1" s="1"/>
  <c r="S38" i="1" s="1"/>
  <c r="F32" i="1"/>
  <c r="F20" i="1"/>
  <c r="F170" i="1"/>
  <c r="G170" i="1" s="1"/>
  <c r="F169" i="1"/>
  <c r="G169" i="1" s="1"/>
  <c r="F147" i="1"/>
  <c r="G147" i="1" s="1"/>
  <c r="F140" i="1"/>
  <c r="G140" i="1" s="1"/>
  <c r="F26" i="1"/>
  <c r="F44" i="1"/>
  <c r="F12" i="1"/>
  <c r="F149" i="1"/>
  <c r="G149" i="1" s="1"/>
  <c r="F148" i="1"/>
  <c r="G148" i="1" s="1"/>
  <c r="F159" i="1"/>
  <c r="G159" i="1" s="1"/>
  <c r="F153" i="1"/>
  <c r="G153" i="1" s="1"/>
  <c r="F135" i="1"/>
  <c r="G135" i="1" s="1"/>
  <c r="F124" i="1"/>
  <c r="G124" i="1" s="1"/>
  <c r="F165" i="1"/>
  <c r="G165" i="1" s="1"/>
  <c r="F130" i="1"/>
  <c r="G130" i="1" s="1"/>
  <c r="F125" i="1"/>
  <c r="G125" i="1" s="1"/>
  <c r="F145" i="1"/>
  <c r="G145" i="1" s="1"/>
  <c r="F162" i="1"/>
  <c r="G162" i="1" s="1"/>
  <c r="F11" i="1"/>
  <c r="R77" i="1" l="1"/>
  <c r="S77" i="1" s="1"/>
  <c r="R98" i="1"/>
  <c r="S98" i="1" s="1"/>
  <c r="R142" i="1"/>
  <c r="S142" i="1" s="1"/>
  <c r="R81" i="1"/>
  <c r="S81" i="1" s="1"/>
  <c r="R149" i="1"/>
  <c r="S149" i="1" s="1"/>
  <c r="R124" i="1"/>
  <c r="S124" i="1" s="1"/>
  <c r="R121" i="1"/>
  <c r="S121" i="1" s="1"/>
  <c r="R145" i="1"/>
  <c r="S145" i="1" s="1"/>
  <c r="R125" i="1"/>
  <c r="S125" i="1" s="1"/>
  <c r="R140" i="1"/>
  <c r="S140" i="1" s="1"/>
  <c r="R68" i="1"/>
  <c r="S68" i="1" s="1"/>
  <c r="R123" i="1"/>
  <c r="S123" i="1" s="1"/>
  <c r="R162" i="1"/>
  <c r="S162" i="1" s="1"/>
  <c r="R130" i="1"/>
  <c r="S130" i="1" s="1"/>
  <c r="R165" i="1"/>
  <c r="S165" i="1" s="1"/>
  <c r="R135" i="1"/>
  <c r="S135" i="1" s="1"/>
  <c r="R147" i="1"/>
  <c r="S147" i="1" s="1"/>
  <c r="R169" i="1"/>
  <c r="S169" i="1" s="1"/>
  <c r="R170" i="1"/>
  <c r="S170" i="1" s="1"/>
  <c r="R78" i="1"/>
  <c r="S78" i="1" s="1"/>
  <c r="R159" i="1"/>
  <c r="S159" i="1" s="1"/>
  <c r="R148" i="1"/>
  <c r="S148" i="1" s="1"/>
  <c r="R153" i="1"/>
  <c r="S153" i="1" s="1"/>
  <c r="R62" i="1"/>
  <c r="S62" i="1" s="1"/>
  <c r="R154" i="1"/>
  <c r="S154" i="1" s="1"/>
  <c r="F122" i="1"/>
  <c r="G122" i="1" s="1"/>
  <c r="G120" i="1"/>
  <c r="F80" i="1"/>
  <c r="G80" i="1" s="1"/>
  <c r="G10" i="1"/>
  <c r="R10" i="1" s="1"/>
  <c r="S10" i="1" s="1"/>
  <c r="F79" i="1"/>
  <c r="G79" i="1" s="1"/>
  <c r="G47" i="1"/>
  <c r="R47" i="1" s="1"/>
  <c r="S47" i="1" s="1"/>
  <c r="F65" i="1"/>
  <c r="G65" i="1" s="1"/>
  <c r="F76" i="1"/>
  <c r="G76" i="1" s="1"/>
  <c r="F59" i="1"/>
  <c r="G59" i="1" s="1"/>
  <c r="F56" i="1"/>
  <c r="G56" i="1" s="1"/>
  <c r="F75" i="1"/>
  <c r="G75" i="1" s="1"/>
  <c r="F50" i="1"/>
  <c r="F53" i="1"/>
  <c r="F41" i="1"/>
  <c r="F83" i="1"/>
  <c r="G83" i="1" s="1"/>
  <c r="F74" i="1"/>
  <c r="G74" i="1" s="1"/>
  <c r="F82" i="1"/>
  <c r="G82" i="1" s="1"/>
  <c r="G44" i="1"/>
  <c r="F71" i="1"/>
  <c r="G71" i="1" s="1"/>
  <c r="F15" i="1"/>
  <c r="F25" i="1"/>
  <c r="G26" i="1"/>
  <c r="R26" i="1" s="1"/>
  <c r="S26" i="1" s="1"/>
  <c r="F16" i="1"/>
  <c r="F13" i="1"/>
  <c r="F21" i="1"/>
  <c r="G32" i="1"/>
  <c r="R32" i="1" s="1"/>
  <c r="F17" i="1"/>
  <c r="G20" i="1"/>
  <c r="R20" i="1" s="1"/>
  <c r="S20" i="1" s="1"/>
  <c r="F23" i="1"/>
  <c r="F14" i="1"/>
  <c r="F22" i="1"/>
  <c r="F18" i="1"/>
  <c r="F29" i="1"/>
  <c r="G11" i="1"/>
  <c r="R11" i="1" s="1"/>
  <c r="S11" i="1" s="1"/>
  <c r="G12" i="1"/>
  <c r="R12" i="1" s="1"/>
  <c r="S12" i="1" s="1"/>
  <c r="F24" i="1"/>
  <c r="F161" i="1"/>
  <c r="G161" i="1" s="1"/>
  <c r="F156" i="1"/>
  <c r="G156" i="1" s="1"/>
  <c r="R83" i="1" l="1"/>
  <c r="S83" i="1" s="1"/>
  <c r="R75" i="1"/>
  <c r="S75" i="1" s="1"/>
  <c r="R80" i="1"/>
  <c r="S80" i="1" s="1"/>
  <c r="R76" i="1"/>
  <c r="S76" i="1" s="1"/>
  <c r="R71" i="1"/>
  <c r="S71" i="1" s="1"/>
  <c r="R65" i="1"/>
  <c r="S65" i="1" s="1"/>
  <c r="R56" i="1"/>
  <c r="S56" i="1" s="1"/>
  <c r="R120" i="1"/>
  <c r="S120" i="1" s="1"/>
  <c r="R161" i="1"/>
  <c r="S161" i="1" s="1"/>
  <c r="R44" i="1"/>
  <c r="S44" i="1" s="1"/>
  <c r="R156" i="1"/>
  <c r="S156" i="1" s="1"/>
  <c r="R82" i="1"/>
  <c r="S82" i="1" s="1"/>
  <c r="R59" i="1"/>
  <c r="S59" i="1" s="1"/>
  <c r="R122" i="1"/>
  <c r="S122" i="1" s="1"/>
  <c r="R79" i="1"/>
  <c r="S79" i="1" s="1"/>
  <c r="R74" i="1"/>
  <c r="S74" i="1" s="1"/>
  <c r="G53" i="1"/>
  <c r="R53" i="1" s="1"/>
  <c r="S53" i="1" s="1"/>
  <c r="G50" i="1"/>
  <c r="R50" i="1" s="1"/>
  <c r="S50" i="1" s="1"/>
  <c r="G41" i="1"/>
  <c r="R41" i="1" s="1"/>
  <c r="S41" i="1" s="1"/>
  <c r="G29" i="1"/>
  <c r="R29" i="1" s="1"/>
  <c r="S29" i="1" s="1"/>
  <c r="G14" i="1"/>
  <c r="R14" i="1" s="1"/>
  <c r="S14" i="1" s="1"/>
  <c r="G21" i="1"/>
  <c r="R21" i="1" s="1"/>
  <c r="S21" i="1" s="1"/>
  <c r="F19" i="1"/>
  <c r="G16" i="1"/>
  <c r="R16" i="1" s="1"/>
  <c r="S16" i="1" s="1"/>
  <c r="G24" i="1"/>
  <c r="R24" i="1" s="1"/>
  <c r="S24" i="1" s="1"/>
  <c r="G18" i="1"/>
  <c r="R18" i="1" s="1"/>
  <c r="S18" i="1" s="1"/>
  <c r="G23" i="1"/>
  <c r="R23" i="1" s="1"/>
  <c r="S23" i="1" s="1"/>
  <c r="G22" i="1"/>
  <c r="R22" i="1" s="1"/>
  <c r="S22" i="1" s="1"/>
  <c r="G13" i="1"/>
  <c r="R13" i="1" s="1"/>
  <c r="S13" i="1" s="1"/>
  <c r="G15" i="1"/>
  <c r="R15" i="1" s="1"/>
  <c r="S15" i="1" s="1"/>
  <c r="G17" i="1"/>
  <c r="R17" i="1" s="1"/>
  <c r="S17" i="1" s="1"/>
  <c r="G25" i="1"/>
  <c r="R25" i="1" s="1"/>
  <c r="S25" i="1" s="1"/>
  <c r="G19" i="1" l="1"/>
  <c r="R19" i="1" s="1"/>
  <c r="S19" i="1" s="1"/>
  <c r="F139" i="1" l="1"/>
  <c r="G139" i="1" s="1"/>
  <c r="R139" i="1" s="1"/>
  <c r="S139" i="1" s="1"/>
  <c r="F138" i="1"/>
  <c r="F137" i="1"/>
  <c r="G137" i="1" s="1"/>
  <c r="R137" i="1" l="1"/>
  <c r="S137" i="1" s="1"/>
  <c r="G138" i="1"/>
  <c r="R138" i="1" s="1"/>
  <c r="S138" i="1" s="1"/>
  <c r="F85" i="1"/>
  <c r="G85" i="1" s="1"/>
  <c r="R85" i="1" s="1"/>
  <c r="S85" i="1" l="1"/>
  <c r="S172" i="1" s="1"/>
  <c r="G172" i="1"/>
</calcChain>
</file>

<file path=xl/sharedStrings.xml><?xml version="1.0" encoding="utf-8"?>
<sst xmlns="http://schemas.openxmlformats.org/spreadsheetml/2006/main" count="734" uniqueCount="211">
  <si>
    <t>Subgerencia de Planeación, Proyectos y Construcción</t>
  </si>
  <si>
    <t>Investigación de Condiciones de Mercado</t>
  </si>
  <si>
    <t>CFE</t>
  </si>
  <si>
    <t>Resumen</t>
  </si>
  <si>
    <t>N°</t>
  </si>
  <si>
    <t>Cantidad</t>
  </si>
  <si>
    <t>Unidad</t>
  </si>
  <si>
    <t>Importe</t>
  </si>
  <si>
    <t>Árbol</t>
  </si>
  <si>
    <t>Poste</t>
  </si>
  <si>
    <t>Retenida</t>
  </si>
  <si>
    <t>Estructura</t>
  </si>
  <si>
    <t>Lote</t>
  </si>
  <si>
    <t>Poda de Arbol tipo "A"</t>
  </si>
  <si>
    <t>Poda de Arbol tipo "B"</t>
  </si>
  <si>
    <t>Suministro e instalación de estructura TS30, aislada para 23 kV; incluye el traslado de los materiales al punto de la obra y mano de obra para su instalación.</t>
  </si>
  <si>
    <t>Suministro e instalación de estructura TS20, aislada para 23 kV; incluye el traslado de los materiales al punto de la obra y mano de obra para su instalación.</t>
  </si>
  <si>
    <t>Suministro e instalación de estructura RD30, aislada para 23 kV; incluye el traslado de los materiales al punto de la obra y mano de obra para su instalación.</t>
  </si>
  <si>
    <t>Suministro e instalación de estructura RD20, aislada para 23 kV; incluye el traslado de los materiales al punto de la obra y mano de obra para su instalación.</t>
  </si>
  <si>
    <t>Suministro e instalación de estructura VS30, aislada para 23 kV; incluye el traslado de los materiales al punto de la obra y mano de obra para su instalación.</t>
  </si>
  <si>
    <t>Suministro e instalación de estructura VR30, aislada para 23 kV; incluye el traslado de los materiales al punto de la obra y mano de obra para su instalación.</t>
  </si>
  <si>
    <t>Suministro e instalación de estructura VA30, aislada para 23 kV; incluye el traslado de los materiales al punto de la obra y mano de obra para su instalación.</t>
  </si>
  <si>
    <t>Suministro e instalación de estructura VS20, aislada para 23 kV; incluye el traslado de los materiales al punto de la obra y mano de obra para su instalación.</t>
  </si>
  <si>
    <t>Suministro e instalación de estructura VR20, aislada para 23 kV; incluye el traslado de los materiales al punto de la obra y mano de obra para su instalación.</t>
  </si>
  <si>
    <t>Suministro e instalación de estructura VD20, aislada para 23 kV; incluye el traslado de los materiales al punto de la obra y mano de obra para su instalación.</t>
  </si>
  <si>
    <t>Suministro e instalación de estructura VA20, aislada para 23 kV; incluye el traslado de los materiales al punto de la obra y mano de obra para su instalación.</t>
  </si>
  <si>
    <t>Suministro e instalación de estructura AD30, aislada para 23 kV; incluye el traslado de los materiales al punto de la obra y mano de obra para su instalación.</t>
  </si>
  <si>
    <t>Suministro e instalación de estructura 1P1, incluye: el traslado de los materiales al sitio de la estructura.</t>
  </si>
  <si>
    <t>Suministro e instalación de estructura 1P3, incluye: el traslado de los materiales al sitio de la estructura.</t>
  </si>
  <si>
    <t>Suministro e instalación de estructura 1R3, incluye: el traslado de los materiales al sitio de la estructura.</t>
  </si>
  <si>
    <t>Suministro e instalación de estructura 1R3-1R3, incluye: el traslado de los materiales al sitio de la estructura.</t>
  </si>
  <si>
    <t>Suministro e instalación de estructura 1P4, incluye: el traslado de los materiales al sitio de la estructura.</t>
  </si>
  <si>
    <t>Suministro e instalación de estructura 1R4, incluye: el traslado de los materiales al sitio de la estructura.</t>
  </si>
  <si>
    <t>Suministro de materiales y elaboración de Bus de secundario de transformador a red secundaria 3F-4H, formada por conductor de cobre forrado CUF 3/0 AWG para las fases y 1/0 AWG para neutro; incluye suministro de los conectadores derivadores tipo "L", considerar 2m de Bus.</t>
  </si>
  <si>
    <t>Suministro de materiales y elaboración de Bus de secundario de transformador a red secundaria 2F-3H, formada por conductor de cobre forrado CUF 3/0 AWG para las fases y 1/0 AWG para neutro; incluye suministro de los conectadores derivadores tipo "L", considerar 2m de Bus.</t>
  </si>
  <si>
    <t>División de Distribución Jalisco</t>
  </si>
  <si>
    <t>Concursante:</t>
  </si>
  <si>
    <t>No. de Propuesta</t>
  </si>
  <si>
    <t>Fecha (mm/aaaa)</t>
  </si>
  <si>
    <t>Inflación INEGI</t>
  </si>
  <si>
    <t>PU</t>
  </si>
  <si>
    <t>Promedio PU</t>
  </si>
  <si>
    <t>Descripción</t>
  </si>
  <si>
    <t>Obra:</t>
  </si>
  <si>
    <t>Suministro e instalación de estructura 1R1, incluye: el traslado de los materiales al sitio de la estructura.</t>
  </si>
  <si>
    <t>Retiro de poste, incluye traslado hasta el almacén de CFE y reparación de banqueta</t>
  </si>
  <si>
    <t>Retiro de aisladores primarios, incluye traslado hasta el almacén de CFE</t>
  </si>
  <si>
    <t>kg</t>
  </si>
  <si>
    <t>PU 
Propuesta</t>
  </si>
  <si>
    <t>PU 
Actualizado</t>
  </si>
  <si>
    <t>Importe CFE</t>
  </si>
  <si>
    <t>Zona:</t>
  </si>
  <si>
    <t>Elaboró:</t>
  </si>
  <si>
    <t>Jefe de Departamento de Zona</t>
  </si>
  <si>
    <t>Autorizo:</t>
  </si>
  <si>
    <t>Superintendente de Zona</t>
  </si>
  <si>
    <t>jul</t>
  </si>
  <si>
    <t>Suministro e instalación de estructura TS30, aislada para 13 kV; incluye el traslado de los materiales al punto de la obra y mano de obra para su instalación.</t>
  </si>
  <si>
    <t>Suministro e instalación de estructura TS30, aislada para 33 kV; incluye el traslado de los materiales al punto de la obra y mano de obra para su instalación.</t>
  </si>
  <si>
    <t>Suministro e instalación de estructura TS20, aislada para 13 kV; incluye el traslado de los materiales al punto de la obra y mano de obra para su instalación.</t>
  </si>
  <si>
    <t>Suministro e instalación de estructura TS20, aislada para 33 kV; incluye el traslado de los materiales al punto de la obra y mano de obra para su instalación.</t>
  </si>
  <si>
    <t>Suministro e instalación de estructura RD30, aislada para 13 kV; incluye el traslado de los materiales al punto de la obra y mano de obra para su instalación.</t>
  </si>
  <si>
    <t>Suministro e instalación de estructura RD30, aislada para 33 kV; incluye el traslado de los materiales al punto de la obra y mano de obra para su instalación.</t>
  </si>
  <si>
    <t>Suministro e instalación de estructura RD20, aislada para 13 kV; incluye el traslado de los materiales al punto de la obra y mano de obra para su instalación.</t>
  </si>
  <si>
    <t>Suministro e instalación de estructura RD20, aislada para 33 kV; incluye el traslado de los materiales al punto de la obra y mano de obra para su instalación.</t>
  </si>
  <si>
    <t>Suministro e instalación de estructura VS30, aislada para 13 kV; incluye el traslado de los materiales al punto de la obra y mano de obra para su instalación.</t>
  </si>
  <si>
    <t>Suministro e instalación de estructura VS30, aislada para 33 kV; incluye el traslado de los materiales al punto de la obra y mano de obra para su instalación.</t>
  </si>
  <si>
    <t>Suministro e instalación de estructura VR30, aislada para 13 kV; incluye el traslado de los materiales al punto de la obra y mano de obra para su instalación.</t>
  </si>
  <si>
    <t>Suministro e instalación de estructura VR30, aislada para 33 kV; incluye el traslado de los materiales al punto de la obra y mano de obra para su instalación.</t>
  </si>
  <si>
    <t>Suministro e instalación de estructura VD30, aislada para 13 kV; incluye el traslado de los materiales al punto de la obra y mano de obra para su instalación.</t>
  </si>
  <si>
    <t xml:space="preserve"> Suministro e instalación de estructura VD30, aislada para 23 kV; incluye el traslado de los materiales al punto de la obra y mano de obra para su instalación.</t>
  </si>
  <si>
    <t>Suministro e instalación de estructura VD30, aislada para 33 kV; incluye el traslado de los materiales al punto de la obra y mano de obra para su instalación.</t>
  </si>
  <si>
    <t>Suministro e instalación de estructura VA30, aislada para 13 kV; incluye el traslado de los materiales al punto de la obra y mano de obra para su instalación.</t>
  </si>
  <si>
    <t>Suministro e instalación de estructura VA30, aislada para 33 kV; incluye el traslado de los materiales al punto de la obra y mano de obra para su instalación.</t>
  </si>
  <si>
    <t>Suministro e instalación de estructura VS20, aislada para 13 kV; incluye el traslado de los materiales al punto de la obra y mano de obra para su instalación.</t>
  </si>
  <si>
    <t>Suministro e instalación de estructura VS20, aislada para 33 kV; incluye el traslado de los materiales al punto de la obra y mano de obra para su instalación.</t>
  </si>
  <si>
    <t>Suministro e instalación de estructura VR20, aislada para 13 kV; incluye el traslado de los materiales al punto de la obra y mano de obra para su instalación.</t>
  </si>
  <si>
    <t>Suministro e instalación de estructura VR20, aislada para 33 kV; incluye el traslado de los materiales al punto de la obra y mano de obra para su instalación.</t>
  </si>
  <si>
    <t>Suministro e instalación de estructura VD20, aislada para 13 kV; incluye el traslado de los materiales al punto de la obra y mano de obra para su instalación.</t>
  </si>
  <si>
    <t>Suministro e instalación de estructura VD20, aislada para 33 kV; incluye el traslado de los materiales al punto de la obra y mano de obra para su instalación.</t>
  </si>
  <si>
    <t>Suministro e instalación de estructura VA20, aislada para 13 kV; incluye el traslado de los materiales al punto de la obra y mano de obra para su instalación.</t>
  </si>
  <si>
    <t>Suministro e instalación de estructura VA20, aislada para 33 kV; incluye el traslado de los materiales al punto de la obra y mano de obra para su instalación.</t>
  </si>
  <si>
    <t>Suministro e instalación de estructura AD30, aislada para 13 kV; incluye el traslado de los materiales al punto de la obra y mano de obra para su instalación.</t>
  </si>
  <si>
    <t>Suministro e instalación de estructura AD30, aislada para 33 kV; incluye el traslado de los materiales al punto de la obra y mano de obra para su instalación.</t>
  </si>
  <si>
    <t>Suministro e instalación de estructura AD20, aislada para 13 kV; incluye el traslado de los materiales al punto de la obra y mano de obra para su instalación.</t>
  </si>
  <si>
    <t>Suministro e instalación de estructura AD20, aislada para 23 kV; incluye el traslado de los materiales al punto de la obra y mano de obra para su instalación.</t>
  </si>
  <si>
    <t xml:space="preserve"> Suministro e instalación de estructura AD20, aislada para 33 kV; incluye el traslado de los materiales al punto de la obra y mano de obra para su instalación.</t>
  </si>
  <si>
    <t>Suministro e instalación de estructura 1PR3, incluye: el traslado de los materiales al sitio de la estructura.</t>
  </si>
  <si>
    <t>Suministro e instalación de estructura 1PR4, incluye: el traslado de los materiales al sitio de la estructura.</t>
  </si>
  <si>
    <t>Suministro e instalción de estructura 1R4-1R4, incluye: el traslado de los materiales al sitio de la estructura.</t>
  </si>
  <si>
    <t>Suministro, Tendido y tensionado de conductor desnudo en media tensión ACSR 1/0 AWG, incluye el traslado desde el almacén de contratista  hasta la obra y el suministro de los conectores a compresión tipo recto y derivación para elaborar conexiones en puentes y derivaciones, así como Alambre AS cal 4 AWG para los amarres.</t>
  </si>
  <si>
    <t>Tendido y tensionado de conductor desnudo en media tensión ACSR 1/0 AWG, incluye el traslado desde el almacén de CFE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</si>
  <si>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3/0 AWG, incluye el traslado desde el almacén de contratista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</si>
  <si>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calibre 336 AWG, incluye el traslado desde el almacén del contratista hasta la obra y el suministro de los conectores a compresión tipo recto y derivación para elaborar conexiones en puentes y derivaciones, así como Alambre AS cal 2 AWG para los amarres.</t>
  </si>
  <si>
    <t>Tendido y tensionado de conductor desnudo en media tensión ACSR calibre 336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</si>
  <si>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ACSR calibre de 1/0 AWG 13kV, incluye el traslado desde el almacén de contratista hasta la obra y el suministro de los conectores a compresión tipo recto y derivación para elaborar conexiones en puentes y derivaciones, así como amarres no metálicos.</t>
  </si>
  <si>
    <t>Tendido y tensionado de cable semiaislado en media tensión ACSR calibre de 1/0 a 3/0  AWG, incluye el traslado desde el almacén de CFE hasta la obra y el suministro de los conectores a compresión tipo recto y derivación para elaborar conexiones en puentes y derivaciones, así como amarres no metálicos.</t>
  </si>
  <si>
    <t>Suministro, Tendido y tensionado de cable semiaislado en media tensión ACSR calibre de 1/0 AWG 23kV, incluye el traslado desde el almacén de contratista hasta la obra y el suministro de los conectores a compresión tipo recto y derivación para elaborar conexiones en puentes y derivaciones, así como amarres no metálicos.</t>
  </si>
  <si>
    <t>Elaboración de puentes al vuelo en crucero media tensión cal 1/0-336 3F-4H; incluye suministro e instalación de conectores a compresión y cable para los puentes</t>
  </si>
  <si>
    <t>Suministro, Tendido y tensionado de cable múltiple AL-ACSR (2+1)3/0-1/0C para baja tensión, cualquier configuración y calibre, incluye el traslado desde el almacén de contratista</t>
  </si>
  <si>
    <t>Suministro, Tendido y tensionado de cable múltiple AL-ACSR (3+1)3/0-1/0C para baja tensión, cualquier configuración y calibre, incluye el traslado desde el almacén de contratista</t>
  </si>
  <si>
    <t>Tendido y tensionado de cable múltiple para baja tensión, cualquier configuración y calibre, incluye traslado desde el almacén de CFE</t>
  </si>
  <si>
    <t>Suministro e Instalación de estructura 1TR2A, incluye suministro de herrajes y materiales consumibles, MO para su instalación y montaje de equipos y  (Contratista suministra CCF y ADOM en 13 kV)</t>
  </si>
  <si>
    <t>Suministro e Instalación de estructura 1TR2A, incluye suministro de herrajes y materiales consumibles, MO para su instalación y montaje de equipos y  (Contratista suministra CCF y ADOM en 23kV)</t>
  </si>
  <si>
    <t>Suministro e Instalación de estructura 1TR2A, incluye suministro de herrajes y materiales consumibles, MO para su instalación y montaje de equipos y  (Contratista suministra CCF y ADOM en 33kV)</t>
  </si>
  <si>
    <t>Suministro e Instalación de estructura 1TR3A, incluye suministro de herrajes y materiales consumibles, MO para su instalación y montaje de equipos  (Contratista suministra CCF y ADOM en 13 kV )</t>
  </si>
  <si>
    <t>Suministro e Instalación de estructura 1TR3A, incluye suministro de herrajes y materiales consumibles, MO para su instalación y montaje de equipos  (Contratista suministra CCF y ADOM en 23kV)</t>
  </si>
  <si>
    <t>Suministro e Instalación de estructura 1TR3A, incluye suministro de herrajes y materiales consumibles, MO para su instalación y montaje de equipos  (Contratista suministra CCF y ADOM en 33kV)</t>
  </si>
  <si>
    <t>Suministro e Instalación de TRANSF D1-10-13200-120/240 en estructura existente, incluye traslado desde el almacén de Contratista, maniobras de montaje, mano de obra de conexión (Instalacion de BUS 3/0-1/0)  Rótulo de Nº de Área y Nº de Economico.</t>
  </si>
  <si>
    <t>Suministro e Instalación de TRANSF D1-15-13200-120/240 en estructura existente, incluye traslado desde el almacén de Contratista, maniobras de montaje, mano de obra de conexión (Instalacion de BUS 3/0-1/0)  Rótulo de Nº de Área y Nº de Economico.</t>
  </si>
  <si>
    <t>Suministro e Instalación de TRANSF D1-25-13200-120/240 en estructura existente, incluye traslado desde el almacén de Contratista, maniobras de montaje, mano de obra de conexión (Instalacion de BUS 3/0-1/0)  Rótulo de Nº de Área y Nº de Economico.</t>
  </si>
  <si>
    <t>Suministro e Instalación de TRANSF D1-37,5-13200-120/240 en estructura existente, incluye traslado desde el almacén de Contratista, maniobras de montaje, mano de obra de conexión (Instalacion de BUS 3/0-1/0)  Rótulo de Nº de Área y Nº de Economico.</t>
  </si>
  <si>
    <t>Suministro e Instalación deTRANSF D3-15-13200-220Y/127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</si>
  <si>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D3-30-13200-220Y/127 en estructura existente, incluye traslado desde el almacén de Contratista, maniobras de montaje, mano de obra de conexión (Instalacion de BUS 3/0-1/0)  Rótulo de Nº de Área y Nº de Economico.</t>
  </si>
  <si>
    <t>Suministro e Instalación de TRANSF D3-45-13200-220Y/127 en estructura existente, incluye traslado desde el almacén de Contratista, maniobras de montaje, mano de obra de conexión (Instalacion de BUS 3/0-1/0)  Rótulo de Nº de Área y Nº de Economico.</t>
  </si>
  <si>
    <t>Suministro e Instalación de TRANSF D1-10-23000-120/240 en estructura existente, incluye traslado desde el almacén de Contratista, maniobras de montaje, mano de obra de conexión (Instalacion de BUS 3/0-1/0)  Rótulo de Nº de Área y Nº de Economico.</t>
  </si>
  <si>
    <t>Suministro e Instalación de TRANSF D1-15-23000-120/240 en estructura existente, incluye traslado desde el almacén de Contratista, maniobras de montaje, mano de obra de conexión (Instalacion de BUS 3/0-1/0)  Rótulo de Nº de Área y Nº de Economico.</t>
  </si>
  <si>
    <t>Suministro e Instalación deTRANSF D3-15-23000-220Y/127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</si>
  <si>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D3-30-23000-220Y/127 en estructura existente, incluye traslado desde el almacén de Contratista, maniobras de montaje, mano de obra de conexión (Instalacion de BUS 3/0-1/0)  Rótulo de Nº de Área y Nº de Economico.</t>
  </si>
  <si>
    <t>Suministro e Instalación de TRANSF D1-10-33000-120/240 en estructura existente, incluye traslado desde el almacén de Contratista, maniobras de montaje, mano de obra de conexión (Instalacion de BUS 3/0-1/0)  Rótulo de Nº de Área y Nº de Economico.</t>
  </si>
  <si>
    <t>Suministro e Instalación de TRANSF D1-15-33000-120/240 en estructura existente, incluye traslado desde el almacén de Contratista, maniobras de montaje, mano de obra de conexión (Instalacion de BUS 3/0-1/0)  Rótulo de Nº de Área y Nº de Economico.</t>
  </si>
  <si>
    <t>Suministro e Instalación deTRANSF D3-15-33000-220Y/127 en estructura existente, incluye traslado desde el almacén de Contratista, maniobras de montaje, mano de obra de conexión (Instalacion de BUS 3/0-1/0)  Rótulo de Nº de Área y Nº de Economico.</t>
  </si>
  <si>
    <t>Suministro e Instalación de TRANSF D3-30-33000-220Y/127 en estructura existente, incluye traslado desde el almacén de Contratista, maniobras de montaje, mano de obra de conexión (Instalacion de BUS 3/0-1/0)  Rótulo de Nº de Área y Nº de Economico.</t>
  </si>
  <si>
    <t>Instalación de transformador monofasico; CFE suministra el equipo; Incluye: acarreo desde el almacén de CFE hasta el sitio de la obra, maniobras de instalación y todo el herraje necesario para su correcto funcionamiento.</t>
  </si>
  <si>
    <t>Instalación de transformador trifásico; CFE suministra el equipo; Incluye: acarreo desde el almacén de CFE hasta el sitio de la obra, maniobras de instalación y todo el herraje necesario para su correcto funcionamiento.</t>
  </si>
  <si>
    <t>Suministro y montaje de estructura 3CF3A en 13kV, incluye suministro e instalación de rótulo de Nº de Sitio.</t>
  </si>
  <si>
    <t>Suministro e Instalacion de CCF en estructura existente 23kV, incluye: mano de obra de instalación, suministro de conector derivador estribo cal 336, CCF, conector LV, cable Cu 2 para 2 puentes de 1.5 m.</t>
  </si>
  <si>
    <t>Suministro e Instalacion de CCF en estructura existente 33kV, incluye: mano de obra de instalación, suministro de conector derivador estribo cal 336, CCF, conector LV, cable Cu 2 para 2 puentes de 1.5 m.</t>
  </si>
  <si>
    <t>Retiro e instalación de cortacircuito fusible CCF, en misma o diferente estructura, incluye suministro de conector LV, cable de CU2 para conexión y mano de obra.</t>
  </si>
  <si>
    <t>Suministro e Instalación de ADOM en estructura existente 13kV, y lo necesario para su instalacion.</t>
  </si>
  <si>
    <t>Suministro e Instalación de ADOM en estructura existente 23kV, y lo necesario para su instalacion.</t>
  </si>
  <si>
    <t>Suministro e Instalación de ADOM en estructura existente 33kV, y lo necesario para su instalacion.</t>
  </si>
  <si>
    <t>Retiro e instalación de apartarrayo en misma o diferente estructura, incl. materiales, mano de obra y herramienta.</t>
  </si>
  <si>
    <t>Suministro y elaboración de Sistema de Tierra con valores conforme a las Normas de Construcción, formado mínimo por 3 electrodos, Cable ACS 7 N9 y soldadura exotérmica. (Incluye Bajante desde equipo y conexión).</t>
  </si>
  <si>
    <t>Suministro e instalación de bajante (Cable ACS 7 N9 y soldadura exotérmica) y electrodo de tierra, incluye cepa y reparación del terreno en el sitio de su instalación.</t>
  </si>
  <si>
    <t>Retiro e instalación de acometida existente aérea (sobre poste diferente), comprende la desconexión, retiro y tensionado de acometida existente, empalme de conductor y suministro de conectadores tipo cuña (UDC), considerando ampliación de acometida.</t>
  </si>
  <si>
    <t>Suministro e instalación de preparación domiciliaria, preparada por base tipo soquet, tubo conduit 32mm, mufa seca 32mm, electrodo de tierra de 1.5m y tubo conduit 12mm, para alojar el cable de conexión a tierra.</t>
  </si>
  <si>
    <t>Suministro e instalación de murete sencillo para recepción de acometida, incl interruptor termomagnético, cable forrado de cobre cuf 8 y electrodo de tierra de 1.5 mts.</t>
  </si>
  <si>
    <t>Retiro e Instalacion de poste de concreto cualquier medida,  incluye mano de obra de excavación, retiro, instalación, reparación de banqueta y retiro de escombro producto de la excavación.</t>
  </si>
  <si>
    <t xml:space="preserve"> Retiro de bastidores, incluye traslado hasta el almacén de CFE</t>
  </si>
  <si>
    <t xml:space="preserve"> Retiro de crucetas tipo "P", incluye traslado hasta el almacén de CFE</t>
  </si>
  <si>
    <t>Retiro de Conductores, incluye el embobinado en carretes y traslado hasta el almacén de CFE.</t>
  </si>
  <si>
    <t xml:space="preserve"> Retiro de equipo menor, incluye traslado hasta el almacén de CFE</t>
  </si>
  <si>
    <t>Retiro de equipo mayor, incluye traslado hasta el almacén de CFE</t>
  </si>
  <si>
    <t>Retiro de retenidas cualquier tipo, incluye el traslado de materiales al almacén de CFE, el corte del perno Ancla 1PA, la reparación de la banqueta o terreno en el punto de trabajo similar al existente.</t>
  </si>
  <si>
    <t>Elaboración de plano definitivo en DEPRORED, Georeferenciado incluyendo coordenadas con GPS. (Entregar DEPRORED por cada estimación de los trabajos ejecutados, el cual se pagara al término del contrato como 1 Lote).</t>
  </si>
  <si>
    <t>Pruebas de Campo, comprende pruebas de puesta en servicio en la red (medición a sistemas de tierra y tensiones, en el equipo y en remates), entregando reporte por área de transformación.</t>
  </si>
  <si>
    <t>Rotulado preventivo de postes, hasta 1.5 m del piso de acuerdo a lo indicado en las normas de construcción, fondo amarillo y franjas negras</t>
  </si>
  <si>
    <t>Rotulado de postes, de acuerdo a lo indicado en las normas de construcción, fondo amarillo con letras y números negros.</t>
  </si>
  <si>
    <t>Replomear Poste, incluye reparación de banqueta o terreno similar al existente.</t>
  </si>
  <si>
    <t>Tensionado de conductores existentes</t>
  </si>
  <si>
    <t>Elaborar doble remate en Baja Tensión Red Abierta, incluye suministro de herrajes, aisladores, conectadores para acometidas y remates preformados</t>
  </si>
  <si>
    <t>Suministro e instalación de Grapa Remate RAL-8.</t>
  </si>
  <si>
    <t xml:space="preserve"> Suministro e instalación de aislador 13SHL45N</t>
  </si>
  <si>
    <t xml:space="preserve"> Suministro e instalación de aislador 23SHL45N</t>
  </si>
  <si>
    <t xml:space="preserve"> Suministro e instalación de aislador 33SHL45N</t>
  </si>
  <si>
    <t xml:space="preserve"> Suministro e instalación de aislador 13PD</t>
  </si>
  <si>
    <t xml:space="preserve"> Suministro e instalación de aislador 23PD</t>
  </si>
  <si>
    <t xml:space="preserve"> Suministro e instalación de aislador 33PD</t>
  </si>
  <si>
    <t>Retiro e instalación de bastidor de baja tensión, en mismo o diferente sitio, incluye la mano de obra de retiro e instalación de la estructura y armado del tipo de estructura de la que se trate, (paso o remate).</t>
  </si>
  <si>
    <t xml:space="preserve">Adecuación de sitio para trabajos sobre línea energizada (Intercalado por parte de CFE). Incluye suministro y traslado de poste PCR-13-600, excavación de la cepa, mano de obra y materiales para reparación de baqueta y retiro de material producto de la excavación.  </t>
  </si>
  <si>
    <t xml:space="preserve">Adecuación de sitio para trabajos sobre línea energizada (Intercalado por parte de CFE). Incluye suministro y traslado de poste PCR-12-750, excavación de la cepa, mano de obra y materiales para reparación de baqueta y retiro de material producto de la excavación.  </t>
  </si>
  <si>
    <t>Suministro e instalacion de conector tipo estribo Cal. 336, incluye conector perico, alambre de cobre y conector cil 1/0 T.M.</t>
  </si>
  <si>
    <t>Kg</t>
  </si>
  <si>
    <t>Mt</t>
  </si>
  <si>
    <t>Pieza</t>
  </si>
  <si>
    <t>Murete</t>
  </si>
  <si>
    <t>Kgs.</t>
  </si>
  <si>
    <t>Prueba</t>
  </si>
  <si>
    <t>Tepic</t>
  </si>
  <si>
    <t>Tendido y tensionado de conductor desnudo en media tensión ACSR 3/0 AWG, incluye el traslado desde el almacén de CFE hasta la obra y el suministro de los conectores a compresión tipo recto y derivación para elaborar conexiones en puentes y derivaciones, así como Alambre AS cal 4 AWG para los amarres.</t>
  </si>
  <si>
    <t>Retiro e instalación de transformador trifásico, ya sea en el mismo poste o en poste diferente, comprende las maniobras de desconexión, retiro, instalación y conexión del equipo,  Rótulo de Nº de Área y Nº de Economico.</t>
  </si>
  <si>
    <t>Retiro e instalación de transformador monofásico, ya sea en el mismo poste o en poste diferente, comprende las maniobras de desconexión, retiro, instalación y conexión del equipo,  Rótulo de Nº de Área y Nº de Economico.</t>
  </si>
  <si>
    <t>Claro interpostal</t>
  </si>
  <si>
    <t>Retiro de acometida aérea incluyendo el cable del interior del tubo conduit; considerar el embobinado y traslado hasta el almacén de CFE.</t>
  </si>
  <si>
    <t>Suministro, Tendido y tensionado de conductor desnudo en media tensión AAC calibre de 266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</si>
  <si>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AAC calibre 266 AWG, incluye el traslado desde el almacén de CFE hasta la obra y el suministro de los conectores a compresión tipo recto y derivación para elaborar conexiones en puentes y derivaciones, así como amarres no metálicos.</t>
  </si>
  <si>
    <t>Suministro e instalación de acometida aérea hasta la base de medición, incluye: suministro, tendido y tensionado del cable de acometida (2+1)6 AAC (aprox 28 m) y conectador tipo cuña (UDC)</t>
  </si>
  <si>
    <t>Acometida</t>
  </si>
  <si>
    <t>Suministro e Instalación de  Poste de  Concreto de  13 metros, incluye traslado desde el almacén de  contratista hasta la obra,  mano de obra de instalacion y reparación de  banqueta igual a la existente.</t>
  </si>
  <si>
    <t>Suministro e Instalación de  Poste de  Concreto de  12 metros, incluye traslado desde el almacén de  contratista hasta la obra,  mano de obra de instalacion y reparación de  banqueta igual a la existente.</t>
  </si>
  <si>
    <t>Suministro e Instalación de  Poste de  Concreto de  9 metros, incluye traslado desde el almacén de  contratista hasta la obra,  mano de obra de instalacion y reparación de  banqueta igual a la existente.</t>
  </si>
  <si>
    <t>Instalación de  poste de  concreto, (CFE suministra poste), cualquier medida en cualquier terreno,  incluye traslado desde el almacen de  CFE hasta la obra, su distribucion e instalacion, mano de obra de excavacion, instalacion, reparacion de banqueta, retiro de escombro producto de la excavacion.</t>
  </si>
  <si>
    <t>Suministro e instalación de  retenida RSA;  incluye la excavación de  la cepa, reparación de  banqueta y retiro de  escombro, suministro y traslado de  los  materiales hasta el  punto de  la obra.</t>
  </si>
  <si>
    <t>MYTE</t>
  </si>
  <si>
    <t>Suministro e instalación de  retenida RDA,  incluye la excavación de  la cepa, reparación de  banqueta y retiro de  escombro, suministro y traslado de  los  materiales  hasta el  punto de  la obra.</t>
  </si>
  <si>
    <t>Suministro e instalación de  retenida RPP;  incluye suministro y traslado de  los  materiales hasta el punto de  la obra.</t>
  </si>
  <si>
    <t xml:space="preserve">Suministro e instalación de  retenida REA;  incluye la excavación de  las cepas, reparación de  banqueta y retiro de  escombro, suministro y  traslado de  los  materiales hasta el  punto de  la obra. (contratista suministra poste de 9 metros) </t>
  </si>
  <si>
    <t>Suministro e instalación de  retenida RBA; incluye la excavación de  la cepa, reparacion de banqueta y retiro de  escombro, suministro y traslado de  los  materiales hasta el punto de  la obra.</t>
  </si>
  <si>
    <t>Suministro e instalación de  retenida RVP, incluye suministro y traslado de  los  materiales hasta el punto de  la obra.</t>
  </si>
  <si>
    <t xml:space="preserve">Suministro e instalación de retenida RVE;  incluye la excavación de  las cepas, poste de concreto de 7-400, reparación de  la banqueta y retiro de  escombro, suministro y traslado de  los materiales hasta el  punto de  la obra </t>
  </si>
  <si>
    <t>Rehabilitar retenida RSA, comprende el suministro e instalación de  los materiales necesarios para su  elaboración conforme a Normas, utilizando el perno 1PA  existente.</t>
  </si>
  <si>
    <t xml:space="preserve">Suministro e instalación de  retenida REA; incluye la excavación de  las cepas, poste de concreto de 7-500, reparación de  banqueta y retiro de  escombro, suministro y  traslado de  los  materiales hasta el  punto de  la obra </t>
  </si>
  <si>
    <t>Rehabilitar retenida REA, comprende el suministro e instalación de  los materiales necesarios para su  elaboración conforme a Normas (utilizando el mismo PC7-500 en buenas condiciones), utilizando el perno 1PA  existente.</t>
  </si>
  <si>
    <t>Rehabilitar retenida RBA, comprende el suministro e instalación de  los materiales necesarios para su  elaboración conforme a Normas, utilizando el perno 1PA  existente.</t>
  </si>
  <si>
    <t>Suministro e instalación de acometida aérea hasta la base de medición, incluye: suministro, tendido y tensionado del cable de acometida (1+1)6 AAC (aprox 28 m) y conectador tipo cuña (UDC)</t>
  </si>
  <si>
    <t xml:space="preserve">Retiro e instalación de acometida existente aérea (sobre mismo poste), comprende la desconexión, retiro y tensionado de acometida existente y suministro de conectadores tipo cuña (UDC). </t>
  </si>
  <si>
    <t>PU 
Propuesta (MYTE)</t>
  </si>
  <si>
    <t>Suministro e instalación de estructura TD20, aislada para 13 kV; incluye el traslado de los materiales al punto de la obra y mano de obra para su instalación.</t>
  </si>
  <si>
    <t>Suministro e instalación de estructura TD30, aislada para 13 kV; incluye el traslado de los materiales al punto de la obra y mano de obra para su instalación.</t>
  </si>
  <si>
    <t>Suministro e instalación de estructura TD30, aislada para 23 kV; incluye el traslado de los materiales al punto de la obra y mano de obra para su instalación.</t>
  </si>
  <si>
    <t>Suministro e instalación de estructura TD30, aislada para 33 kV; incluye el traslado de los materiales al punto de la obra y mano de obra para su instalación.</t>
  </si>
  <si>
    <t>Suministro e instalación de estructura TD20, aislada para 23 kV; incluye el traslado de los materiales al punto de la obra y mano de obra para su instalación.</t>
  </si>
  <si>
    <t>Suministro e instalación de estructura TD20, aislada para 33 kV; incluye el traslado de los materiales al punto de la obra y mano de obra para su instalación.</t>
  </si>
  <si>
    <t>CFE-0116-CACON-0151-2022</t>
  </si>
  <si>
    <t>CFE-0116-CACON-0115-2022</t>
  </si>
  <si>
    <t>CFE-0116-CACON-0058-2023</t>
  </si>
  <si>
    <t xml:space="preserve">PU 
Propuesta </t>
  </si>
  <si>
    <t>Suministro e instalación de acometida aérea hasta la base de medición, incluye: suministro, tendido y tensionado del cable de acometida (3+1)6 AAC (aprox 28 m) y conectador tipo cuña (UDC)</t>
  </si>
  <si>
    <t>Suministro e Instalacion de CCF en estructura existente 13kV, incluye: mano de obra de instalación, suministro de conector derivador estribo cal 336, CCF, conector LV y CFE Suministra (cable Cu 2 para 2 puentes de 1.5 m.)</t>
  </si>
  <si>
    <t>"Tep_Mejora a RGD de baja tensión Col. Miravalles, municipio de Tepic, Nayarit."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</si>
</sst>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[$$-80A]#,##0.00"/>
  </numFmts>
  <fonts count="9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4"/>
      <name val="Helvetica LT Std"/>
      <family val="2"/>
    </font>
    <font>
      <b/>
      <sz val="12"/>
      <name val="Helvetica LT Std"/>
      <family val="2"/>
    </font>
    <font>
      <sz val="12"/>
      <name val="Helvetica LT Std"/>
      <family val="2"/>
    </font>
    <font>
      <sz val="12"/>
      <name val="Helvetica LT Std"/>
    </font>
    <font>
      <b/>
      <sz val="18"/>
      <name val="Helvetica LT St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6" fillId="0" borderId="0" xfId="0" applyFont="1" applyAlignment="1">
      <alignment vertical="center"/>
    </xf>
    <xf numFmtId="0" fontId="6" fillId="0" borderId="0" xfId="3" applyFont="1" applyAlignment="1">
      <alignment vertical="center"/>
    </xf>
    <xf numFmtId="164" fontId="7" fillId="0" borderId="1" xfId="1" applyNumberFormat="1" applyFont="1" applyFill="1" applyBorder="1" applyAlignment="1">
      <alignment horizontal="right" vertical="center"/>
    </xf>
    <xf numFmtId="164" fontId="7" fillId="0" borderId="1" xfId="1" applyNumberFormat="1" applyFont="1" applyFill="1" applyBorder="1" applyAlignment="1" applyProtection="1">
      <alignment horizontal="right" vertical="center"/>
    </xf>
    <xf numFmtId="3" fontId="7" fillId="0" borderId="15" xfId="5" applyNumberFormat="1" applyFont="1" applyFill="1" applyBorder="1" applyAlignment="1">
      <alignment horizontal="center" vertical="center"/>
    </xf>
    <xf numFmtId="4" fontId="7" fillId="0" borderId="1" xfId="5" applyNumberFormat="1" applyFont="1" applyFill="1" applyBorder="1" applyAlignment="1">
      <alignment horizontal="center" vertical="center"/>
    </xf>
    <xf numFmtId="165" fontId="7" fillId="0" borderId="15" xfId="5" applyNumberFormat="1" applyFont="1" applyFill="1" applyBorder="1" applyAlignment="1">
      <alignment horizontal="right" vertical="center"/>
    </xf>
    <xf numFmtId="3" fontId="7" fillId="0" borderId="1" xfId="5" applyNumberFormat="1" applyFont="1" applyFill="1" applyBorder="1" applyAlignment="1">
      <alignment horizontal="center" vertical="center"/>
    </xf>
    <xf numFmtId="165" fontId="7" fillId="0" borderId="1" xfId="5" applyNumberFormat="1" applyFont="1" applyFill="1" applyBorder="1" applyAlignment="1">
      <alignment horizontal="right" vertical="center"/>
    </xf>
    <xf numFmtId="0" fontId="5" fillId="0" borderId="2" xfId="3" applyFont="1" applyBorder="1" applyAlignment="1">
      <alignment horizontal="right" vertical="center" wrapText="1"/>
    </xf>
    <xf numFmtId="0" fontId="5" fillId="0" borderId="1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center"/>
    </xf>
    <xf numFmtId="0" fontId="7" fillId="0" borderId="14" xfId="3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6" fillId="2" borderId="0" xfId="0" applyFont="1" applyFill="1" applyAlignment="1">
      <alignment vertical="center"/>
    </xf>
    <xf numFmtId="164" fontId="6" fillId="0" borderId="1" xfId="1" applyNumberFormat="1" applyFont="1" applyFill="1" applyBorder="1" applyAlignment="1">
      <alignment horizontal="right" vertical="center"/>
    </xf>
    <xf numFmtId="0" fontId="5" fillId="0" borderId="1" xfId="3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top" wrapText="1"/>
    </xf>
    <xf numFmtId="44" fontId="7" fillId="0" borderId="1" xfId="5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17" fontId="5" fillId="0" borderId="1" xfId="3" applyNumberFormat="1" applyFont="1" applyBorder="1" applyAlignment="1">
      <alignment horizontal="center" vertical="center" wrapText="1"/>
    </xf>
    <xf numFmtId="0" fontId="5" fillId="0" borderId="16" xfId="3" applyFont="1" applyBorder="1" applyAlignment="1">
      <alignment horizontal="center" vertical="center" wrapText="1"/>
    </xf>
    <xf numFmtId="0" fontId="5" fillId="0" borderId="17" xfId="3" applyFont="1" applyBorder="1" applyAlignment="1">
      <alignment horizontal="center" vertical="center" wrapText="1"/>
    </xf>
    <xf numFmtId="0" fontId="5" fillId="0" borderId="15" xfId="3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10" fontId="5" fillId="0" borderId="2" xfId="4" applyNumberFormat="1" applyFont="1" applyFill="1" applyBorder="1" applyAlignment="1">
      <alignment horizontal="center" vertical="center" wrapText="1"/>
    </xf>
    <xf numFmtId="10" fontId="5" fillId="0" borderId="12" xfId="4" applyNumberFormat="1" applyFont="1" applyFill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0" borderId="10" xfId="3" applyFont="1" applyBorder="1" applyAlignment="1">
      <alignment horizontal="left" vertical="center" wrapText="1"/>
    </xf>
    <xf numFmtId="0" fontId="5" fillId="0" borderId="7" xfId="3" applyFont="1" applyBorder="1" applyAlignment="1">
      <alignment horizontal="left" vertical="center" wrapText="1"/>
    </xf>
    <xf numFmtId="0" fontId="5" fillId="0" borderId="11" xfId="3" applyFont="1" applyBorder="1" applyAlignment="1">
      <alignment horizontal="left" vertical="center" wrapText="1"/>
    </xf>
    <xf numFmtId="0" fontId="5" fillId="0" borderId="5" xfId="3" applyFont="1" applyBorder="1" applyAlignment="1">
      <alignment horizontal="center" vertical="center" wrapText="1"/>
    </xf>
    <xf numFmtId="0" fontId="5" fillId="0" borderId="10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left" vertical="center" wrapText="1" indent="1"/>
    </xf>
    <xf numFmtId="0" fontId="4" fillId="0" borderId="12" xfId="3" applyFont="1" applyBorder="1" applyAlignment="1">
      <alignment horizontal="left" vertical="center" wrapText="1" indent="1"/>
    </xf>
    <xf numFmtId="0" fontId="4" fillId="0" borderId="6" xfId="3" applyFont="1" applyBorder="1" applyAlignment="1">
      <alignment horizontal="right" vertical="center" wrapText="1"/>
    </xf>
    <xf numFmtId="0" fontId="4" fillId="0" borderId="7" xfId="3" applyFont="1" applyBorder="1" applyAlignment="1">
      <alignment horizontal="right" vertical="center" wrapText="1"/>
    </xf>
    <xf numFmtId="0" fontId="4" fillId="0" borderId="11" xfId="3" applyFont="1" applyBorder="1" applyAlignment="1">
      <alignment horizontal="right" vertical="center" wrapText="1"/>
    </xf>
    <xf numFmtId="0" fontId="8" fillId="0" borderId="8" xfId="3" applyFont="1" applyBorder="1" applyAlignment="1">
      <alignment horizontal="right" vertical="center" wrapText="1"/>
    </xf>
    <xf numFmtId="0" fontId="8" fillId="0" borderId="4" xfId="3" applyFont="1" applyBorder="1" applyAlignment="1">
      <alignment horizontal="right" vertical="center" wrapText="1"/>
    </xf>
    <xf numFmtId="0" fontId="8" fillId="0" borderId="9" xfId="3" applyFont="1" applyBorder="1" applyAlignment="1">
      <alignment horizontal="right" vertical="center" wrapText="1"/>
    </xf>
    <xf numFmtId="0" fontId="4" fillId="0" borderId="5" xfId="3" applyFont="1" applyBorder="1" applyAlignment="1">
      <alignment horizontal="right" vertical="center" wrapText="1"/>
    </xf>
    <xf numFmtId="0" fontId="4" fillId="0" borderId="0" xfId="3" applyFont="1" applyAlignment="1">
      <alignment horizontal="right" vertical="center" wrapText="1"/>
    </xf>
    <xf numFmtId="0" fontId="4" fillId="0" borderId="10" xfId="3" applyFont="1" applyBorder="1" applyAlignment="1">
      <alignment horizontal="right" vertical="center" wrapText="1"/>
    </xf>
  </cellXfs>
  <cellStyles count="7">
    <cellStyle name="Millares" xfId="1" builtinId="3"/>
    <cellStyle name="Moneda" xfId="5" builtinId="4"/>
    <cellStyle name="Normal" xfId="0" builtinId="0"/>
    <cellStyle name="Normal 2" xfId="6" xr:uid="{00000000-0005-0000-0000-000003000000}"/>
    <cellStyle name="Normal 4" xfId="2" xr:uid="{00000000-0005-0000-0000-000004000000}"/>
    <cellStyle name="Normal_EVALPU" xfId="3" xr:uid="{00000000-0005-0000-0000-000005000000}"/>
    <cellStyle name="Porcentaje" xfId="4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342630</xdr:colOff>
      <xdr:row>1</xdr:row>
      <xdr:rowOff>116973</xdr:rowOff>
    </xdr:from>
    <xdr:to>
      <xdr:col>2</xdr:col>
      <xdr:colOff>1789772</xdr:colOff>
      <xdr:row>3</xdr:row>
      <xdr:rowOff>382609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F6C13C-8CD0-4456-921E-AA2B4B4D8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24" y="307473"/>
          <a:ext cx="1951407" cy="971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340179</xdr:colOff>
      <xdr:row>176</xdr:row>
      <xdr:rowOff>149679</xdr:rowOff>
    </xdr:from>
    <xdr:to>
      <xdr:col>2</xdr:col>
      <xdr:colOff>2435680</xdr:colOff>
      <xdr:row>176</xdr:row>
      <xdr:rowOff>149679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756B647B-E085-469B-8135-444AF5A4A035}"/>
            </a:ext>
          </a:extLst>
        </xdr:cNvPr>
        <xdr:cNvCxnSpPr/>
      </xdr:nvCxnSpPr>
      <xdr:spPr>
        <a:xfrm>
          <a:off x="517072" y="51203679"/>
          <a:ext cx="258535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6441606</xdr:colOff>
      <xdr:row>176</xdr:row>
      <xdr:rowOff>139701</xdr:rowOff>
    </xdr:from>
    <xdr:to>
      <xdr:col>5</xdr:col>
      <xdr:colOff>277571</xdr:colOff>
      <xdr:row>176</xdr:row>
      <xdr:rowOff>139701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24B264AE-FA8C-415A-9B66-3668CF32194A}"/>
            </a:ext>
          </a:extLst>
        </xdr:cNvPr>
        <xdr:cNvCxnSpPr/>
      </xdr:nvCxnSpPr>
      <xdr:spPr>
        <a:xfrm>
          <a:off x="7108356" y="51193701"/>
          <a:ext cx="258535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342630</xdr:colOff>
      <xdr:row>1</xdr:row>
      <xdr:rowOff>116973</xdr:rowOff>
    </xdr:from>
    <xdr:to>
      <xdr:col>2</xdr:col>
      <xdr:colOff>1789772</xdr:colOff>
      <xdr:row>3</xdr:row>
      <xdr:rowOff>382609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F4187E-3E4D-4B50-BCAE-6B4172240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605" y="307473"/>
          <a:ext cx="1951967" cy="980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340179</xdr:colOff>
      <xdr:row>176</xdr:row>
      <xdr:rowOff>149679</xdr:rowOff>
    </xdr:from>
    <xdr:to>
      <xdr:col>2</xdr:col>
      <xdr:colOff>2435680</xdr:colOff>
      <xdr:row>176</xdr:row>
      <xdr:rowOff>149679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D666AE0-6682-4E26-AAB1-80174CF16F51}"/>
            </a:ext>
          </a:extLst>
        </xdr:cNvPr>
        <xdr:cNvCxnSpPr/>
      </xdr:nvCxnSpPr>
      <xdr:spPr>
        <a:xfrm>
          <a:off x="521154" y="31001154"/>
          <a:ext cx="260032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6441606</xdr:colOff>
      <xdr:row>176</xdr:row>
      <xdr:rowOff>139701</xdr:rowOff>
    </xdr:from>
    <xdr:to>
      <xdr:col>5</xdr:col>
      <xdr:colOff>277571</xdr:colOff>
      <xdr:row>176</xdr:row>
      <xdr:rowOff>139701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A862AA7-BA0D-484D-9B19-2ED5504122E0}"/>
            </a:ext>
          </a:extLst>
        </xdr:cNvPr>
        <xdr:cNvCxnSpPr/>
      </xdr:nvCxnSpPr>
      <xdr:spPr>
        <a:xfrm>
          <a:off x="7089306" y="30991176"/>
          <a:ext cx="260849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47ad\Documents\CARPETA%20CFE\2020\PROYECTOS\PAM\2022\05-07%20SIMANCAS\CATALOGO%20ACTUALIZADO%20MAYO%202023.xlsx" TargetMode="External"/><Relationship Id="rId1" Type="http://schemas.openxmlformats.org/officeDocument/2006/relationships/externalLinkPath" Target="/Users/g47ad/Documents/CARPETA%20CFE/2020/PROYECTOS/PAM/2022/05-07%20SIMANCAS/CATALOGO%20ACTUALIZADO%20MAYO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Poda A"/>
      <sheetName val="2 Poda B "/>
      <sheetName val="3 Poste 13 "/>
      <sheetName val="13 RBA MT"/>
      <sheetName val="ScaInit"/>
      <sheetName val="4 Poste 12"/>
      <sheetName val="5 Poste 9"/>
      <sheetName val="6 CUALQ Poste "/>
      <sheetName val="RSA BT"/>
      <sheetName val="7 RSA"/>
      <sheetName val="8 RDA"/>
      <sheetName val="9 RPP"/>
      <sheetName val="10 REA"/>
      <sheetName val="11 REA 9m"/>
      <sheetName val="12 RBA "/>
      <sheetName val="RBA doble"/>
      <sheetName val="RBA MT"/>
      <sheetName val="13 RVP"/>
      <sheetName val="RPA"/>
      <sheetName val="14 RVE "/>
      <sheetName val="RVE 9m"/>
      <sheetName val="15 REAB RSA"/>
      <sheetName val="16 REAB REA"/>
      <sheetName val="17 REAB RBA"/>
      <sheetName val="18 REAB RDA"/>
      <sheetName val="19 REAHB RPP"/>
      <sheetName val="20 REAHB RVE "/>
      <sheetName val="21 REAHB RVP"/>
      <sheetName val="22 TS30"/>
      <sheetName val="TS3N"/>
      <sheetName val="TS3G"/>
      <sheetName val="22.TD30"/>
      <sheetName val="22.TD20"/>
      <sheetName val="23 TS20"/>
      <sheetName val="TS2N"/>
      <sheetName val="TS2G"/>
      <sheetName val="TD30"/>
      <sheetName val="TD3N"/>
      <sheetName val="TD20"/>
      <sheetName val="TD2N"/>
      <sheetName val="24 RD30"/>
      <sheetName val="RD3N"/>
      <sheetName val="25 RD20"/>
      <sheetName val="RD2N"/>
      <sheetName val="26 VS30"/>
      <sheetName val="27 VD30 13"/>
      <sheetName val="28 VA30 13"/>
      <sheetName val="VR3N"/>
      <sheetName val="VS3N"/>
      <sheetName val="VA3N"/>
      <sheetName val="VD3N"/>
      <sheetName val="29 VS20 13"/>
      <sheetName val="VS2N"/>
      <sheetName val="VA2N"/>
      <sheetName val="VR2N"/>
      <sheetName val="VD2N"/>
      <sheetName val="AD3N"/>
      <sheetName val="30 VR20 13"/>
      <sheetName val="30.1  VR30 13"/>
      <sheetName val="31 VD20 13"/>
      <sheetName val="32 VA20 13"/>
      <sheetName val="33 AD30 13"/>
      <sheetName val="34 AD20 13"/>
      <sheetName val="AD2N"/>
      <sheetName val="AD3 EN RD3"/>
      <sheetName val="AD2 EN RD2"/>
      <sheetName val="HA3G"/>
      <sheetName val="HA2G"/>
      <sheetName val="HA30"/>
      <sheetName val="HA20"/>
      <sheetName val="HR30"/>
      <sheetName val="HR20"/>
      <sheetName val="35 RET.INST.EST.PAS.SEN."/>
      <sheetName val="36 RET.INST.EST.PAS.DOB."/>
      <sheetName val="37 RET.INST.EST.ANCLAJE"/>
      <sheetName val="38 RET.INST.EST.REMATE"/>
      <sheetName val="39 1P1"/>
      <sheetName val="40 1P2"/>
      <sheetName val="41 1R1"/>
      <sheetName val="2R1"/>
      <sheetName val="1D3"/>
      <sheetName val="42 1R2"/>
      <sheetName val=" 431P3"/>
      <sheetName val="44 1R3"/>
      <sheetName val="45 1PR2"/>
      <sheetName val="46 1PR3"/>
      <sheetName val="47 1R3-1R3"/>
      <sheetName val="1R3-1R1"/>
      <sheetName val="48 1P4"/>
      <sheetName val="1D4"/>
      <sheetName val="49 1R4"/>
      <sheetName val="50 1PR4"/>
      <sheetName val="51 1R4_1R4"/>
      <sheetName val="1R4_1R1"/>
      <sheetName val="AAC 1_0"/>
      <sheetName val="AAC 3_0"/>
      <sheetName val="52 RET.INST 1P1"/>
      <sheetName val="53 RET.INST. 1R1"/>
      <sheetName val="54 RET.INST 1PR1"/>
      <sheetName val="55 RET.INST 1P2"/>
      <sheetName val="56 RET.INST 1R2"/>
      <sheetName val="57 RET.INST 1PR2"/>
      <sheetName val="58 RET.INST. 1P3"/>
      <sheetName val="59 RET.INST 1R3"/>
      <sheetName val="60 RET.INST. 1PR3"/>
      <sheetName val="61 RET,INST. 1R3-1R3"/>
      <sheetName val="62 RET.INST. 1P4"/>
      <sheetName val="63 RET.INST.1R4"/>
      <sheetName val="64 RET.INST. 1PR4"/>
      <sheetName val="65 RET.INST. 1R4_1R4"/>
      <sheetName val="SA-AAC 3_0"/>
      <sheetName val="SA-ACSR 3_0"/>
      <sheetName val="SA-AAC 266"/>
      <sheetName val="SA-ACSR 266"/>
      <sheetName val="(2+1) 3_0"/>
      <sheetName val="(3+1) 1_0"/>
      <sheetName val="66 ten ACSR 1_0"/>
      <sheetName val="67 ten MULT"/>
      <sheetName val="67 Ins t bifasicos"/>
      <sheetName val="68 1TR2A 13"/>
      <sheetName val="69 1TR3A 13"/>
      <sheetName val="1TRO 50 KVA"/>
      <sheetName val="70 RET.INST. 1TR1A"/>
      <sheetName val="71 RET.INST. 1TR2A"/>
      <sheetName val="72 RET.INST. 1TR3A"/>
      <sheetName val="72 1CCF1 13"/>
      <sheetName val="Ins. 2F. "/>
      <sheetName val="Ins. 3F"/>
      <sheetName val="73 Ret. e Ins. 3F"/>
      <sheetName val="74 Ret. e Ins. 2F"/>
      <sheetName val="75 Bus 3F-4H"/>
      <sheetName val="76 Bus 2F-3H"/>
      <sheetName val="2CCF1A"/>
      <sheetName val="77 RET E INS DE CCF"/>
      <sheetName val="INST CCF"/>
      <sheetName val="INST 3A CCF"/>
      <sheetName val="78 INS DE ADOM 13"/>
      <sheetName val="79 RET E INST ADOM"/>
      <sheetName val="ALEA"/>
      <sheetName val="80 SISTEMA"/>
      <sheetName val="81 BAJANTE"/>
      <sheetName val="82 REH. SISTEMA"/>
      <sheetName val="83 REH. BAJANTE"/>
      <sheetName val="(2+1) 6C"/>
      <sheetName val="84 (1+1) 6C"/>
      <sheetName val="85 (2+1) 6C "/>
      <sheetName val="86 (3+1) 6C"/>
      <sheetName val="87 RET E INS ACOM"/>
      <sheetName val="88 RET E INS ACOM dif p"/>
      <sheetName val="88 RET ACOM"/>
      <sheetName val="89 PREPARACIÓN"/>
      <sheetName val="90 RET POSTE"/>
      <sheetName val="91 RET POSTE CFE"/>
      <sheetName val="92 RET BASTIDOR"/>
      <sheetName val="93 RET CRUCETAS P"/>
      <sheetName val="RET CRUCETAS A"/>
      <sheetName val="94 RET AISLADORES"/>
      <sheetName val="95 Ret Cond"/>
      <sheetName val="95 Ret Cond Forrado"/>
      <sheetName val="96 RET.INST. EQ MENOR"/>
      <sheetName val="97 RET EQ MAYOR"/>
      <sheetName val="98 RET.INST. CRUCETAS P"/>
      <sheetName val="99 RET DE RETENIDA"/>
      <sheetName val="100 DEPRORED"/>
      <sheetName val="101 ROTULADO preven"/>
      <sheetName val="102 REPLOMEAR P"/>
      <sheetName val="103 TENSIONADO"/>
      <sheetName val="PROTECTOR TS"/>
      <sheetName val="104 ASUS 13"/>
      <sheetName val="105 13 PD"/>
      <sheetName val="106 GRA. RAL"/>
      <sheetName val="107 PT 200"/>
      <sheetName val="108 PV200"/>
      <sheetName val="109 1 BS"/>
      <sheetName val="110 2 BS"/>
      <sheetName val="111 3BS"/>
      <sheetName val="112 UC"/>
      <sheetName val="113 UL"/>
      <sheetName val="114 TIRAN. T2"/>
      <sheetName val="115 MOL. RE"/>
      <sheetName val="116 OJO. RE "/>
      <sheetName val="117 TORNI 16X76"/>
      <sheetName val="118 TRONI 16X76."/>
      <sheetName val="119 GRI. GA1"/>
      <sheetName val="120 ADECUACION 13M"/>
      <sheetName val="121 ADECUACION 12M"/>
      <sheetName val="PUENTES B.T."/>
      <sheetName val="79 PUENTES M.T."/>
      <sheetName val="122 Pruebas Cm"/>
      <sheetName val="63 RET.INST.BAS"/>
      <sheetName val="150 CruBT"/>
      <sheetName val="140 Inst prot TS"/>
      <sheetName val="123 ins. med"/>
      <sheetName val="M Obra"/>
      <sheetName val="Materiales"/>
      <sheetName val="Maquinaria"/>
      <sheetName val="Conceptos de obra"/>
      <sheetName val="Datos Obra"/>
      <sheetName val="OPC.1"/>
      <sheetName val="OPC.2"/>
      <sheetName val="Hoja1"/>
    </sheetNames>
    <sheetDataSet>
      <sheetData sheetId="0">
        <row r="44">
          <cell r="I44">
            <v>216.80533433503538</v>
          </cell>
        </row>
      </sheetData>
      <sheetData sheetId="1">
        <row r="44">
          <cell r="I44">
            <v>296.62284320399971</v>
          </cell>
        </row>
      </sheetData>
      <sheetData sheetId="2">
        <row r="44">
          <cell r="I44">
            <v>10624.854193844116</v>
          </cell>
        </row>
      </sheetData>
      <sheetData sheetId="3"/>
      <sheetData sheetId="4"/>
      <sheetData sheetId="5">
        <row r="44">
          <cell r="I44">
            <v>10624.856718997517</v>
          </cell>
        </row>
      </sheetData>
      <sheetData sheetId="6">
        <row r="44">
          <cell r="I44">
            <v>6011.9554251713525</v>
          </cell>
        </row>
      </sheetData>
      <sheetData sheetId="7">
        <row r="44">
          <cell r="I44">
            <v>2396.0977897340617</v>
          </cell>
        </row>
      </sheetData>
      <sheetData sheetId="8"/>
      <sheetData sheetId="9">
        <row r="48">
          <cell r="I48">
            <v>2886.4541945434808</v>
          </cell>
        </row>
      </sheetData>
      <sheetData sheetId="10">
        <row r="48">
          <cell r="I48">
            <v>3750.3741018613177</v>
          </cell>
        </row>
      </sheetData>
      <sheetData sheetId="11">
        <row r="44">
          <cell r="I44">
            <v>2644.2737895524774</v>
          </cell>
        </row>
      </sheetData>
      <sheetData sheetId="12">
        <row r="50">
          <cell r="I50">
            <v>7839.3297425731453</v>
          </cell>
        </row>
      </sheetData>
      <sheetData sheetId="13">
        <row r="50">
          <cell r="I50">
            <v>8323.7243685731446</v>
          </cell>
        </row>
      </sheetData>
      <sheetData sheetId="14">
        <row r="51">
          <cell r="I51">
            <v>3371.9552200809576</v>
          </cell>
        </row>
      </sheetData>
      <sheetData sheetId="15"/>
      <sheetData sheetId="16"/>
      <sheetData sheetId="17">
        <row r="50">
          <cell r="I50">
            <v>4975.8562634759119</v>
          </cell>
        </row>
      </sheetData>
      <sheetData sheetId="18"/>
      <sheetData sheetId="19">
        <row r="51">
          <cell r="I51">
            <v>8963.7354467436217</v>
          </cell>
        </row>
      </sheetData>
      <sheetData sheetId="20"/>
      <sheetData sheetId="21">
        <row r="48">
          <cell r="I48">
            <v>2132.7848004712614</v>
          </cell>
        </row>
      </sheetData>
      <sheetData sheetId="22">
        <row r="50">
          <cell r="I50">
            <v>3900.9186706359428</v>
          </cell>
        </row>
      </sheetData>
      <sheetData sheetId="23">
        <row r="51">
          <cell r="I51">
            <v>2725.9300088409027</v>
          </cell>
        </row>
      </sheetData>
      <sheetData sheetId="24"/>
      <sheetData sheetId="25"/>
      <sheetData sheetId="26"/>
      <sheetData sheetId="27"/>
      <sheetData sheetId="28">
        <row r="43">
          <cell r="I43">
            <v>4313.127809798023</v>
          </cell>
        </row>
      </sheetData>
      <sheetData sheetId="29"/>
      <sheetData sheetId="30"/>
      <sheetData sheetId="31">
        <row r="43">
          <cell r="I43">
            <v>8053.1702845980235</v>
          </cell>
        </row>
      </sheetData>
      <sheetData sheetId="32">
        <row r="43">
          <cell r="I43">
            <v>5884.518988998022</v>
          </cell>
        </row>
      </sheetData>
      <sheetData sheetId="33">
        <row r="43">
          <cell r="I43">
            <v>3378.9008905305968</v>
          </cell>
        </row>
      </sheetData>
      <sheetData sheetId="34"/>
      <sheetData sheetId="35"/>
      <sheetData sheetId="36"/>
      <sheetData sheetId="37"/>
      <sheetData sheetId="38"/>
      <sheetData sheetId="39"/>
      <sheetData sheetId="40">
        <row r="45">
          <cell r="I45">
            <v>7178.1740146632483</v>
          </cell>
        </row>
      </sheetData>
      <sheetData sheetId="41"/>
      <sheetData sheetId="42">
        <row r="44">
          <cell r="I44">
            <v>6443.7058398860381</v>
          </cell>
        </row>
      </sheetData>
      <sheetData sheetId="43"/>
      <sheetData sheetId="44">
        <row r="47">
          <cell r="I47">
            <v>5157.4000582373019</v>
          </cell>
        </row>
      </sheetData>
      <sheetData sheetId="45">
        <row r="47">
          <cell r="I47">
            <v>9959.7723098176648</v>
          </cell>
        </row>
      </sheetData>
      <sheetData sheetId="46">
        <row r="52">
          <cell r="I52">
            <v>13827.846284563848</v>
          </cell>
        </row>
      </sheetData>
      <sheetData sheetId="47"/>
      <sheetData sheetId="48"/>
      <sheetData sheetId="49"/>
      <sheetData sheetId="50"/>
      <sheetData sheetId="51">
        <row r="47">
          <cell r="I47">
            <v>5026.9663354695531</v>
          </cell>
        </row>
      </sheetData>
      <sheetData sheetId="52"/>
      <sheetData sheetId="53"/>
      <sheetData sheetId="54"/>
      <sheetData sheetId="55"/>
      <sheetData sheetId="56"/>
      <sheetData sheetId="57">
        <row r="48">
          <cell r="I48">
            <v>7257.6394148337858</v>
          </cell>
        </row>
      </sheetData>
      <sheetData sheetId="58">
        <row r="48">
          <cell r="I48">
            <v>7975.1400728337885</v>
          </cell>
        </row>
      </sheetData>
      <sheetData sheetId="59">
        <row r="47">
          <cell r="I47">
            <v>8483.7272306176637</v>
          </cell>
        </row>
      </sheetData>
      <sheetData sheetId="60">
        <row r="51">
          <cell r="I51">
            <v>13039.477956327699</v>
          </cell>
        </row>
      </sheetData>
      <sheetData sheetId="61">
        <row r="49">
          <cell r="I49">
            <v>12405.101044001372</v>
          </cell>
        </row>
      </sheetData>
      <sheetData sheetId="62">
        <row r="50">
          <cell r="I50">
            <v>11643.652348727703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43">
          <cell r="I43">
            <v>409.45192356581168</v>
          </cell>
        </row>
      </sheetData>
      <sheetData sheetId="77"/>
      <sheetData sheetId="78">
        <row r="43">
          <cell r="I43">
            <v>578.8388628642582</v>
          </cell>
        </row>
      </sheetData>
      <sheetData sheetId="79"/>
      <sheetData sheetId="80"/>
      <sheetData sheetId="81"/>
      <sheetData sheetId="82">
        <row r="46">
          <cell r="I46">
            <v>1539.4157211430195</v>
          </cell>
        </row>
      </sheetData>
      <sheetData sheetId="83">
        <row r="45">
          <cell r="I45">
            <v>1193.2609137923853</v>
          </cell>
        </row>
      </sheetData>
      <sheetData sheetId="84"/>
      <sheetData sheetId="85">
        <row r="46">
          <cell r="I46">
            <v>1726.5759948445345</v>
          </cell>
        </row>
      </sheetData>
      <sheetData sheetId="86">
        <row r="45">
          <cell r="I45">
            <v>1862.8613227145293</v>
          </cell>
        </row>
      </sheetData>
      <sheetData sheetId="87"/>
      <sheetData sheetId="88">
        <row r="46">
          <cell r="I46">
            <v>1767.9270409923849</v>
          </cell>
        </row>
      </sheetData>
      <sheetData sheetId="89"/>
      <sheetData sheetId="90">
        <row r="45">
          <cell r="I45">
            <v>1375.1731975088312</v>
          </cell>
        </row>
      </sheetData>
      <sheetData sheetId="91">
        <row r="46">
          <cell r="I46">
            <v>2200.4574595088311</v>
          </cell>
        </row>
      </sheetData>
      <sheetData sheetId="92">
        <row r="45">
          <cell r="I45">
            <v>2453.6906744166054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42">
          <cell r="I42">
            <v>36.837114335766863</v>
          </cell>
        </row>
      </sheetData>
      <sheetData sheetId="117">
        <row r="43">
          <cell r="I43">
            <v>27.559455368552058</v>
          </cell>
        </row>
      </sheetData>
      <sheetData sheetId="118"/>
      <sheetData sheetId="119">
        <row r="52">
          <cell r="I52">
            <v>17581.862705448773</v>
          </cell>
        </row>
      </sheetData>
      <sheetData sheetId="120">
        <row r="52">
          <cell r="I52">
            <v>22922.95521181096</v>
          </cell>
        </row>
      </sheetData>
      <sheetData sheetId="121"/>
      <sheetData sheetId="122"/>
      <sheetData sheetId="123"/>
      <sheetData sheetId="124"/>
      <sheetData sheetId="125"/>
      <sheetData sheetId="126">
        <row r="43">
          <cell r="I43">
            <v>1411.2120971147672</v>
          </cell>
        </row>
      </sheetData>
      <sheetData sheetId="127">
        <row r="43">
          <cell r="I43">
            <v>1612.8138252740198</v>
          </cell>
        </row>
      </sheetData>
      <sheetData sheetId="128">
        <row r="43">
          <cell r="I43">
            <v>2508.8215059818081</v>
          </cell>
        </row>
      </sheetData>
      <sheetData sheetId="129">
        <row r="43">
          <cell r="I43">
            <v>2052.6721412578427</v>
          </cell>
        </row>
      </sheetData>
      <sheetData sheetId="130">
        <row r="43">
          <cell r="I43">
            <v>4310.3471656918127</v>
          </cell>
        </row>
      </sheetData>
      <sheetData sheetId="131">
        <row r="43">
          <cell r="I43">
            <v>3926.8333072740197</v>
          </cell>
        </row>
      </sheetData>
      <sheetData sheetId="132"/>
      <sheetData sheetId="133">
        <row r="43">
          <cell r="I43">
            <v>757.98662820906043</v>
          </cell>
        </row>
      </sheetData>
      <sheetData sheetId="134">
        <row r="46">
          <cell r="I46">
            <v>3216.7478105065543</v>
          </cell>
        </row>
      </sheetData>
      <sheetData sheetId="135">
        <row r="46">
          <cell r="I46">
            <v>13881.669837786056</v>
          </cell>
        </row>
      </sheetData>
      <sheetData sheetId="136"/>
      <sheetData sheetId="137">
        <row r="42">
          <cell r="I42">
            <v>429.61951820906046</v>
          </cell>
        </row>
      </sheetData>
      <sheetData sheetId="138"/>
      <sheetData sheetId="139">
        <row r="42">
          <cell r="I42">
            <v>3008.391241646279</v>
          </cell>
        </row>
      </sheetData>
      <sheetData sheetId="140">
        <row r="42">
          <cell r="I42">
            <v>1531.7080917674496</v>
          </cell>
        </row>
      </sheetData>
      <sheetData sheetId="141"/>
      <sheetData sheetId="142"/>
      <sheetData sheetId="143"/>
      <sheetData sheetId="144">
        <row r="43">
          <cell r="I43">
            <v>879.91035140612394</v>
          </cell>
        </row>
      </sheetData>
      <sheetData sheetId="145">
        <row r="43">
          <cell r="I43">
            <v>1143.0777334061238</v>
          </cell>
        </row>
      </sheetData>
      <sheetData sheetId="146">
        <row r="43">
          <cell r="I43">
            <v>1285.3195394061238</v>
          </cell>
        </row>
      </sheetData>
      <sheetData sheetId="147">
        <row r="43">
          <cell r="I43">
            <v>235.67699669129547</v>
          </cell>
        </row>
      </sheetData>
      <sheetData sheetId="148">
        <row r="43">
          <cell r="I43">
            <v>406.85741307729535</v>
          </cell>
        </row>
      </sheetData>
      <sheetData sheetId="149">
        <row r="43">
          <cell r="I43">
            <v>96.136613294724583</v>
          </cell>
        </row>
      </sheetData>
      <sheetData sheetId="150">
        <row r="48">
          <cell r="I48">
            <v>1478.9022372179438</v>
          </cell>
        </row>
      </sheetData>
      <sheetData sheetId="151">
        <row r="43">
          <cell r="I43">
            <v>2330.7612086809268</v>
          </cell>
        </row>
      </sheetData>
      <sheetData sheetId="152">
        <row r="43">
          <cell r="I43">
            <v>1622.2451130306688</v>
          </cell>
        </row>
      </sheetData>
      <sheetData sheetId="153">
        <row r="43">
          <cell r="I43">
            <v>153.37231868021942</v>
          </cell>
        </row>
      </sheetData>
      <sheetData sheetId="154">
        <row r="43">
          <cell r="I43">
            <v>204.42964619073587</v>
          </cell>
        </row>
      </sheetData>
      <sheetData sheetId="155"/>
      <sheetData sheetId="156">
        <row r="43">
          <cell r="I43">
            <v>132.7590683347762</v>
          </cell>
        </row>
      </sheetData>
      <sheetData sheetId="157">
        <row r="44">
          <cell r="I44">
            <v>13.674443125137383</v>
          </cell>
        </row>
      </sheetData>
      <sheetData sheetId="158"/>
      <sheetData sheetId="159">
        <row r="43">
          <cell r="I43">
            <v>259.61907298259968</v>
          </cell>
        </row>
      </sheetData>
      <sheetData sheetId="160">
        <row r="43">
          <cell r="I43">
            <v>1855.7785813779815</v>
          </cell>
        </row>
      </sheetData>
      <sheetData sheetId="161"/>
      <sheetData sheetId="162">
        <row r="43">
          <cell r="I43">
            <v>518.98524900278335</v>
          </cell>
        </row>
      </sheetData>
      <sheetData sheetId="163">
        <row r="43">
          <cell r="I43">
            <v>9237.95668283136</v>
          </cell>
        </row>
      </sheetData>
      <sheetData sheetId="164">
        <row r="44">
          <cell r="I44">
            <v>238.01400951919911</v>
          </cell>
        </row>
      </sheetData>
      <sheetData sheetId="165">
        <row r="44">
          <cell r="I44">
            <v>970.74427302625463</v>
          </cell>
        </row>
      </sheetData>
      <sheetData sheetId="166">
        <row r="44">
          <cell r="I44">
            <v>328.05201885965522</v>
          </cell>
        </row>
      </sheetData>
      <sheetData sheetId="167"/>
      <sheetData sheetId="168">
        <row r="43">
          <cell r="I43">
            <v>569.21126503885068</v>
          </cell>
        </row>
      </sheetData>
      <sheetData sheetId="169">
        <row r="43">
          <cell r="I43">
            <v>855.74234153909845</v>
          </cell>
        </row>
      </sheetData>
      <sheetData sheetId="170">
        <row r="43">
          <cell r="I43">
            <v>328.25613673909868</v>
          </cell>
        </row>
      </sheetData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>
        <row r="44">
          <cell r="I44">
            <v>9161.5827936034748</v>
          </cell>
        </row>
      </sheetData>
      <sheetData sheetId="185">
        <row r="44">
          <cell r="I44">
            <v>9161.5853187568719</v>
          </cell>
        </row>
      </sheetData>
      <sheetData sheetId="186"/>
      <sheetData sheetId="187">
        <row r="42">
          <cell r="I42">
            <v>2075.7867978954778</v>
          </cell>
        </row>
      </sheetData>
      <sheetData sheetId="188">
        <row r="44">
          <cell r="I44">
            <v>1229.807708518573</v>
          </cell>
        </row>
      </sheetData>
      <sheetData sheetId="189">
        <row r="45">
          <cell r="I45">
            <v>510.08335159585874</v>
          </cell>
        </row>
      </sheetData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2:S178"/>
  <sheetViews>
    <sheetView showGridLines="0" tabSelected="1" topLeftCell="B2" zoomScaleNormal="100" workbookViewId="0">
      <pane xSplit="4" ySplit="7" topLeftCell="F136" activePane="bottomRight" state="frozen"/>
      <selection activeCell="B2" sqref="B2"/>
      <selection pane="topRight" activeCell="F2" sqref="F2"/>
      <selection pane="bottomLeft" activeCell="B8" sqref="B8"/>
      <selection pane="bottomRight" activeCell="D137" sqref="D137"/>
    </sheetView>
  </sheetViews>
  <sheetFormatPr baseColWidth="10" defaultColWidth="11.42578125" defaultRowHeight="15"/>
  <cols>
    <col min="1" max="1" width="2.7109375" style="1" customWidth="1"/>
    <col min="2" max="2" width="7.5703125" style="1" bestFit="1" customWidth="1"/>
    <col min="3" max="3" width="96" style="1" customWidth="1"/>
    <col min="4" max="4" width="14.42578125" style="1" customWidth="1"/>
    <col min="5" max="5" width="20.5703125" style="1" customWidth="1"/>
    <col min="6" max="6" width="14.7109375" style="1" customWidth="1"/>
    <col min="7" max="7" width="19.7109375" style="1" customWidth="1"/>
    <col min="8" max="8" width="16.85546875" style="1" customWidth="1"/>
    <col min="9" max="9" width="14.140625" style="1" bestFit="1" customWidth="1"/>
    <col min="10" max="10" width="14.85546875" style="1" customWidth="1"/>
    <col min="11" max="11" width="15.140625" style="1" customWidth="1"/>
    <col min="12" max="12" width="20.140625" style="1" bestFit="1" customWidth="1"/>
    <col min="13" max="13" width="14.5703125" style="1" bestFit="1" customWidth="1"/>
    <col min="14" max="17" width="14.5703125" style="17" hidden="1" customWidth="1"/>
    <col min="18" max="18" width="13.42578125" style="1" customWidth="1"/>
    <col min="19" max="19" width="29.140625" style="1" customWidth="1"/>
    <col min="20" max="16384" width="11.42578125" style="1"/>
  </cols>
  <sheetData>
    <row r="2" spans="2:19" s="2" customFormat="1" ht="27.75" customHeight="1">
      <c r="B2" s="49" t="s">
        <v>35</v>
      </c>
      <c r="C2" s="50"/>
      <c r="D2" s="50"/>
      <c r="E2" s="51"/>
      <c r="F2" s="34" t="s">
        <v>36</v>
      </c>
      <c r="G2" s="35"/>
      <c r="H2" s="22" t="s">
        <v>184</v>
      </c>
      <c r="I2" s="22"/>
      <c r="J2" s="22"/>
      <c r="K2" s="22"/>
      <c r="L2" s="22"/>
      <c r="M2" s="22"/>
      <c r="N2" s="22"/>
      <c r="O2" s="22"/>
      <c r="P2" s="22"/>
      <c r="Q2" s="22"/>
      <c r="R2" s="23" t="s">
        <v>3</v>
      </c>
      <c r="S2" s="24"/>
    </row>
    <row r="3" spans="2:19" s="2" customFormat="1" ht="28.5" customHeight="1">
      <c r="B3" s="52" t="s">
        <v>0</v>
      </c>
      <c r="C3" s="53"/>
      <c r="D3" s="53"/>
      <c r="E3" s="54"/>
      <c r="F3" s="34" t="s">
        <v>37</v>
      </c>
      <c r="G3" s="35"/>
      <c r="H3" s="22" t="s">
        <v>205</v>
      </c>
      <c r="I3" s="22"/>
      <c r="J3" s="34" t="s">
        <v>204</v>
      </c>
      <c r="K3" s="35"/>
      <c r="L3" s="34" t="s">
        <v>206</v>
      </c>
      <c r="M3" s="35"/>
      <c r="N3" s="27"/>
      <c r="O3" s="27"/>
      <c r="P3" s="27"/>
      <c r="Q3" s="27"/>
      <c r="R3" s="42"/>
      <c r="S3" s="43"/>
    </row>
    <row r="4" spans="2:19" s="2" customFormat="1" ht="38.25" customHeight="1">
      <c r="B4" s="46" t="s">
        <v>1</v>
      </c>
      <c r="C4" s="47"/>
      <c r="D4" s="47"/>
      <c r="E4" s="48"/>
      <c r="F4" s="34" t="s">
        <v>38</v>
      </c>
      <c r="G4" s="35"/>
      <c r="H4" s="28">
        <v>44804</v>
      </c>
      <c r="I4" s="22"/>
      <c r="J4" s="28">
        <v>44869</v>
      </c>
      <c r="K4" s="22"/>
      <c r="L4" s="28">
        <v>45043</v>
      </c>
      <c r="M4" s="22"/>
      <c r="N4" s="28">
        <v>44348</v>
      </c>
      <c r="O4" s="28"/>
      <c r="P4" s="28" t="s">
        <v>56</v>
      </c>
      <c r="Q4" s="28"/>
      <c r="R4" s="42"/>
      <c r="S4" s="43"/>
    </row>
    <row r="5" spans="2:19" s="2" customFormat="1" ht="21.75" customHeight="1">
      <c r="B5" s="10" t="s">
        <v>51</v>
      </c>
      <c r="C5" s="44" t="s">
        <v>169</v>
      </c>
      <c r="D5" s="44"/>
      <c r="E5" s="45"/>
      <c r="F5" s="34" t="s">
        <v>39</v>
      </c>
      <c r="G5" s="35"/>
      <c r="H5" s="36">
        <v>3.6799999999999999E-2</v>
      </c>
      <c r="I5" s="37"/>
      <c r="J5" s="36">
        <v>1.8800000000000001E-2</v>
      </c>
      <c r="K5" s="37"/>
      <c r="L5" s="36">
        <v>0</v>
      </c>
      <c r="M5" s="37"/>
      <c r="N5" s="28"/>
      <c r="O5" s="28"/>
      <c r="P5" s="28"/>
      <c r="Q5" s="28"/>
      <c r="R5" s="25"/>
      <c r="S5" s="26"/>
    </row>
    <row r="6" spans="2:19" s="2" customFormat="1" ht="21" customHeight="1">
      <c r="B6" s="42" t="s">
        <v>43</v>
      </c>
      <c r="C6" s="38" t="s">
        <v>210</v>
      </c>
      <c r="D6" s="38"/>
      <c r="E6" s="39"/>
      <c r="F6" s="23" t="s">
        <v>2</v>
      </c>
      <c r="G6" s="24"/>
      <c r="H6" s="22" t="s">
        <v>197</v>
      </c>
      <c r="I6" s="22" t="s">
        <v>49</v>
      </c>
      <c r="J6" s="22" t="s">
        <v>48</v>
      </c>
      <c r="K6" s="22" t="s">
        <v>49</v>
      </c>
      <c r="L6" s="22" t="s">
        <v>207</v>
      </c>
      <c r="M6" s="22" t="s">
        <v>49</v>
      </c>
      <c r="N6" s="29" t="s">
        <v>48</v>
      </c>
      <c r="O6" s="29" t="s">
        <v>49</v>
      </c>
      <c r="P6" s="29" t="s">
        <v>48</v>
      </c>
      <c r="Q6" s="29" t="s">
        <v>49</v>
      </c>
      <c r="R6" s="29" t="s">
        <v>41</v>
      </c>
      <c r="S6" s="22" t="s">
        <v>7</v>
      </c>
    </row>
    <row r="7" spans="2:19" s="2" customFormat="1" ht="21" customHeight="1">
      <c r="B7" s="25"/>
      <c r="C7" s="40"/>
      <c r="D7" s="40"/>
      <c r="E7" s="41"/>
      <c r="F7" s="25"/>
      <c r="G7" s="26"/>
      <c r="H7" s="22"/>
      <c r="I7" s="22"/>
      <c r="J7" s="22"/>
      <c r="K7" s="22"/>
      <c r="L7" s="22"/>
      <c r="M7" s="22"/>
      <c r="N7" s="30"/>
      <c r="O7" s="30"/>
      <c r="P7" s="30"/>
      <c r="Q7" s="30"/>
      <c r="R7" s="30"/>
      <c r="S7" s="22"/>
    </row>
    <row r="8" spans="2:19" s="2" customFormat="1" ht="18.75" customHeight="1">
      <c r="B8" s="11" t="s">
        <v>4</v>
      </c>
      <c r="C8" s="11" t="s">
        <v>42</v>
      </c>
      <c r="D8" s="11" t="s">
        <v>5</v>
      </c>
      <c r="E8" s="11" t="s">
        <v>6</v>
      </c>
      <c r="F8" s="19" t="s">
        <v>40</v>
      </c>
      <c r="G8" s="19" t="s">
        <v>7</v>
      </c>
      <c r="H8" s="22"/>
      <c r="I8" s="22"/>
      <c r="J8" s="22"/>
      <c r="K8" s="22"/>
      <c r="L8" s="22"/>
      <c r="M8" s="22"/>
      <c r="N8" s="31"/>
      <c r="O8" s="31">
        <f t="shared" ref="O8:Q68" si="0">N8*(N$5+1)</f>
        <v>0</v>
      </c>
      <c r="P8" s="31"/>
      <c r="Q8" s="31">
        <f t="shared" si="0"/>
        <v>0</v>
      </c>
      <c r="R8" s="31"/>
      <c r="S8" s="22"/>
    </row>
    <row r="9" spans="2:19" ht="21.75" hidden="1" customHeight="1">
      <c r="B9" s="12">
        <v>1</v>
      </c>
      <c r="C9" s="13" t="s">
        <v>13</v>
      </c>
      <c r="D9" s="5">
        <v>0</v>
      </c>
      <c r="E9" s="6" t="s">
        <v>8</v>
      </c>
      <c r="F9" s="7">
        <f>'[1]1 Poda A'!$I$44</f>
        <v>216.80533433503538</v>
      </c>
      <c r="G9" s="7">
        <f>$D9*F9</f>
        <v>0</v>
      </c>
      <c r="H9" s="7">
        <v>388.57</v>
      </c>
      <c r="I9" s="3">
        <f>H9*(H$5+1)</f>
        <v>402.86937599999999</v>
      </c>
      <c r="J9" s="3">
        <v>289.64999999999998</v>
      </c>
      <c r="K9" s="3">
        <f t="shared" ref="K9:K69" si="1">J9*(J$5+1)</f>
        <v>295.09541999999993</v>
      </c>
      <c r="L9" s="3">
        <v>0</v>
      </c>
      <c r="M9" s="3">
        <f>L9*(L$5+1)</f>
        <v>0</v>
      </c>
      <c r="N9" s="3"/>
      <c r="O9" s="18">
        <v>0</v>
      </c>
      <c r="P9" s="3"/>
      <c r="Q9" s="18">
        <v>0</v>
      </c>
      <c r="R9" s="14">
        <f>SUM(F9+I9+K9+M9+O9+Q9)/(6-(COUNTIF(F9:Q9,0)))</f>
        <v>914.77013033503522</v>
      </c>
      <c r="S9" s="14">
        <f t="shared" ref="S9:S16" si="2">ROUND(R9*D9,2)</f>
        <v>0</v>
      </c>
    </row>
    <row r="10" spans="2:19" ht="32.25" hidden="1" customHeight="1">
      <c r="B10" s="15">
        <v>2</v>
      </c>
      <c r="C10" s="13" t="s">
        <v>14</v>
      </c>
      <c r="D10" s="8">
        <v>0</v>
      </c>
      <c r="E10" s="6" t="s">
        <v>8</v>
      </c>
      <c r="F10" s="9">
        <f>'[1]2 Poda B '!$I$44</f>
        <v>296.62284320399971</v>
      </c>
      <c r="G10" s="7">
        <f t="shared" ref="G10:G55" si="3">$D10*F10</f>
        <v>0</v>
      </c>
      <c r="H10" s="9">
        <v>777.05</v>
      </c>
      <c r="I10" s="3">
        <f t="shared" ref="I10:I70" si="4">H10*(H$5+1)</f>
        <v>805.64543999999989</v>
      </c>
      <c r="J10" s="3">
        <v>289.64999999999998</v>
      </c>
      <c r="K10" s="3">
        <f t="shared" si="1"/>
        <v>295.09541999999993</v>
      </c>
      <c r="L10" s="3">
        <v>257.58</v>
      </c>
      <c r="M10" s="3">
        <f t="shared" ref="M10:M70" si="5">L10*(L$5+1)</f>
        <v>257.58</v>
      </c>
      <c r="N10" s="3"/>
      <c r="O10" s="18">
        <v>0</v>
      </c>
      <c r="P10" s="3"/>
      <c r="Q10" s="18">
        <v>0</v>
      </c>
      <c r="R10" s="14">
        <f>SUM(F10+I10+K10+M10+O10+Q10)/(6-(COUNTIF(F10:Q10,0)))</f>
        <v>551.64790106799978</v>
      </c>
      <c r="S10" s="14">
        <f t="shared" si="2"/>
        <v>0</v>
      </c>
    </row>
    <row r="11" spans="2:19" ht="44.25" customHeight="1">
      <c r="B11" s="12">
        <v>3</v>
      </c>
      <c r="C11" s="13" t="s">
        <v>179</v>
      </c>
      <c r="D11" s="8">
        <v>42</v>
      </c>
      <c r="E11" s="6" t="s">
        <v>9</v>
      </c>
      <c r="F11" s="9">
        <f>'[1]3 Poste 13 '!$I$44</f>
        <v>10624.854193844116</v>
      </c>
      <c r="G11" s="7">
        <f t="shared" si="3"/>
        <v>446243.87614145287</v>
      </c>
      <c r="H11" s="9">
        <v>10618.74</v>
      </c>
      <c r="I11" s="3">
        <f t="shared" si="4"/>
        <v>11009.509631999999</v>
      </c>
      <c r="J11" s="3">
        <v>7553.11</v>
      </c>
      <c r="K11" s="3">
        <f t="shared" si="1"/>
        <v>7695.1084679999994</v>
      </c>
      <c r="L11" s="3">
        <v>10926.74</v>
      </c>
      <c r="M11" s="3">
        <f t="shared" si="5"/>
        <v>10926.74</v>
      </c>
      <c r="N11" s="3"/>
      <c r="O11" s="18">
        <f t="shared" si="0"/>
        <v>0</v>
      </c>
      <c r="P11" s="3"/>
      <c r="Q11" s="18">
        <f t="shared" si="0"/>
        <v>0</v>
      </c>
      <c r="R11" s="14">
        <f>SUM(F11+I11+K11+M11+O11+Q11)/(6-(COUNTIF(F11:Q11,0)))</f>
        <v>10064.053073461027</v>
      </c>
      <c r="S11" s="14">
        <f t="shared" si="2"/>
        <v>422690.23</v>
      </c>
    </row>
    <row r="12" spans="2:19" ht="18.75" hidden="1" customHeight="1">
      <c r="B12" s="12">
        <v>4</v>
      </c>
      <c r="C12" s="13" t="s">
        <v>180</v>
      </c>
      <c r="D12" s="8"/>
      <c r="E12" s="6" t="s">
        <v>9</v>
      </c>
      <c r="F12" s="9">
        <f>'[1]4 Poste 12'!$I$44</f>
        <v>10624.856718997517</v>
      </c>
      <c r="G12" s="7">
        <f t="shared" si="3"/>
        <v>0</v>
      </c>
      <c r="H12" s="9">
        <v>10364.42</v>
      </c>
      <c r="I12" s="3">
        <f t="shared" si="4"/>
        <v>10745.830656</v>
      </c>
      <c r="J12" s="4">
        <v>7443.92</v>
      </c>
      <c r="K12" s="3">
        <f t="shared" si="1"/>
        <v>7583.8656959999998</v>
      </c>
      <c r="L12" s="4">
        <v>8387.23</v>
      </c>
      <c r="M12" s="3">
        <f t="shared" si="5"/>
        <v>8387.23</v>
      </c>
      <c r="N12" s="3"/>
      <c r="O12" s="18">
        <f t="shared" si="0"/>
        <v>0</v>
      </c>
      <c r="P12" s="3"/>
      <c r="Q12" s="18">
        <f t="shared" si="0"/>
        <v>0</v>
      </c>
      <c r="R12" s="14">
        <f t="shared" ref="R12:R75" si="6">SUM(F12+I12+K12+M12+O12+Q12)/(6-(COUNTIF(F12:Q12,0)))</f>
        <v>12447.261023665838</v>
      </c>
      <c r="S12" s="14">
        <f t="shared" si="2"/>
        <v>0</v>
      </c>
    </row>
    <row r="13" spans="2:19" ht="46.5" customHeight="1">
      <c r="B13" s="12">
        <v>5</v>
      </c>
      <c r="C13" s="13" t="s">
        <v>181</v>
      </c>
      <c r="D13" s="8">
        <v>36</v>
      </c>
      <c r="E13" s="6" t="s">
        <v>9</v>
      </c>
      <c r="F13" s="9">
        <f>'[1]5 Poste 9'!$I$44</f>
        <v>6011.9554251713525</v>
      </c>
      <c r="G13" s="7">
        <f t="shared" si="3"/>
        <v>216430.39530616871</v>
      </c>
      <c r="H13" s="9">
        <v>6422.51</v>
      </c>
      <c r="I13" s="3">
        <f t="shared" si="4"/>
        <v>6658.8583680000002</v>
      </c>
      <c r="J13" s="4">
        <v>6530.92</v>
      </c>
      <c r="K13" s="3">
        <f t="shared" si="1"/>
        <v>6653.7012959999993</v>
      </c>
      <c r="L13" s="4">
        <v>6681.74</v>
      </c>
      <c r="M13" s="3">
        <f t="shared" si="5"/>
        <v>6681.74</v>
      </c>
      <c r="N13" s="3"/>
      <c r="O13" s="18">
        <f t="shared" si="0"/>
        <v>0</v>
      </c>
      <c r="P13" s="3"/>
      <c r="Q13" s="18">
        <f t="shared" si="0"/>
        <v>0</v>
      </c>
      <c r="R13" s="14">
        <f t="shared" si="6"/>
        <v>6501.5637722928386</v>
      </c>
      <c r="S13" s="14">
        <f t="shared" si="2"/>
        <v>234056.3</v>
      </c>
    </row>
    <row r="14" spans="2:19" ht="60">
      <c r="B14" s="12">
        <v>1</v>
      </c>
      <c r="C14" s="13" t="s">
        <v>182</v>
      </c>
      <c r="D14" s="8">
        <v>78</v>
      </c>
      <c r="E14" s="6" t="s">
        <v>9</v>
      </c>
      <c r="F14" s="9">
        <f>'[1]6 CUALQ Poste '!$I$44</f>
        <v>2396.0977897340617</v>
      </c>
      <c r="G14" s="7">
        <f t="shared" si="3"/>
        <v>186895.62759925681</v>
      </c>
      <c r="H14" s="9">
        <v>2353.44</v>
      </c>
      <c r="I14" s="3">
        <f t="shared" si="4"/>
        <v>2440.0465920000001</v>
      </c>
      <c r="J14" s="4">
        <v>5314.87</v>
      </c>
      <c r="K14" s="3">
        <f t="shared" si="1"/>
        <v>5414.7895559999997</v>
      </c>
      <c r="L14" s="4">
        <v>643.54</v>
      </c>
      <c r="M14" s="3">
        <f t="shared" si="5"/>
        <v>643.54</v>
      </c>
      <c r="N14" s="3"/>
      <c r="O14" s="18">
        <f t="shared" si="0"/>
        <v>0</v>
      </c>
      <c r="P14" s="3"/>
      <c r="Q14" s="18">
        <f t="shared" si="0"/>
        <v>0</v>
      </c>
      <c r="R14" s="14">
        <f t="shared" si="6"/>
        <v>2723.6184844335157</v>
      </c>
      <c r="S14" s="14">
        <f t="shared" si="2"/>
        <v>212442.23999999999</v>
      </c>
    </row>
    <row r="15" spans="2:19" ht="45">
      <c r="B15" s="15">
        <v>2</v>
      </c>
      <c r="C15" s="13" t="s">
        <v>183</v>
      </c>
      <c r="D15" s="8">
        <v>21</v>
      </c>
      <c r="E15" s="6" t="s">
        <v>10</v>
      </c>
      <c r="F15" s="9">
        <f>'[1]7 RSA'!$I$48</f>
        <v>2886.4541945434808</v>
      </c>
      <c r="G15" s="7">
        <f t="shared" si="3"/>
        <v>60615.538085413093</v>
      </c>
      <c r="H15" s="9">
        <v>2674.35</v>
      </c>
      <c r="I15" s="3">
        <f t="shared" si="4"/>
        <v>2772.7660799999999</v>
      </c>
      <c r="J15" s="4">
        <v>1660.81</v>
      </c>
      <c r="K15" s="3">
        <f t="shared" si="1"/>
        <v>1692.0332279999998</v>
      </c>
      <c r="L15" s="4">
        <v>2489.77</v>
      </c>
      <c r="M15" s="3">
        <f t="shared" si="5"/>
        <v>2489.77</v>
      </c>
      <c r="N15" s="14"/>
      <c r="O15" s="14">
        <f t="shared" si="0"/>
        <v>0</v>
      </c>
      <c r="P15" s="8"/>
      <c r="Q15" s="6">
        <f t="shared" si="0"/>
        <v>0</v>
      </c>
      <c r="R15" s="9">
        <f t="shared" si="6"/>
        <v>2460.2558756358703</v>
      </c>
      <c r="S15" s="14">
        <f t="shared" si="2"/>
        <v>51665.37</v>
      </c>
    </row>
    <row r="16" spans="2:19" ht="16.5" hidden="1" customHeight="1">
      <c r="B16" s="12">
        <v>8</v>
      </c>
      <c r="C16" s="13" t="s">
        <v>185</v>
      </c>
      <c r="D16" s="8">
        <v>0</v>
      </c>
      <c r="E16" s="6" t="s">
        <v>10</v>
      </c>
      <c r="F16" s="9">
        <f>'[1]8 RDA'!$I$48</f>
        <v>3750.3741018613177</v>
      </c>
      <c r="G16" s="7">
        <f t="shared" si="3"/>
        <v>0</v>
      </c>
      <c r="H16" s="9">
        <v>3655.2</v>
      </c>
      <c r="I16" s="3">
        <f t="shared" si="4"/>
        <v>3789.7113599999998</v>
      </c>
      <c r="J16" s="4">
        <v>1497.81</v>
      </c>
      <c r="K16" s="3">
        <f t="shared" si="1"/>
        <v>1525.9688279999998</v>
      </c>
      <c r="L16" s="4">
        <v>3289.77</v>
      </c>
      <c r="M16" s="3">
        <f t="shared" si="5"/>
        <v>3289.77</v>
      </c>
      <c r="N16" s="14"/>
      <c r="O16" s="14">
        <f t="shared" si="0"/>
        <v>0</v>
      </c>
      <c r="P16" s="8"/>
      <c r="Q16" s="6">
        <f t="shared" si="0"/>
        <v>0</v>
      </c>
      <c r="R16" s="9">
        <f t="shared" si="6"/>
        <v>4118.608096620439</v>
      </c>
      <c r="S16" s="7">
        <f t="shared" si="2"/>
        <v>0</v>
      </c>
    </row>
    <row r="17" spans="2:19" ht="32.450000000000003" customHeight="1">
      <c r="B17" s="12">
        <v>3</v>
      </c>
      <c r="C17" s="13" t="s">
        <v>186</v>
      </c>
      <c r="D17" s="8">
        <v>14</v>
      </c>
      <c r="E17" s="6" t="s">
        <v>10</v>
      </c>
      <c r="F17" s="9">
        <f>'[1]9 RPP'!$I$44</f>
        <v>2644.2737895524774</v>
      </c>
      <c r="G17" s="7">
        <f t="shared" si="3"/>
        <v>37019.833053734685</v>
      </c>
      <c r="H17" s="9">
        <v>2582.83</v>
      </c>
      <c r="I17" s="3">
        <f t="shared" si="4"/>
        <v>2677.8781439999998</v>
      </c>
      <c r="J17" s="4">
        <v>690.11</v>
      </c>
      <c r="K17" s="3">
        <f t="shared" si="1"/>
        <v>703.084068</v>
      </c>
      <c r="L17" s="4">
        <v>2916.64</v>
      </c>
      <c r="M17" s="3">
        <f t="shared" si="5"/>
        <v>2916.64</v>
      </c>
      <c r="N17" s="14"/>
      <c r="O17" s="14">
        <f t="shared" si="0"/>
        <v>0</v>
      </c>
      <c r="P17" s="8"/>
      <c r="Q17" s="6">
        <f t="shared" si="0"/>
        <v>0</v>
      </c>
      <c r="R17" s="9">
        <f t="shared" si="6"/>
        <v>2235.4690003881192</v>
      </c>
      <c r="S17" s="14">
        <f t="shared" ref="S17:S20" si="7">ROUND(R17*D17,2)</f>
        <v>31296.57</v>
      </c>
    </row>
    <row r="18" spans="2:19" ht="47.25" customHeight="1">
      <c r="B18" s="15">
        <v>4</v>
      </c>
      <c r="C18" s="13" t="s">
        <v>192</v>
      </c>
      <c r="D18" s="8">
        <v>13</v>
      </c>
      <c r="E18" s="6" t="s">
        <v>10</v>
      </c>
      <c r="F18" s="9">
        <f>'[1]10 REA'!$I$50</f>
        <v>7839.3297425731453</v>
      </c>
      <c r="G18" s="7">
        <f t="shared" si="3"/>
        <v>101911.28665345089</v>
      </c>
      <c r="H18" s="9">
        <v>7101.85</v>
      </c>
      <c r="I18" s="3">
        <f t="shared" si="4"/>
        <v>7363.1980800000001</v>
      </c>
      <c r="J18" s="4">
        <v>4624.47</v>
      </c>
      <c r="K18" s="3">
        <f t="shared" si="1"/>
        <v>4711.4100360000002</v>
      </c>
      <c r="L18" s="4">
        <v>7878.32</v>
      </c>
      <c r="M18" s="3">
        <f t="shared" si="5"/>
        <v>7878.32</v>
      </c>
      <c r="N18" s="14"/>
      <c r="O18" s="14">
        <f t="shared" si="0"/>
        <v>0</v>
      </c>
      <c r="P18" s="8"/>
      <c r="Q18" s="6">
        <f t="shared" si="0"/>
        <v>0</v>
      </c>
      <c r="R18" s="9">
        <f t="shared" si="6"/>
        <v>6948.0644646432866</v>
      </c>
      <c r="S18" s="14">
        <f t="shared" si="7"/>
        <v>90324.84</v>
      </c>
    </row>
    <row r="19" spans="2:19" ht="25.5" hidden="1" customHeight="1">
      <c r="B19" s="12">
        <v>11</v>
      </c>
      <c r="C19" s="13" t="s">
        <v>187</v>
      </c>
      <c r="D19" s="8"/>
      <c r="E19" s="6" t="s">
        <v>10</v>
      </c>
      <c r="F19" s="9">
        <f>'[1]11 REA 9m'!$I$50</f>
        <v>8323.7243685731446</v>
      </c>
      <c r="G19" s="7">
        <f t="shared" si="3"/>
        <v>0</v>
      </c>
      <c r="H19" s="9">
        <v>7867.34</v>
      </c>
      <c r="I19" s="3">
        <f t="shared" si="4"/>
        <v>8156.8581119999999</v>
      </c>
      <c r="J19" s="4">
        <v>7118.06</v>
      </c>
      <c r="K19" s="3">
        <f t="shared" si="1"/>
        <v>7251.8795279999995</v>
      </c>
      <c r="L19" s="4">
        <v>8555.61</v>
      </c>
      <c r="M19" s="3">
        <f t="shared" si="5"/>
        <v>8555.61</v>
      </c>
      <c r="N19" s="14"/>
      <c r="O19" s="14">
        <f t="shared" si="0"/>
        <v>0</v>
      </c>
      <c r="P19" s="8"/>
      <c r="Q19" s="6">
        <f t="shared" si="0"/>
        <v>0</v>
      </c>
      <c r="R19" s="9">
        <f t="shared" si="6"/>
        <v>10762.690669524382</v>
      </c>
      <c r="S19" s="14">
        <f t="shared" si="7"/>
        <v>0</v>
      </c>
    </row>
    <row r="20" spans="2:19" ht="45">
      <c r="B20" s="12">
        <v>5</v>
      </c>
      <c r="C20" s="13" t="s">
        <v>188</v>
      </c>
      <c r="D20" s="8">
        <v>13</v>
      </c>
      <c r="E20" s="6" t="s">
        <v>10</v>
      </c>
      <c r="F20" s="9">
        <f>'[1]12 RBA '!$I$51</f>
        <v>3371.9552200809576</v>
      </c>
      <c r="G20" s="7">
        <f t="shared" si="3"/>
        <v>43835.417861052447</v>
      </c>
      <c r="H20" s="9">
        <v>3512.96</v>
      </c>
      <c r="I20" s="3">
        <f t="shared" si="4"/>
        <v>3642.2369279999998</v>
      </c>
      <c r="J20" s="4">
        <v>1989.83</v>
      </c>
      <c r="K20" s="3">
        <f t="shared" si="1"/>
        <v>2027.2388039999998</v>
      </c>
      <c r="L20" s="4">
        <v>3901.15</v>
      </c>
      <c r="M20" s="3">
        <f t="shared" si="5"/>
        <v>3901.15</v>
      </c>
      <c r="N20" s="14"/>
      <c r="O20" s="14">
        <f t="shared" si="0"/>
        <v>0</v>
      </c>
      <c r="P20" s="8"/>
      <c r="Q20" s="6">
        <f t="shared" si="0"/>
        <v>0</v>
      </c>
      <c r="R20" s="9">
        <f t="shared" si="6"/>
        <v>3235.6452380202395</v>
      </c>
      <c r="S20" s="14">
        <f t="shared" si="7"/>
        <v>42063.39</v>
      </c>
    </row>
    <row r="21" spans="2:19" ht="34.15" customHeight="1">
      <c r="B21" s="15">
        <v>6</v>
      </c>
      <c r="C21" s="13" t="s">
        <v>189</v>
      </c>
      <c r="D21" s="8">
        <v>12</v>
      </c>
      <c r="E21" s="6" t="s">
        <v>10</v>
      </c>
      <c r="F21" s="9">
        <f>'[1]13 RVP'!$I$50</f>
        <v>4975.8562634759119</v>
      </c>
      <c r="G21" s="7">
        <f t="shared" si="3"/>
        <v>59710.275161710946</v>
      </c>
      <c r="H21" s="9">
        <v>4993.71</v>
      </c>
      <c r="I21" s="3">
        <f t="shared" si="4"/>
        <v>5177.4785279999996</v>
      </c>
      <c r="J21" s="4">
        <v>1808.04</v>
      </c>
      <c r="K21" s="3">
        <f t="shared" si="1"/>
        <v>1842.0311519999998</v>
      </c>
      <c r="L21" s="4">
        <v>1880.57</v>
      </c>
      <c r="M21" s="3">
        <f t="shared" si="5"/>
        <v>1880.57</v>
      </c>
      <c r="N21" s="14"/>
      <c r="O21" s="14">
        <f t="shared" si="0"/>
        <v>0</v>
      </c>
      <c r="P21" s="8"/>
      <c r="Q21" s="6">
        <f t="shared" si="0"/>
        <v>0</v>
      </c>
      <c r="R21" s="9">
        <f t="shared" si="6"/>
        <v>3468.9839858689775</v>
      </c>
      <c r="S21" s="7">
        <f t="shared" ref="S21:S39" si="8">ROUND(R21*D21,2)</f>
        <v>41627.81</v>
      </c>
    </row>
    <row r="22" spans="2:19" ht="47.1" customHeight="1">
      <c r="B22" s="12">
        <v>7</v>
      </c>
      <c r="C22" s="13" t="s">
        <v>190</v>
      </c>
      <c r="D22" s="8">
        <v>7</v>
      </c>
      <c r="E22" s="6" t="s">
        <v>10</v>
      </c>
      <c r="F22" s="9">
        <f>'[1]14 RVE '!$I$51</f>
        <v>8963.7354467436217</v>
      </c>
      <c r="G22" s="7">
        <f t="shared" si="3"/>
        <v>62746.14812720535</v>
      </c>
      <c r="H22" s="9">
        <v>7085.91</v>
      </c>
      <c r="I22" s="3">
        <f t="shared" si="4"/>
        <v>7346.671487999999</v>
      </c>
      <c r="J22" s="4">
        <v>3679.07</v>
      </c>
      <c r="K22" s="3">
        <f t="shared" si="1"/>
        <v>3748.2365159999999</v>
      </c>
      <c r="L22" s="4">
        <v>8414.5</v>
      </c>
      <c r="M22" s="3">
        <f t="shared" si="5"/>
        <v>8414.5</v>
      </c>
      <c r="N22" s="14"/>
      <c r="O22" s="14">
        <f t="shared" si="0"/>
        <v>0</v>
      </c>
      <c r="P22" s="8"/>
      <c r="Q22" s="6">
        <f t="shared" si="0"/>
        <v>0</v>
      </c>
      <c r="R22" s="9">
        <f t="shared" si="6"/>
        <v>7118.2858626859052</v>
      </c>
      <c r="S22" s="14">
        <f t="shared" si="8"/>
        <v>49828</v>
      </c>
    </row>
    <row r="23" spans="2:19" ht="39" customHeight="1">
      <c r="B23" s="12">
        <v>8</v>
      </c>
      <c r="C23" s="13" t="s">
        <v>191</v>
      </c>
      <c r="D23" s="8">
        <v>7</v>
      </c>
      <c r="E23" s="6" t="s">
        <v>10</v>
      </c>
      <c r="F23" s="9">
        <f>'[1]15 REAB RSA'!$I$48</f>
        <v>2132.7848004712614</v>
      </c>
      <c r="G23" s="7">
        <f t="shared" si="3"/>
        <v>14929.49360329883</v>
      </c>
      <c r="H23" s="9">
        <v>1545.86</v>
      </c>
      <c r="I23" s="3">
        <f t="shared" si="4"/>
        <v>1602.7476479999998</v>
      </c>
      <c r="J23" s="4">
        <v>915.73</v>
      </c>
      <c r="K23" s="3">
        <f t="shared" si="1"/>
        <v>932.94572399999993</v>
      </c>
      <c r="L23" s="4">
        <v>1835.15</v>
      </c>
      <c r="M23" s="3">
        <f t="shared" si="5"/>
        <v>1835.15</v>
      </c>
      <c r="N23" s="14"/>
      <c r="O23" s="14">
        <f t="shared" si="0"/>
        <v>0</v>
      </c>
      <c r="P23" s="8"/>
      <c r="Q23" s="6">
        <f t="shared" si="0"/>
        <v>0</v>
      </c>
      <c r="R23" s="9">
        <f t="shared" si="6"/>
        <v>1625.9070431178152</v>
      </c>
      <c r="S23" s="7">
        <f t="shared" si="8"/>
        <v>11381.35</v>
      </c>
    </row>
    <row r="24" spans="2:19" ht="41.25" hidden="1" customHeight="1">
      <c r="B24" s="15">
        <v>9</v>
      </c>
      <c r="C24" s="13" t="s">
        <v>193</v>
      </c>
      <c r="D24" s="8">
        <v>0</v>
      </c>
      <c r="E24" s="6" t="s">
        <v>10</v>
      </c>
      <c r="F24" s="9">
        <f>'[1]16 REAB REA'!$I$50</f>
        <v>3900.9186706359428</v>
      </c>
      <c r="G24" s="7">
        <f t="shared" si="3"/>
        <v>0</v>
      </c>
      <c r="H24" s="9">
        <v>2374.5500000000002</v>
      </c>
      <c r="I24" s="3">
        <f t="shared" si="4"/>
        <v>2461.9334400000002</v>
      </c>
      <c r="J24" s="4">
        <v>1064.53</v>
      </c>
      <c r="K24" s="3">
        <f t="shared" si="1"/>
        <v>1084.5431639999999</v>
      </c>
      <c r="L24" s="4">
        <v>3122</v>
      </c>
      <c r="M24" s="3">
        <f t="shared" si="5"/>
        <v>3122</v>
      </c>
      <c r="N24" s="14"/>
      <c r="O24" s="14">
        <f t="shared" si="0"/>
        <v>0</v>
      </c>
      <c r="P24" s="8"/>
      <c r="Q24" s="6">
        <f t="shared" si="0"/>
        <v>0</v>
      </c>
      <c r="R24" s="9">
        <f t="shared" si="6"/>
        <v>3523.1317582119809</v>
      </c>
      <c r="S24" s="7">
        <f t="shared" si="8"/>
        <v>0</v>
      </c>
    </row>
    <row r="25" spans="2:19" ht="33" customHeight="1">
      <c r="B25" s="12">
        <v>17</v>
      </c>
      <c r="C25" s="13" t="s">
        <v>194</v>
      </c>
      <c r="D25" s="8">
        <v>3</v>
      </c>
      <c r="E25" s="6" t="s">
        <v>10</v>
      </c>
      <c r="F25" s="9">
        <f>'[1]17 REAB RBA'!$I$51</f>
        <v>2725.9300088409027</v>
      </c>
      <c r="G25" s="7">
        <f t="shared" si="3"/>
        <v>8177.7900265227081</v>
      </c>
      <c r="H25" s="9">
        <v>2352.04</v>
      </c>
      <c r="I25" s="3">
        <f t="shared" si="4"/>
        <v>2438.5950719999996</v>
      </c>
      <c r="J25" s="4">
        <v>1573.78</v>
      </c>
      <c r="K25" s="3">
        <f t="shared" si="1"/>
        <v>1603.3670639999998</v>
      </c>
      <c r="L25" s="4">
        <v>3311.73</v>
      </c>
      <c r="M25" s="3">
        <f t="shared" si="5"/>
        <v>3311.73</v>
      </c>
      <c r="N25" s="14"/>
      <c r="O25" s="14">
        <f t="shared" si="0"/>
        <v>0</v>
      </c>
      <c r="P25" s="8"/>
      <c r="Q25" s="6">
        <f t="shared" si="0"/>
        <v>0</v>
      </c>
      <c r="R25" s="9">
        <f t="shared" si="6"/>
        <v>2519.9055362102254</v>
      </c>
      <c r="S25" s="7">
        <f t="shared" si="8"/>
        <v>7559.72</v>
      </c>
    </row>
    <row r="26" spans="2:19" ht="29.25" hidden="1" customHeight="1">
      <c r="B26" s="12">
        <v>18</v>
      </c>
      <c r="C26" s="13" t="s">
        <v>57</v>
      </c>
      <c r="D26" s="8"/>
      <c r="E26" s="6" t="s">
        <v>11</v>
      </c>
      <c r="F26" s="9">
        <f>'[1]22 TS30'!$I$43</f>
        <v>4313.127809798023</v>
      </c>
      <c r="G26" s="7">
        <f t="shared" si="3"/>
        <v>0</v>
      </c>
      <c r="H26" s="9">
        <v>2526.12</v>
      </c>
      <c r="I26" s="3">
        <f t="shared" si="4"/>
        <v>2619.0812159999996</v>
      </c>
      <c r="J26" s="4">
        <v>2130.64</v>
      </c>
      <c r="K26" s="3">
        <f t="shared" si="1"/>
        <v>2170.6960319999998</v>
      </c>
      <c r="L26" s="4">
        <v>2768.76</v>
      </c>
      <c r="M26" s="3">
        <f t="shared" si="5"/>
        <v>2768.76</v>
      </c>
      <c r="N26" s="14"/>
      <c r="O26" s="14">
        <f t="shared" si="0"/>
        <v>0</v>
      </c>
      <c r="P26" s="8"/>
      <c r="Q26" s="6">
        <f t="shared" si="0"/>
        <v>0</v>
      </c>
      <c r="R26" s="9">
        <f t="shared" si="6"/>
        <v>3957.2216859326745</v>
      </c>
      <c r="S26" s="14">
        <f t="shared" si="8"/>
        <v>0</v>
      </c>
    </row>
    <row r="27" spans="2:19" ht="42" hidden="1" customHeight="1">
      <c r="B27" s="15">
        <v>19</v>
      </c>
      <c r="C27" s="20" t="s">
        <v>15</v>
      </c>
      <c r="D27" s="8"/>
      <c r="E27" s="6" t="s">
        <v>11</v>
      </c>
      <c r="F27" s="9"/>
      <c r="G27" s="7">
        <f t="shared" si="3"/>
        <v>0</v>
      </c>
      <c r="H27" s="9"/>
      <c r="I27" s="3">
        <f t="shared" si="4"/>
        <v>0</v>
      </c>
      <c r="J27" s="4">
        <v>2659.2</v>
      </c>
      <c r="K27" s="3">
        <f t="shared" si="1"/>
        <v>2709.1929599999994</v>
      </c>
      <c r="L27" s="4">
        <v>2870.36</v>
      </c>
      <c r="M27" s="3">
        <f t="shared" si="5"/>
        <v>2870.36</v>
      </c>
      <c r="N27" s="14"/>
      <c r="O27" s="14">
        <f t="shared" si="0"/>
        <v>0</v>
      </c>
      <c r="P27" s="8"/>
      <c r="Q27" s="6">
        <f t="shared" si="0"/>
        <v>0</v>
      </c>
      <c r="R27" s="9">
        <f t="shared" si="6"/>
        <v>2789.7764799999995</v>
      </c>
      <c r="S27" s="7">
        <f t="shared" si="8"/>
        <v>0</v>
      </c>
    </row>
    <row r="28" spans="2:19" ht="68.25" hidden="1" customHeight="1">
      <c r="B28" s="12">
        <v>20</v>
      </c>
      <c r="C28" s="20" t="s">
        <v>58</v>
      </c>
      <c r="D28" s="8"/>
      <c r="E28" s="6" t="s">
        <v>11</v>
      </c>
      <c r="F28" s="9"/>
      <c r="G28" s="7">
        <f t="shared" si="3"/>
        <v>0</v>
      </c>
      <c r="H28" s="9"/>
      <c r="I28" s="3">
        <f t="shared" si="4"/>
        <v>0</v>
      </c>
      <c r="J28" s="4">
        <v>1960.32</v>
      </c>
      <c r="K28" s="3">
        <f t="shared" si="1"/>
        <v>1997.1740159999997</v>
      </c>
      <c r="L28" s="4">
        <v>3703.56</v>
      </c>
      <c r="M28" s="3">
        <f t="shared" si="5"/>
        <v>3703.56</v>
      </c>
      <c r="N28" s="14"/>
      <c r="O28" s="14">
        <f t="shared" si="0"/>
        <v>0</v>
      </c>
      <c r="P28" s="8"/>
      <c r="Q28" s="6">
        <f t="shared" si="0"/>
        <v>0</v>
      </c>
      <c r="R28" s="9">
        <f t="shared" si="6"/>
        <v>2850.3670079999997</v>
      </c>
      <c r="S28" s="7">
        <f t="shared" si="8"/>
        <v>0</v>
      </c>
    </row>
    <row r="29" spans="2:19" ht="63.75" hidden="1" customHeight="1">
      <c r="B29" s="12">
        <v>21</v>
      </c>
      <c r="C29" s="13" t="s">
        <v>59</v>
      </c>
      <c r="D29" s="8"/>
      <c r="E29" s="6" t="s">
        <v>11</v>
      </c>
      <c r="F29" s="9">
        <f>'[1]23 TS20'!$I$43</f>
        <v>3378.9008905305968</v>
      </c>
      <c r="G29" s="7">
        <f t="shared" si="3"/>
        <v>0</v>
      </c>
      <c r="H29" s="9">
        <v>2080.63</v>
      </c>
      <c r="I29" s="3">
        <f t="shared" si="4"/>
        <v>2157.1971840000001</v>
      </c>
      <c r="J29" s="4">
        <v>2098.52</v>
      </c>
      <c r="K29" s="3">
        <f t="shared" si="1"/>
        <v>2137.9721759999998</v>
      </c>
      <c r="L29" s="4">
        <v>2418.83</v>
      </c>
      <c r="M29" s="3">
        <f t="shared" si="5"/>
        <v>2418.83</v>
      </c>
      <c r="N29" s="14"/>
      <c r="O29" s="14">
        <f t="shared" si="0"/>
        <v>0</v>
      </c>
      <c r="P29" s="8"/>
      <c r="Q29" s="6">
        <f t="shared" si="0"/>
        <v>0</v>
      </c>
      <c r="R29" s="9">
        <f t="shared" si="6"/>
        <v>3364.3000835101989</v>
      </c>
      <c r="S29" s="7">
        <f t="shared" si="8"/>
        <v>0</v>
      </c>
    </row>
    <row r="30" spans="2:19" ht="48" hidden="1" customHeight="1">
      <c r="B30" s="12">
        <v>22</v>
      </c>
      <c r="C30" s="20" t="s">
        <v>16</v>
      </c>
      <c r="D30" s="8"/>
      <c r="E30" s="6" t="s">
        <v>11</v>
      </c>
      <c r="F30" s="9"/>
      <c r="G30" s="7">
        <f t="shared" si="3"/>
        <v>0</v>
      </c>
      <c r="H30" s="9"/>
      <c r="I30" s="3">
        <f t="shared" si="4"/>
        <v>0</v>
      </c>
      <c r="J30" s="4">
        <v>2223.02</v>
      </c>
      <c r="K30" s="3">
        <f t="shared" si="1"/>
        <v>2264.8127759999998</v>
      </c>
      <c r="L30" s="4">
        <v>2486.56</v>
      </c>
      <c r="M30" s="3">
        <f t="shared" si="5"/>
        <v>2486.56</v>
      </c>
      <c r="N30" s="14"/>
      <c r="O30" s="14">
        <f t="shared" si="0"/>
        <v>0</v>
      </c>
      <c r="P30" s="8"/>
      <c r="Q30" s="6">
        <f t="shared" si="0"/>
        <v>0</v>
      </c>
      <c r="R30" s="9">
        <f t="shared" si="6"/>
        <v>2375.6863880000001</v>
      </c>
      <c r="S30" s="7">
        <f t="shared" si="8"/>
        <v>0</v>
      </c>
    </row>
    <row r="31" spans="2:19" ht="42" hidden="1" customHeight="1">
      <c r="B31" s="15">
        <v>23</v>
      </c>
      <c r="C31" s="20" t="s">
        <v>60</v>
      </c>
      <c r="D31" s="8"/>
      <c r="E31" s="6" t="s">
        <v>11</v>
      </c>
      <c r="F31" s="9"/>
      <c r="G31" s="7">
        <f t="shared" si="3"/>
        <v>0</v>
      </c>
      <c r="H31" s="9">
        <v>0</v>
      </c>
      <c r="I31" s="3">
        <f t="shared" si="4"/>
        <v>0</v>
      </c>
      <c r="J31" s="4">
        <v>2550.61</v>
      </c>
      <c r="K31" s="3">
        <f t="shared" si="1"/>
        <v>2598.5614679999999</v>
      </c>
      <c r="L31" s="4">
        <v>3150.43</v>
      </c>
      <c r="M31" s="3">
        <f t="shared" si="5"/>
        <v>3150.43</v>
      </c>
      <c r="N31" s="14"/>
      <c r="O31" s="14">
        <f t="shared" si="0"/>
        <v>0</v>
      </c>
      <c r="P31" s="8"/>
      <c r="Q31" s="6">
        <f t="shared" si="0"/>
        <v>0</v>
      </c>
      <c r="R31" s="9">
        <f t="shared" si="6"/>
        <v>5748.9914680000002</v>
      </c>
      <c r="S31" s="7">
        <f t="shared" si="8"/>
        <v>0</v>
      </c>
    </row>
    <row r="32" spans="2:19" ht="39.75" hidden="1" customHeight="1">
      <c r="B32" s="12"/>
      <c r="C32" s="13" t="s">
        <v>199</v>
      </c>
      <c r="D32" s="8"/>
      <c r="E32" s="6" t="s">
        <v>11</v>
      </c>
      <c r="F32" s="9">
        <f>'[1]22.TD30'!$I$43</f>
        <v>8053.1702845980235</v>
      </c>
      <c r="G32" s="7">
        <f t="shared" si="3"/>
        <v>0</v>
      </c>
      <c r="H32" s="9"/>
      <c r="I32" s="3">
        <f t="shared" si="4"/>
        <v>0</v>
      </c>
      <c r="J32" s="4"/>
      <c r="K32" s="3">
        <f t="shared" si="1"/>
        <v>0</v>
      </c>
      <c r="L32" s="4"/>
      <c r="M32" s="3">
        <f t="shared" si="5"/>
        <v>0</v>
      </c>
      <c r="N32" s="14"/>
      <c r="O32" s="14">
        <f t="shared" si="0"/>
        <v>0</v>
      </c>
      <c r="P32" s="8"/>
      <c r="Q32" s="6">
        <f t="shared" si="0"/>
        <v>0</v>
      </c>
      <c r="R32" s="9" t="e">
        <f t="shared" si="6"/>
        <v>#DIV/0!</v>
      </c>
      <c r="S32" s="7"/>
    </row>
    <row r="33" spans="2:19" ht="38.25" hidden="1" customHeight="1">
      <c r="B33" s="12"/>
      <c r="C33" s="20" t="s">
        <v>200</v>
      </c>
      <c r="D33" s="8"/>
      <c r="E33" s="6" t="s">
        <v>11</v>
      </c>
      <c r="F33" s="9"/>
      <c r="G33" s="7">
        <f t="shared" si="3"/>
        <v>0</v>
      </c>
      <c r="H33" s="9"/>
      <c r="I33" s="3">
        <f t="shared" si="4"/>
        <v>0</v>
      </c>
      <c r="J33" s="4"/>
      <c r="K33" s="3">
        <f t="shared" si="1"/>
        <v>0</v>
      </c>
      <c r="L33" s="4"/>
      <c r="M33" s="3">
        <f t="shared" si="5"/>
        <v>0</v>
      </c>
      <c r="N33" s="14"/>
      <c r="O33" s="14">
        <f t="shared" si="0"/>
        <v>0</v>
      </c>
      <c r="P33" s="8"/>
      <c r="Q33" s="6">
        <f t="shared" si="0"/>
        <v>0</v>
      </c>
      <c r="R33" s="9" t="e">
        <f t="shared" si="6"/>
        <v>#DIV/0!</v>
      </c>
      <c r="S33" s="7"/>
    </row>
    <row r="34" spans="2:19" ht="33" hidden="1" customHeight="1">
      <c r="B34" s="12"/>
      <c r="C34" s="20" t="s">
        <v>201</v>
      </c>
      <c r="D34" s="8"/>
      <c r="E34" s="6" t="s">
        <v>11</v>
      </c>
      <c r="F34" s="9"/>
      <c r="G34" s="7">
        <f t="shared" si="3"/>
        <v>0</v>
      </c>
      <c r="H34" s="9"/>
      <c r="I34" s="3">
        <f t="shared" si="4"/>
        <v>0</v>
      </c>
      <c r="J34" s="4"/>
      <c r="K34" s="3">
        <f t="shared" si="1"/>
        <v>0</v>
      </c>
      <c r="L34" s="4"/>
      <c r="M34" s="3">
        <f t="shared" si="5"/>
        <v>0</v>
      </c>
      <c r="N34" s="14"/>
      <c r="O34" s="14">
        <f t="shared" si="0"/>
        <v>0</v>
      </c>
      <c r="P34" s="8"/>
      <c r="Q34" s="6">
        <f t="shared" si="0"/>
        <v>0</v>
      </c>
      <c r="R34" s="9" t="e">
        <f t="shared" si="6"/>
        <v>#DIV/0!</v>
      </c>
      <c r="S34" s="7"/>
    </row>
    <row r="35" spans="2:19" ht="36" hidden="1" customHeight="1">
      <c r="B35" s="12"/>
      <c r="C35" s="13" t="s">
        <v>198</v>
      </c>
      <c r="D35" s="8"/>
      <c r="E35" s="6" t="s">
        <v>11</v>
      </c>
      <c r="F35" s="9">
        <f>'[1]22.TD20'!$I$43</f>
        <v>5884.518988998022</v>
      </c>
      <c r="G35" s="7">
        <f t="shared" si="3"/>
        <v>0</v>
      </c>
      <c r="H35" s="9"/>
      <c r="I35" s="3">
        <f t="shared" si="4"/>
        <v>0</v>
      </c>
      <c r="J35" s="4"/>
      <c r="K35" s="3">
        <f t="shared" si="1"/>
        <v>0</v>
      </c>
      <c r="L35" s="4"/>
      <c r="M35" s="3">
        <f t="shared" si="5"/>
        <v>0</v>
      </c>
      <c r="N35" s="14"/>
      <c r="O35" s="14">
        <f t="shared" si="0"/>
        <v>0</v>
      </c>
      <c r="P35" s="8"/>
      <c r="Q35" s="6">
        <f t="shared" si="0"/>
        <v>0</v>
      </c>
      <c r="R35" s="9" t="e">
        <f t="shared" si="6"/>
        <v>#DIV/0!</v>
      </c>
      <c r="S35" s="7"/>
    </row>
    <row r="36" spans="2:19" ht="14.25" hidden="1" customHeight="1">
      <c r="B36" s="12"/>
      <c r="C36" s="20" t="s">
        <v>202</v>
      </c>
      <c r="D36" s="8"/>
      <c r="E36" s="6" t="s">
        <v>11</v>
      </c>
      <c r="F36" s="9"/>
      <c r="G36" s="7">
        <f t="shared" si="3"/>
        <v>0</v>
      </c>
      <c r="H36" s="9"/>
      <c r="I36" s="3">
        <f t="shared" si="4"/>
        <v>0</v>
      </c>
      <c r="J36" s="4"/>
      <c r="K36" s="3">
        <f t="shared" si="1"/>
        <v>0</v>
      </c>
      <c r="L36" s="4"/>
      <c r="M36" s="3">
        <f t="shared" si="5"/>
        <v>0</v>
      </c>
      <c r="N36" s="14"/>
      <c r="O36" s="14">
        <f t="shared" si="0"/>
        <v>0</v>
      </c>
      <c r="P36" s="8"/>
      <c r="Q36" s="6">
        <f t="shared" si="0"/>
        <v>0</v>
      </c>
      <c r="R36" s="9" t="e">
        <f t="shared" si="6"/>
        <v>#DIV/0!</v>
      </c>
      <c r="S36" s="7"/>
    </row>
    <row r="37" spans="2:19" ht="33.75" hidden="1" customHeight="1">
      <c r="B37" s="12"/>
      <c r="C37" s="20" t="s">
        <v>203</v>
      </c>
      <c r="D37" s="8"/>
      <c r="E37" s="6" t="s">
        <v>11</v>
      </c>
      <c r="F37" s="9"/>
      <c r="G37" s="7">
        <f t="shared" si="3"/>
        <v>0</v>
      </c>
      <c r="H37" s="9"/>
      <c r="I37" s="3">
        <f t="shared" si="4"/>
        <v>0</v>
      </c>
      <c r="J37" s="4">
        <v>6141.05</v>
      </c>
      <c r="K37" s="3">
        <f t="shared" si="1"/>
        <v>6256.5017399999997</v>
      </c>
      <c r="L37" s="4"/>
      <c r="M37" s="3">
        <f t="shared" si="5"/>
        <v>0</v>
      </c>
      <c r="N37" s="14"/>
      <c r="O37" s="14">
        <f t="shared" si="0"/>
        <v>0</v>
      </c>
      <c r="P37" s="8"/>
      <c r="Q37" s="6">
        <f t="shared" si="0"/>
        <v>0</v>
      </c>
      <c r="R37" s="9">
        <f t="shared" si="6"/>
        <v>6256.5017399999997</v>
      </c>
      <c r="S37" s="7">
        <f t="shared" si="8"/>
        <v>0</v>
      </c>
    </row>
    <row r="38" spans="2:19" ht="46.5" customHeight="1">
      <c r="B38" s="12">
        <v>10</v>
      </c>
      <c r="C38" s="13" t="s">
        <v>61</v>
      </c>
      <c r="D38" s="8">
        <v>1</v>
      </c>
      <c r="E38" s="6" t="s">
        <v>11</v>
      </c>
      <c r="F38" s="9">
        <f>'[1]24 RD30'!$I$45</f>
        <v>7178.1740146632483</v>
      </c>
      <c r="G38" s="7">
        <f t="shared" si="3"/>
        <v>7178.1740146632483</v>
      </c>
      <c r="H38" s="9">
        <v>4599.96</v>
      </c>
      <c r="I38" s="3">
        <f t="shared" si="4"/>
        <v>4769.2385279999999</v>
      </c>
      <c r="J38" s="4">
        <v>4326.3100000000004</v>
      </c>
      <c r="K38" s="3">
        <f t="shared" si="1"/>
        <v>4407.644628</v>
      </c>
      <c r="L38" s="4">
        <v>5412.58</v>
      </c>
      <c r="M38" s="3">
        <f t="shared" si="5"/>
        <v>5412.58</v>
      </c>
      <c r="N38" s="14"/>
      <c r="O38" s="14">
        <f t="shared" si="0"/>
        <v>0</v>
      </c>
      <c r="P38" s="8"/>
      <c r="Q38" s="6">
        <f t="shared" si="0"/>
        <v>0</v>
      </c>
      <c r="R38" s="9">
        <f t="shared" si="6"/>
        <v>5441.9092926658122</v>
      </c>
      <c r="S38" s="7">
        <f t="shared" si="8"/>
        <v>5441.91</v>
      </c>
    </row>
    <row r="39" spans="2:19" ht="42.75" hidden="1" customHeight="1">
      <c r="B39" s="15">
        <v>25</v>
      </c>
      <c r="C39" s="20" t="s">
        <v>17</v>
      </c>
      <c r="D39" s="8"/>
      <c r="E39" s="6" t="s">
        <v>11</v>
      </c>
      <c r="F39" s="9"/>
      <c r="G39" s="7">
        <f t="shared" si="3"/>
        <v>0</v>
      </c>
      <c r="H39" s="9"/>
      <c r="I39" s="3">
        <f t="shared" si="4"/>
        <v>0</v>
      </c>
      <c r="J39" s="4">
        <v>4490.1099999999997</v>
      </c>
      <c r="K39" s="3">
        <f t="shared" si="1"/>
        <v>4574.5240679999997</v>
      </c>
      <c r="L39" s="4">
        <v>5463.37</v>
      </c>
      <c r="M39" s="3">
        <f t="shared" si="5"/>
        <v>5463.37</v>
      </c>
      <c r="N39" s="14"/>
      <c r="O39" s="14">
        <f t="shared" si="0"/>
        <v>0</v>
      </c>
      <c r="P39" s="8"/>
      <c r="Q39" s="6">
        <f t="shared" si="0"/>
        <v>0</v>
      </c>
      <c r="R39" s="9">
        <f t="shared" si="6"/>
        <v>5018.9470339999998</v>
      </c>
      <c r="S39" s="7">
        <f t="shared" si="8"/>
        <v>0</v>
      </c>
    </row>
    <row r="40" spans="2:19" ht="24" hidden="1" customHeight="1">
      <c r="B40" s="12">
        <v>26</v>
      </c>
      <c r="C40" s="20" t="s">
        <v>62</v>
      </c>
      <c r="D40" s="8"/>
      <c r="E40" s="6" t="s">
        <v>11</v>
      </c>
      <c r="F40" s="9"/>
      <c r="G40" s="7">
        <f t="shared" si="3"/>
        <v>0</v>
      </c>
      <c r="H40" s="9"/>
      <c r="I40" s="3">
        <f t="shared" si="4"/>
        <v>0</v>
      </c>
      <c r="J40" s="4">
        <v>4768.55</v>
      </c>
      <c r="K40" s="3">
        <f t="shared" si="1"/>
        <v>4858.1987399999998</v>
      </c>
      <c r="L40" s="4">
        <v>6293.06</v>
      </c>
      <c r="M40" s="3">
        <f t="shared" si="5"/>
        <v>6293.06</v>
      </c>
      <c r="N40" s="14"/>
      <c r="O40" s="14">
        <f t="shared" si="0"/>
        <v>0</v>
      </c>
      <c r="P40" s="8"/>
      <c r="Q40" s="6">
        <f t="shared" si="0"/>
        <v>0</v>
      </c>
      <c r="R40" s="9">
        <f t="shared" si="6"/>
        <v>5575.6293700000006</v>
      </c>
      <c r="S40" s="7">
        <f t="shared" ref="S40:S55" si="9">ROUND(R40*D40,2)</f>
        <v>0</v>
      </c>
    </row>
    <row r="41" spans="2:19" ht="28.5" hidden="1" customHeight="1">
      <c r="B41" s="12">
        <v>27</v>
      </c>
      <c r="C41" s="13" t="s">
        <v>63</v>
      </c>
      <c r="D41" s="8"/>
      <c r="E41" s="6" t="s">
        <v>11</v>
      </c>
      <c r="F41" s="9">
        <f>'[1]25 RD20'!$I$44</f>
        <v>6443.7058398860381</v>
      </c>
      <c r="G41" s="7">
        <f t="shared" si="3"/>
        <v>0</v>
      </c>
      <c r="H41" s="9"/>
      <c r="I41" s="3">
        <f t="shared" si="4"/>
        <v>0</v>
      </c>
      <c r="J41" s="4">
        <v>4102.45</v>
      </c>
      <c r="K41" s="3">
        <f t="shared" si="1"/>
        <v>4179.5760599999994</v>
      </c>
      <c r="L41" s="4">
        <v>4989.2700000000004</v>
      </c>
      <c r="M41" s="3">
        <f t="shared" si="5"/>
        <v>4989.2700000000004</v>
      </c>
      <c r="N41" s="14"/>
      <c r="O41" s="14">
        <f t="shared" si="0"/>
        <v>0</v>
      </c>
      <c r="P41" s="8"/>
      <c r="Q41" s="6">
        <f t="shared" si="0"/>
        <v>0</v>
      </c>
      <c r="R41" s="9">
        <f t="shared" si="6"/>
        <v>7806.2759499430194</v>
      </c>
      <c r="S41" s="7">
        <f t="shared" si="9"/>
        <v>0</v>
      </c>
    </row>
    <row r="42" spans="2:19" ht="21" hidden="1" customHeight="1">
      <c r="B42" s="12">
        <v>28</v>
      </c>
      <c r="C42" s="20" t="s">
        <v>18</v>
      </c>
      <c r="D42" s="8"/>
      <c r="E42" s="6" t="s">
        <v>11</v>
      </c>
      <c r="F42" s="9"/>
      <c r="G42" s="7">
        <f t="shared" si="3"/>
        <v>0</v>
      </c>
      <c r="H42" s="9">
        <v>4190.43</v>
      </c>
      <c r="I42" s="3">
        <f t="shared" si="4"/>
        <v>4344.6378240000004</v>
      </c>
      <c r="J42" s="4">
        <v>4211.6400000000003</v>
      </c>
      <c r="K42" s="3">
        <f t="shared" si="1"/>
        <v>4290.8188319999999</v>
      </c>
      <c r="L42" s="4">
        <v>5023.1400000000003</v>
      </c>
      <c r="M42" s="3">
        <f t="shared" si="5"/>
        <v>5023.1400000000003</v>
      </c>
      <c r="N42" s="14"/>
      <c r="O42" s="14">
        <f t="shared" si="0"/>
        <v>0</v>
      </c>
      <c r="P42" s="8"/>
      <c r="Q42" s="6">
        <f t="shared" si="0"/>
        <v>0</v>
      </c>
      <c r="R42" s="9">
        <f t="shared" si="6"/>
        <v>4552.8655520000002</v>
      </c>
      <c r="S42" s="7">
        <f t="shared" si="9"/>
        <v>0</v>
      </c>
    </row>
    <row r="43" spans="2:19" ht="27" hidden="1" customHeight="1">
      <c r="B43" s="15">
        <v>29</v>
      </c>
      <c r="C43" s="20" t="s">
        <v>64</v>
      </c>
      <c r="D43" s="8"/>
      <c r="E43" s="6" t="s">
        <v>11</v>
      </c>
      <c r="F43" s="9"/>
      <c r="G43" s="7">
        <f t="shared" si="3"/>
        <v>0</v>
      </c>
      <c r="H43" s="9"/>
      <c r="I43" s="3">
        <f t="shared" si="4"/>
        <v>0</v>
      </c>
      <c r="J43" s="4">
        <v>4264.74</v>
      </c>
      <c r="K43" s="3">
        <f t="shared" si="1"/>
        <v>4344.9171119999992</v>
      </c>
      <c r="L43" s="4">
        <v>5802.02</v>
      </c>
      <c r="M43" s="3">
        <f t="shared" si="5"/>
        <v>5802.02</v>
      </c>
      <c r="N43" s="14"/>
      <c r="O43" s="14">
        <f t="shared" si="0"/>
        <v>0</v>
      </c>
      <c r="P43" s="8"/>
      <c r="Q43" s="6">
        <f t="shared" si="0"/>
        <v>0</v>
      </c>
      <c r="R43" s="9">
        <f t="shared" si="6"/>
        <v>5073.4685559999998</v>
      </c>
      <c r="S43" s="7">
        <f t="shared" si="9"/>
        <v>0</v>
      </c>
    </row>
    <row r="44" spans="2:19" ht="74.25" customHeight="1">
      <c r="B44" s="12">
        <v>11</v>
      </c>
      <c r="C44" s="13" t="s">
        <v>65</v>
      </c>
      <c r="D44" s="8">
        <v>53</v>
      </c>
      <c r="E44" s="6" t="s">
        <v>11</v>
      </c>
      <c r="F44" s="9">
        <f>'[1]26 VS30'!$I$47</f>
        <v>5157.4000582373019</v>
      </c>
      <c r="G44" s="7">
        <f t="shared" si="3"/>
        <v>273342.20308657701</v>
      </c>
      <c r="H44" s="9">
        <v>3130.12</v>
      </c>
      <c r="I44" s="3">
        <f t="shared" si="4"/>
        <v>3245.3084159999999</v>
      </c>
      <c r="J44" s="4">
        <v>2479.19</v>
      </c>
      <c r="K44" s="3">
        <f t="shared" si="1"/>
        <v>2525.7987720000001</v>
      </c>
      <c r="L44" s="4">
        <v>3351.23</v>
      </c>
      <c r="M44" s="3">
        <f t="shared" si="5"/>
        <v>3351.23</v>
      </c>
      <c r="N44" s="14"/>
      <c r="O44" s="14">
        <f t="shared" si="0"/>
        <v>0</v>
      </c>
      <c r="P44" s="8"/>
      <c r="Q44" s="6">
        <f t="shared" si="0"/>
        <v>0</v>
      </c>
      <c r="R44" s="9">
        <f t="shared" si="6"/>
        <v>3569.9343115593251</v>
      </c>
      <c r="S44" s="14">
        <f t="shared" si="9"/>
        <v>189206.52</v>
      </c>
    </row>
    <row r="45" spans="2:19" ht="43.5" hidden="1" customHeight="1">
      <c r="B45" s="15">
        <v>31</v>
      </c>
      <c r="C45" s="20" t="s">
        <v>19</v>
      </c>
      <c r="D45" s="8"/>
      <c r="E45" s="6" t="s">
        <v>11</v>
      </c>
      <c r="F45" s="9"/>
      <c r="G45" s="7">
        <f t="shared" si="3"/>
        <v>0</v>
      </c>
      <c r="H45" s="9"/>
      <c r="I45" s="3">
        <f t="shared" si="4"/>
        <v>0</v>
      </c>
      <c r="J45" s="4">
        <v>2859.2</v>
      </c>
      <c r="K45" s="3">
        <f t="shared" si="1"/>
        <v>2912.9529599999996</v>
      </c>
      <c r="L45" s="4">
        <v>3452.83</v>
      </c>
      <c r="M45" s="3">
        <f t="shared" si="5"/>
        <v>3452.83</v>
      </c>
      <c r="N45" s="14"/>
      <c r="O45" s="14">
        <f t="shared" si="0"/>
        <v>0</v>
      </c>
      <c r="P45" s="8"/>
      <c r="Q45" s="6">
        <f t="shared" si="0"/>
        <v>0</v>
      </c>
      <c r="R45" s="9">
        <f t="shared" si="6"/>
        <v>3182.8914799999998</v>
      </c>
      <c r="S45" s="7">
        <f t="shared" si="9"/>
        <v>0</v>
      </c>
    </row>
    <row r="46" spans="2:19" ht="33" hidden="1" customHeight="1">
      <c r="B46" s="12">
        <v>32</v>
      </c>
      <c r="C46" s="20" t="s">
        <v>66</v>
      </c>
      <c r="D46" s="8"/>
      <c r="E46" s="6" t="s">
        <v>11</v>
      </c>
      <c r="F46" s="9"/>
      <c r="G46" s="7">
        <f t="shared" si="3"/>
        <v>0</v>
      </c>
      <c r="H46" s="9"/>
      <c r="I46" s="3">
        <f t="shared" si="4"/>
        <v>0</v>
      </c>
      <c r="J46" s="4">
        <v>3350.58</v>
      </c>
      <c r="K46" s="3">
        <f t="shared" si="1"/>
        <v>3413.5709039999997</v>
      </c>
      <c r="L46" s="4">
        <v>4186.5600000000004</v>
      </c>
      <c r="M46" s="3">
        <f t="shared" si="5"/>
        <v>4186.5600000000004</v>
      </c>
      <c r="N46" s="14"/>
      <c r="O46" s="14">
        <f t="shared" si="0"/>
        <v>0</v>
      </c>
      <c r="P46" s="8"/>
      <c r="Q46" s="6">
        <f t="shared" si="0"/>
        <v>0</v>
      </c>
      <c r="R46" s="9">
        <f t="shared" si="6"/>
        <v>3800.0654519999998</v>
      </c>
      <c r="S46" s="7">
        <f t="shared" si="9"/>
        <v>0</v>
      </c>
    </row>
    <row r="47" spans="2:19" ht="34.9" customHeight="1">
      <c r="B47" s="12">
        <v>12</v>
      </c>
      <c r="C47" s="13" t="s">
        <v>67</v>
      </c>
      <c r="D47" s="8">
        <v>22</v>
      </c>
      <c r="E47" s="6" t="s">
        <v>11</v>
      </c>
      <c r="F47" s="9">
        <f>'[1]30.1  VR30 13'!$I$48</f>
        <v>7975.1400728337885</v>
      </c>
      <c r="G47" s="7">
        <f t="shared" si="3"/>
        <v>175453.08160234336</v>
      </c>
      <c r="H47" s="9"/>
      <c r="I47" s="3">
        <f t="shared" si="4"/>
        <v>0</v>
      </c>
      <c r="J47" s="4">
        <v>3941.19</v>
      </c>
      <c r="K47" s="3">
        <f t="shared" si="1"/>
        <v>4015.2843719999996</v>
      </c>
      <c r="L47" s="4">
        <v>5774.93</v>
      </c>
      <c r="M47" s="3">
        <f t="shared" si="5"/>
        <v>5774.93</v>
      </c>
      <c r="N47" s="14"/>
      <c r="O47" s="14">
        <f t="shared" si="0"/>
        <v>0</v>
      </c>
      <c r="P47" s="8"/>
      <c r="Q47" s="6">
        <f t="shared" si="0"/>
        <v>0</v>
      </c>
      <c r="R47" s="9">
        <f t="shared" si="6"/>
        <v>5921.7848149445963</v>
      </c>
      <c r="S47" s="14">
        <f t="shared" si="9"/>
        <v>130279.27</v>
      </c>
    </row>
    <row r="48" spans="2:19" ht="24" hidden="1" customHeight="1">
      <c r="B48" s="12">
        <v>34</v>
      </c>
      <c r="C48" s="20" t="s">
        <v>20</v>
      </c>
      <c r="D48" s="8"/>
      <c r="E48" s="6" t="s">
        <v>11</v>
      </c>
      <c r="F48" s="9"/>
      <c r="G48" s="7">
        <f t="shared" si="3"/>
        <v>0</v>
      </c>
      <c r="H48" s="9"/>
      <c r="I48" s="3">
        <f t="shared" si="4"/>
        <v>0</v>
      </c>
      <c r="J48" s="4">
        <v>4104.9799999999996</v>
      </c>
      <c r="K48" s="3">
        <f t="shared" si="1"/>
        <v>4182.1536239999996</v>
      </c>
      <c r="L48" s="4">
        <v>5825.72</v>
      </c>
      <c r="M48" s="3">
        <f t="shared" si="5"/>
        <v>5825.72</v>
      </c>
      <c r="N48" s="14"/>
      <c r="O48" s="14">
        <f t="shared" si="0"/>
        <v>0</v>
      </c>
      <c r="P48" s="8"/>
      <c r="Q48" s="6">
        <f t="shared" si="0"/>
        <v>0</v>
      </c>
      <c r="R48" s="9">
        <f t="shared" si="6"/>
        <v>5003.9368119999999</v>
      </c>
      <c r="S48" s="7">
        <f t="shared" si="9"/>
        <v>0</v>
      </c>
    </row>
    <row r="49" spans="2:19" ht="24" hidden="1" customHeight="1">
      <c r="B49" s="15">
        <v>35</v>
      </c>
      <c r="C49" s="20" t="s">
        <v>68</v>
      </c>
      <c r="D49" s="8"/>
      <c r="E49" s="6" t="s">
        <v>11</v>
      </c>
      <c r="F49" s="9"/>
      <c r="G49" s="7">
        <f t="shared" si="3"/>
        <v>0</v>
      </c>
      <c r="H49" s="9"/>
      <c r="I49" s="3">
        <f t="shared" si="4"/>
        <v>0</v>
      </c>
      <c r="J49" s="4">
        <v>4383.4399999999996</v>
      </c>
      <c r="K49" s="3">
        <f t="shared" si="1"/>
        <v>4465.8486719999992</v>
      </c>
      <c r="L49" s="4">
        <v>6429.64</v>
      </c>
      <c r="M49" s="3">
        <f t="shared" si="5"/>
        <v>6429.64</v>
      </c>
      <c r="N49" s="14"/>
      <c r="O49" s="14">
        <f t="shared" si="0"/>
        <v>0</v>
      </c>
      <c r="P49" s="8"/>
      <c r="Q49" s="6">
        <f t="shared" si="0"/>
        <v>0</v>
      </c>
      <c r="R49" s="9">
        <f t="shared" si="6"/>
        <v>5447.7443359999997</v>
      </c>
      <c r="S49" s="7">
        <f t="shared" si="9"/>
        <v>0</v>
      </c>
    </row>
    <row r="50" spans="2:19" ht="37.5" customHeight="1">
      <c r="B50" s="12">
        <v>13</v>
      </c>
      <c r="C50" s="13" t="s">
        <v>69</v>
      </c>
      <c r="D50" s="8">
        <v>0</v>
      </c>
      <c r="E50" s="6" t="s">
        <v>11</v>
      </c>
      <c r="F50" s="9">
        <f>'[1]27 VD30 13'!$I$47</f>
        <v>9959.7723098176648</v>
      </c>
      <c r="G50" s="7">
        <f t="shared" si="3"/>
        <v>0</v>
      </c>
      <c r="H50" s="9">
        <v>6238.75</v>
      </c>
      <c r="I50" s="3">
        <f t="shared" si="4"/>
        <v>6468.3359999999993</v>
      </c>
      <c r="J50" s="4">
        <v>3635.6</v>
      </c>
      <c r="K50" s="3">
        <f t="shared" si="1"/>
        <v>3703.9492799999998</v>
      </c>
      <c r="L50" s="4">
        <v>6595.57</v>
      </c>
      <c r="M50" s="3">
        <f t="shared" si="5"/>
        <v>6595.57</v>
      </c>
      <c r="N50" s="14"/>
      <c r="O50" s="14">
        <f t="shared" si="0"/>
        <v>0</v>
      </c>
      <c r="P50" s="8"/>
      <c r="Q50" s="6">
        <f t="shared" si="0"/>
        <v>0</v>
      </c>
      <c r="R50" s="9">
        <f t="shared" si="6"/>
        <v>8909.2091966058888</v>
      </c>
      <c r="S50" s="14">
        <f t="shared" si="9"/>
        <v>0</v>
      </c>
    </row>
    <row r="51" spans="2:19" ht="25.5" hidden="1" customHeight="1">
      <c r="B51" s="15">
        <v>37</v>
      </c>
      <c r="C51" s="20" t="s">
        <v>70</v>
      </c>
      <c r="D51" s="8"/>
      <c r="E51" s="6" t="s">
        <v>11</v>
      </c>
      <c r="F51" s="9"/>
      <c r="G51" s="7">
        <f t="shared" si="3"/>
        <v>0</v>
      </c>
      <c r="H51" s="9"/>
      <c r="I51" s="3">
        <f t="shared" si="4"/>
        <v>0</v>
      </c>
      <c r="J51" s="4">
        <v>4015.61</v>
      </c>
      <c r="K51" s="3">
        <f t="shared" si="1"/>
        <v>4091.1034679999998</v>
      </c>
      <c r="L51" s="4">
        <v>6798.76</v>
      </c>
      <c r="M51" s="3">
        <f t="shared" si="5"/>
        <v>6798.76</v>
      </c>
      <c r="N51" s="14"/>
      <c r="O51" s="14">
        <f t="shared" si="0"/>
        <v>0</v>
      </c>
      <c r="P51" s="8"/>
      <c r="Q51" s="6">
        <f t="shared" si="0"/>
        <v>0</v>
      </c>
      <c r="R51" s="9">
        <f t="shared" si="6"/>
        <v>5444.9317339999998</v>
      </c>
      <c r="S51" s="7">
        <f t="shared" si="9"/>
        <v>0</v>
      </c>
    </row>
    <row r="52" spans="2:19" ht="18" hidden="1" customHeight="1">
      <c r="B52" s="12">
        <v>38</v>
      </c>
      <c r="C52" s="20" t="s">
        <v>71</v>
      </c>
      <c r="D52" s="8"/>
      <c r="E52" s="6" t="s">
        <v>11</v>
      </c>
      <c r="F52" s="9"/>
      <c r="G52" s="7">
        <f t="shared" si="3"/>
        <v>0</v>
      </c>
      <c r="H52" s="9"/>
      <c r="I52" s="3">
        <f t="shared" si="4"/>
        <v>0</v>
      </c>
      <c r="J52" s="4">
        <v>4507.01</v>
      </c>
      <c r="K52" s="3">
        <f t="shared" si="1"/>
        <v>4591.7417880000003</v>
      </c>
      <c r="L52" s="4">
        <v>8266.23</v>
      </c>
      <c r="M52" s="3">
        <f t="shared" si="5"/>
        <v>8266.23</v>
      </c>
      <c r="N52" s="14"/>
      <c r="O52" s="14">
        <f t="shared" si="0"/>
        <v>0</v>
      </c>
      <c r="P52" s="8"/>
      <c r="Q52" s="6">
        <f t="shared" si="0"/>
        <v>0</v>
      </c>
      <c r="R52" s="9">
        <f t="shared" si="6"/>
        <v>6428.9858939999995</v>
      </c>
      <c r="S52" s="7">
        <f t="shared" si="9"/>
        <v>0</v>
      </c>
    </row>
    <row r="53" spans="2:19" ht="39" customHeight="1">
      <c r="B53" s="12">
        <v>14</v>
      </c>
      <c r="C53" s="13" t="s">
        <v>72</v>
      </c>
      <c r="D53" s="8">
        <v>9</v>
      </c>
      <c r="E53" s="6" t="s">
        <v>11</v>
      </c>
      <c r="F53" s="9">
        <f>'[1]28 VA30 13'!$I$52</f>
        <v>13827.846284563848</v>
      </c>
      <c r="G53" s="7">
        <f t="shared" si="3"/>
        <v>124450.61656107462</v>
      </c>
      <c r="H53" s="9">
        <v>9471.7900000000009</v>
      </c>
      <c r="I53" s="3">
        <f t="shared" si="4"/>
        <v>9820.3518720000011</v>
      </c>
      <c r="J53" s="4">
        <v>5919.87</v>
      </c>
      <c r="K53" s="3">
        <f t="shared" si="1"/>
        <v>6031.1635559999995</v>
      </c>
      <c r="L53" s="4">
        <v>8329.64</v>
      </c>
      <c r="M53" s="3">
        <f t="shared" si="5"/>
        <v>8329.64</v>
      </c>
      <c r="N53" s="14"/>
      <c r="O53" s="14">
        <f t="shared" si="0"/>
        <v>0</v>
      </c>
      <c r="P53" s="8"/>
      <c r="Q53" s="6">
        <f t="shared" si="0"/>
        <v>0</v>
      </c>
      <c r="R53" s="9">
        <f t="shared" si="6"/>
        <v>9502.250428140962</v>
      </c>
      <c r="S53" s="14">
        <f t="shared" si="9"/>
        <v>85520.25</v>
      </c>
    </row>
    <row r="54" spans="2:19" ht="37.5" hidden="1" customHeight="1">
      <c r="B54" s="12">
        <v>40</v>
      </c>
      <c r="C54" s="20" t="s">
        <v>21</v>
      </c>
      <c r="D54" s="8"/>
      <c r="E54" s="6" t="s">
        <v>11</v>
      </c>
      <c r="F54" s="9"/>
      <c r="G54" s="7">
        <f t="shared" si="3"/>
        <v>0</v>
      </c>
      <c r="H54" s="9"/>
      <c r="I54" s="3">
        <f t="shared" si="4"/>
        <v>0</v>
      </c>
      <c r="J54" s="4">
        <v>6627.47</v>
      </c>
      <c r="K54" s="3">
        <f t="shared" si="1"/>
        <v>6752.0664360000001</v>
      </c>
      <c r="L54" s="4">
        <v>8532.82</v>
      </c>
      <c r="M54" s="3">
        <f t="shared" si="5"/>
        <v>8532.82</v>
      </c>
      <c r="N54" s="14"/>
      <c r="O54" s="14">
        <f t="shared" si="0"/>
        <v>0</v>
      </c>
      <c r="P54" s="8"/>
      <c r="Q54" s="6">
        <f t="shared" si="0"/>
        <v>0</v>
      </c>
      <c r="R54" s="9">
        <f t="shared" si="6"/>
        <v>7642.4432180000003</v>
      </c>
      <c r="S54" s="7">
        <f t="shared" si="9"/>
        <v>0</v>
      </c>
    </row>
    <row r="55" spans="2:19" ht="34.5" hidden="1" customHeight="1">
      <c r="B55" s="15">
        <v>41</v>
      </c>
      <c r="C55" s="20" t="s">
        <v>73</v>
      </c>
      <c r="D55" s="8"/>
      <c r="E55" s="6" t="s">
        <v>11</v>
      </c>
      <c r="F55" s="9"/>
      <c r="G55" s="7">
        <f t="shared" si="3"/>
        <v>0</v>
      </c>
      <c r="H55" s="9"/>
      <c r="I55" s="3">
        <f t="shared" si="4"/>
        <v>0</v>
      </c>
      <c r="J55" s="4">
        <v>7675.78</v>
      </c>
      <c r="K55" s="3">
        <f t="shared" si="1"/>
        <v>7820.0846639999991</v>
      </c>
      <c r="L55" s="4">
        <v>9797.1</v>
      </c>
      <c r="M55" s="3">
        <f t="shared" si="5"/>
        <v>9797.1</v>
      </c>
      <c r="N55" s="14"/>
      <c r="O55" s="14">
        <f t="shared" si="0"/>
        <v>0</v>
      </c>
      <c r="P55" s="8"/>
      <c r="Q55" s="6">
        <f t="shared" si="0"/>
        <v>0</v>
      </c>
      <c r="R55" s="9">
        <f t="shared" si="6"/>
        <v>8808.5923320000002</v>
      </c>
      <c r="S55" s="7">
        <f t="shared" si="9"/>
        <v>0</v>
      </c>
    </row>
    <row r="56" spans="2:19" ht="34.9" hidden="1" customHeight="1">
      <c r="B56" s="12">
        <v>15</v>
      </c>
      <c r="C56" s="13" t="s">
        <v>74</v>
      </c>
      <c r="D56" s="8"/>
      <c r="E56" s="6" t="s">
        <v>11</v>
      </c>
      <c r="F56" s="9">
        <f>'[1]29 VS20 13'!$I$47</f>
        <v>5026.9663354695531</v>
      </c>
      <c r="G56" s="7">
        <f t="shared" ref="G56:G78" si="10">$D56*F56</f>
        <v>0</v>
      </c>
      <c r="H56" s="9">
        <v>2704.99</v>
      </c>
      <c r="I56" s="3">
        <f t="shared" si="4"/>
        <v>2804.5336319999997</v>
      </c>
      <c r="J56" s="4"/>
      <c r="K56" s="3">
        <f t="shared" si="1"/>
        <v>0</v>
      </c>
      <c r="L56" s="4">
        <v>3001.3</v>
      </c>
      <c r="M56" s="3">
        <f t="shared" si="5"/>
        <v>3001.3</v>
      </c>
      <c r="N56" s="14"/>
      <c r="O56" s="14">
        <f t="shared" si="0"/>
        <v>0</v>
      </c>
      <c r="P56" s="8"/>
      <c r="Q56" s="6">
        <f t="shared" si="0"/>
        <v>0</v>
      </c>
      <c r="R56" s="9">
        <f t="shared" si="6"/>
        <v>5416.3999837347765</v>
      </c>
      <c r="S56" s="14">
        <f t="shared" ref="S56:S75" si="11">ROUND(R56*D56,2)</f>
        <v>0</v>
      </c>
    </row>
    <row r="57" spans="2:19" ht="31.5" hidden="1" customHeight="1">
      <c r="B57" s="15">
        <v>43</v>
      </c>
      <c r="C57" s="20" t="s">
        <v>22</v>
      </c>
      <c r="D57" s="8"/>
      <c r="E57" s="6" t="s">
        <v>11</v>
      </c>
      <c r="F57" s="9"/>
      <c r="G57" s="7">
        <f t="shared" si="10"/>
        <v>0</v>
      </c>
      <c r="H57" s="9"/>
      <c r="I57" s="3">
        <f t="shared" si="4"/>
        <v>0</v>
      </c>
      <c r="J57" s="4"/>
      <c r="K57" s="3">
        <f t="shared" si="1"/>
        <v>0</v>
      </c>
      <c r="L57" s="4">
        <v>3069.03</v>
      </c>
      <c r="M57" s="3">
        <f t="shared" si="5"/>
        <v>3069.03</v>
      </c>
      <c r="N57" s="14"/>
      <c r="O57" s="14">
        <f t="shared" si="0"/>
        <v>0</v>
      </c>
      <c r="P57" s="8"/>
      <c r="Q57" s="6">
        <f t="shared" si="0"/>
        <v>0</v>
      </c>
      <c r="R57" s="9">
        <f t="shared" si="6"/>
        <v>3069.03</v>
      </c>
      <c r="S57" s="7">
        <f t="shared" si="11"/>
        <v>0</v>
      </c>
    </row>
    <row r="58" spans="2:19" ht="24.75" hidden="1" customHeight="1">
      <c r="B58" s="12">
        <v>44</v>
      </c>
      <c r="C58" s="20" t="s">
        <v>75</v>
      </c>
      <c r="D58" s="8"/>
      <c r="E58" s="6" t="s">
        <v>11</v>
      </c>
      <c r="F58" s="9"/>
      <c r="G58" s="7">
        <f t="shared" si="10"/>
        <v>0</v>
      </c>
      <c r="H58" s="9"/>
      <c r="I58" s="3">
        <f t="shared" si="4"/>
        <v>0</v>
      </c>
      <c r="J58" s="4"/>
      <c r="K58" s="3">
        <f t="shared" si="1"/>
        <v>0</v>
      </c>
      <c r="L58" s="4">
        <v>3633.44</v>
      </c>
      <c r="M58" s="3">
        <f t="shared" si="5"/>
        <v>3633.44</v>
      </c>
      <c r="N58" s="14"/>
      <c r="O58" s="14">
        <f t="shared" si="0"/>
        <v>0</v>
      </c>
      <c r="P58" s="8"/>
      <c r="Q58" s="6">
        <f t="shared" si="0"/>
        <v>0</v>
      </c>
      <c r="R58" s="9">
        <f t="shared" si="6"/>
        <v>3633.44</v>
      </c>
      <c r="S58" s="7">
        <f t="shared" si="11"/>
        <v>0</v>
      </c>
    </row>
    <row r="59" spans="2:19" ht="34.9" hidden="1" customHeight="1">
      <c r="B59" s="12">
        <v>16</v>
      </c>
      <c r="C59" s="13" t="s">
        <v>76</v>
      </c>
      <c r="D59" s="8"/>
      <c r="E59" s="6" t="s">
        <v>11</v>
      </c>
      <c r="F59" s="9">
        <f>'[1]30 VR20 13'!$I$48</f>
        <v>7257.6394148337858</v>
      </c>
      <c r="G59" s="7">
        <f t="shared" si="10"/>
        <v>0</v>
      </c>
      <c r="H59" s="9">
        <v>6268.19</v>
      </c>
      <c r="I59" s="3">
        <f t="shared" si="4"/>
        <v>6498.8593919999994</v>
      </c>
      <c r="J59" s="4">
        <v>3614.68</v>
      </c>
      <c r="K59" s="3">
        <f t="shared" si="1"/>
        <v>3682.6359839999996</v>
      </c>
      <c r="L59" s="4">
        <v>5351.63</v>
      </c>
      <c r="M59" s="3">
        <f t="shared" si="5"/>
        <v>5351.63</v>
      </c>
      <c r="N59" s="14"/>
      <c r="O59" s="14">
        <f t="shared" si="0"/>
        <v>0</v>
      </c>
      <c r="P59" s="8"/>
      <c r="Q59" s="6">
        <f t="shared" si="0"/>
        <v>0</v>
      </c>
      <c r="R59" s="9">
        <f t="shared" si="6"/>
        <v>7596.921596944595</v>
      </c>
      <c r="S59" s="14">
        <f t="shared" si="11"/>
        <v>0</v>
      </c>
    </row>
    <row r="60" spans="2:19" ht="34.9" hidden="1" customHeight="1">
      <c r="B60" s="12">
        <v>46</v>
      </c>
      <c r="C60" s="20" t="s">
        <v>23</v>
      </c>
      <c r="D60" s="8"/>
      <c r="E60" s="6" t="s">
        <v>11</v>
      </c>
      <c r="F60" s="9"/>
      <c r="G60" s="7">
        <f t="shared" si="10"/>
        <v>0</v>
      </c>
      <c r="H60" s="9"/>
      <c r="I60" s="3">
        <f t="shared" si="4"/>
        <v>0</v>
      </c>
      <c r="J60" s="4">
        <v>3723.88</v>
      </c>
      <c r="K60" s="3">
        <f t="shared" si="1"/>
        <v>3793.8889439999998</v>
      </c>
      <c r="L60" s="4">
        <v>5385.48</v>
      </c>
      <c r="M60" s="3">
        <f t="shared" si="5"/>
        <v>5385.48</v>
      </c>
      <c r="N60" s="14"/>
      <c r="O60" s="14">
        <f t="shared" si="0"/>
        <v>0</v>
      </c>
      <c r="P60" s="8"/>
      <c r="Q60" s="6">
        <f t="shared" si="0"/>
        <v>0</v>
      </c>
      <c r="R60" s="9">
        <f t="shared" si="6"/>
        <v>4589.6844719999999</v>
      </c>
      <c r="S60" s="7">
        <f t="shared" si="11"/>
        <v>0</v>
      </c>
    </row>
    <row r="61" spans="2:19" ht="34.9" hidden="1" customHeight="1">
      <c r="B61" s="15">
        <v>47</v>
      </c>
      <c r="C61" s="20" t="s">
        <v>77</v>
      </c>
      <c r="D61" s="8"/>
      <c r="E61" s="6" t="s">
        <v>11</v>
      </c>
      <c r="F61" s="9"/>
      <c r="G61" s="7">
        <f t="shared" si="10"/>
        <v>0</v>
      </c>
      <c r="H61" s="9"/>
      <c r="I61" s="3">
        <f t="shared" si="4"/>
        <v>0</v>
      </c>
      <c r="J61" s="4">
        <v>3909.51</v>
      </c>
      <c r="K61" s="3">
        <f t="shared" si="1"/>
        <v>3983.0087880000001</v>
      </c>
      <c r="L61" s="4">
        <v>5938.61</v>
      </c>
      <c r="M61" s="3">
        <f t="shared" si="5"/>
        <v>5938.61</v>
      </c>
      <c r="N61" s="14"/>
      <c r="O61" s="14">
        <f t="shared" si="0"/>
        <v>0</v>
      </c>
      <c r="P61" s="8"/>
      <c r="Q61" s="6">
        <f t="shared" si="0"/>
        <v>0</v>
      </c>
      <c r="R61" s="9">
        <f t="shared" si="6"/>
        <v>4960.8093939999999</v>
      </c>
      <c r="S61" s="7">
        <f t="shared" si="11"/>
        <v>0</v>
      </c>
    </row>
    <row r="62" spans="2:19" ht="34.9" hidden="1" customHeight="1">
      <c r="B62" s="12">
        <v>48</v>
      </c>
      <c r="C62" s="13" t="s">
        <v>78</v>
      </c>
      <c r="D62" s="8"/>
      <c r="E62" s="6" t="s">
        <v>11</v>
      </c>
      <c r="F62" s="9">
        <f>'[1]31 VD20 13'!$I$47</f>
        <v>8483.7272306176637</v>
      </c>
      <c r="G62" s="7">
        <f t="shared" si="10"/>
        <v>0</v>
      </c>
      <c r="H62" s="9">
        <v>5451.21</v>
      </c>
      <c r="I62" s="3">
        <f t="shared" si="4"/>
        <v>5651.8145279999999</v>
      </c>
      <c r="J62" s="4">
        <v>3635.6</v>
      </c>
      <c r="K62" s="3">
        <f t="shared" si="1"/>
        <v>3703.9492799999998</v>
      </c>
      <c r="L62" s="4">
        <v>5807.66</v>
      </c>
      <c r="M62" s="3">
        <f t="shared" si="5"/>
        <v>5807.66</v>
      </c>
      <c r="N62" s="14"/>
      <c r="O62" s="14">
        <f t="shared" si="0"/>
        <v>0</v>
      </c>
      <c r="P62" s="8"/>
      <c r="Q62" s="6">
        <f t="shared" si="0"/>
        <v>0</v>
      </c>
      <c r="R62" s="9">
        <f t="shared" si="6"/>
        <v>7882.3836795392208</v>
      </c>
      <c r="S62" s="7">
        <f t="shared" si="11"/>
        <v>0</v>
      </c>
    </row>
    <row r="63" spans="2:19" ht="34.9" hidden="1" customHeight="1">
      <c r="B63" s="15">
        <v>49</v>
      </c>
      <c r="C63" s="20" t="s">
        <v>24</v>
      </c>
      <c r="D63" s="8"/>
      <c r="E63" s="6" t="s">
        <v>11</v>
      </c>
      <c r="F63" s="9"/>
      <c r="G63" s="7">
        <f t="shared" si="10"/>
        <v>0</v>
      </c>
      <c r="H63" s="9"/>
      <c r="I63" s="3">
        <f t="shared" si="4"/>
        <v>0</v>
      </c>
      <c r="J63" s="4">
        <v>4015.61</v>
      </c>
      <c r="K63" s="3">
        <f t="shared" si="1"/>
        <v>4091.1034679999998</v>
      </c>
      <c r="L63" s="4">
        <v>5943.12</v>
      </c>
      <c r="M63" s="3">
        <f t="shared" si="5"/>
        <v>5943.12</v>
      </c>
      <c r="N63" s="14"/>
      <c r="O63" s="14">
        <f t="shared" si="0"/>
        <v>0</v>
      </c>
      <c r="P63" s="8"/>
      <c r="Q63" s="6">
        <f t="shared" si="0"/>
        <v>0</v>
      </c>
      <c r="R63" s="9">
        <f t="shared" si="6"/>
        <v>5017.1117340000001</v>
      </c>
      <c r="S63" s="7">
        <f t="shared" si="11"/>
        <v>0</v>
      </c>
    </row>
    <row r="64" spans="2:19" ht="34.9" hidden="1" customHeight="1">
      <c r="B64" s="12">
        <v>50</v>
      </c>
      <c r="C64" s="20" t="s">
        <v>79</v>
      </c>
      <c r="D64" s="8"/>
      <c r="E64" s="6" t="s">
        <v>11</v>
      </c>
      <c r="F64" s="9"/>
      <c r="G64" s="7">
        <f t="shared" si="10"/>
        <v>0</v>
      </c>
      <c r="H64" s="9"/>
      <c r="I64" s="3">
        <f t="shared" si="4"/>
        <v>0</v>
      </c>
      <c r="J64" s="4">
        <v>4507.01</v>
      </c>
      <c r="K64" s="3">
        <f t="shared" si="1"/>
        <v>4591.7417880000003</v>
      </c>
      <c r="L64" s="4">
        <v>7071.93</v>
      </c>
      <c r="M64" s="3">
        <f t="shared" si="5"/>
        <v>7071.93</v>
      </c>
      <c r="N64" s="14"/>
      <c r="O64" s="14">
        <f t="shared" si="0"/>
        <v>0</v>
      </c>
      <c r="P64" s="8"/>
      <c r="Q64" s="6">
        <f t="shared" si="0"/>
        <v>0</v>
      </c>
      <c r="R64" s="9">
        <f t="shared" si="6"/>
        <v>5831.8358939999998</v>
      </c>
      <c r="S64" s="7">
        <f t="shared" si="11"/>
        <v>0</v>
      </c>
    </row>
    <row r="65" spans="2:19" ht="34.9" hidden="1" customHeight="1">
      <c r="B65" s="12">
        <v>51</v>
      </c>
      <c r="C65" s="13" t="s">
        <v>80</v>
      </c>
      <c r="D65" s="8"/>
      <c r="E65" s="6" t="s">
        <v>11</v>
      </c>
      <c r="F65" s="9">
        <f>'[1]32 VA20 13'!$I$51</f>
        <v>13039.477956327699</v>
      </c>
      <c r="G65" s="7">
        <f t="shared" si="10"/>
        <v>0</v>
      </c>
      <c r="H65" s="9"/>
      <c r="I65" s="3">
        <f t="shared" si="4"/>
        <v>0</v>
      </c>
      <c r="J65" s="4">
        <v>6952.89</v>
      </c>
      <c r="K65" s="3">
        <f t="shared" si="1"/>
        <v>7083.6043319999999</v>
      </c>
      <c r="L65" s="4">
        <v>7133.09</v>
      </c>
      <c r="M65" s="3">
        <f t="shared" si="5"/>
        <v>7133.09</v>
      </c>
      <c r="N65" s="14"/>
      <c r="O65" s="14">
        <f t="shared" si="0"/>
        <v>0</v>
      </c>
      <c r="P65" s="8"/>
      <c r="Q65" s="6">
        <f t="shared" si="0"/>
        <v>0</v>
      </c>
      <c r="R65" s="9">
        <f t="shared" si="6"/>
        <v>13628.08614416385</v>
      </c>
      <c r="S65" s="7">
        <f t="shared" si="11"/>
        <v>0</v>
      </c>
    </row>
    <row r="66" spans="2:19" ht="34.9" hidden="1" customHeight="1">
      <c r="B66" s="12">
        <v>52</v>
      </c>
      <c r="C66" s="20" t="s">
        <v>25</v>
      </c>
      <c r="D66" s="8"/>
      <c r="E66" s="6" t="s">
        <v>11</v>
      </c>
      <c r="F66" s="9"/>
      <c r="G66" s="7">
        <f t="shared" si="10"/>
        <v>0</v>
      </c>
      <c r="H66" s="9"/>
      <c r="I66" s="3">
        <f t="shared" si="4"/>
        <v>0</v>
      </c>
      <c r="J66" s="4">
        <v>5639.22</v>
      </c>
      <c r="K66" s="3">
        <f t="shared" si="1"/>
        <v>5745.2373360000001</v>
      </c>
      <c r="L66" s="4">
        <v>7268.55</v>
      </c>
      <c r="M66" s="3">
        <f t="shared" si="5"/>
        <v>7268.55</v>
      </c>
      <c r="N66" s="14"/>
      <c r="O66" s="14">
        <f t="shared" si="0"/>
        <v>0</v>
      </c>
      <c r="P66" s="8"/>
      <c r="Q66" s="6">
        <f t="shared" si="0"/>
        <v>0</v>
      </c>
      <c r="R66" s="9">
        <f t="shared" si="6"/>
        <v>6506.8936680000006</v>
      </c>
      <c r="S66" s="7">
        <f t="shared" si="11"/>
        <v>0</v>
      </c>
    </row>
    <row r="67" spans="2:19" ht="18.75" hidden="1" customHeight="1">
      <c r="B67" s="15">
        <v>53</v>
      </c>
      <c r="C67" s="20" t="s">
        <v>81</v>
      </c>
      <c r="D67" s="8"/>
      <c r="E67" s="6" t="s">
        <v>11</v>
      </c>
      <c r="F67" s="9"/>
      <c r="G67" s="7">
        <f t="shared" si="10"/>
        <v>0</v>
      </c>
      <c r="H67" s="9"/>
      <c r="I67" s="3">
        <f t="shared" si="4"/>
        <v>0</v>
      </c>
      <c r="J67" s="4">
        <v>7675.78</v>
      </c>
      <c r="K67" s="3">
        <f t="shared" si="1"/>
        <v>7820.0846639999991</v>
      </c>
      <c r="L67" s="4">
        <v>8261.9</v>
      </c>
      <c r="M67" s="3">
        <f t="shared" si="5"/>
        <v>8261.9</v>
      </c>
      <c r="N67" s="14"/>
      <c r="O67" s="14">
        <f t="shared" si="0"/>
        <v>0</v>
      </c>
      <c r="P67" s="8"/>
      <c r="Q67" s="6">
        <f t="shared" si="0"/>
        <v>0</v>
      </c>
      <c r="R67" s="9">
        <f t="shared" si="6"/>
        <v>8040.9923319999998</v>
      </c>
      <c r="S67" s="7">
        <f t="shared" si="11"/>
        <v>0</v>
      </c>
    </row>
    <row r="68" spans="2:19" ht="36.75" customHeight="1">
      <c r="B68" s="12">
        <v>54</v>
      </c>
      <c r="C68" s="13" t="s">
        <v>82</v>
      </c>
      <c r="D68" s="8">
        <v>1</v>
      </c>
      <c r="E68" s="6" t="s">
        <v>11</v>
      </c>
      <c r="F68" s="9">
        <f>'[1]33 AD30 13'!$I$49</f>
        <v>12405.101044001372</v>
      </c>
      <c r="G68" s="7">
        <f t="shared" si="10"/>
        <v>12405.101044001372</v>
      </c>
      <c r="H68" s="9">
        <v>7289.94</v>
      </c>
      <c r="I68" s="3">
        <f t="shared" si="4"/>
        <v>7558.2097919999987</v>
      </c>
      <c r="J68" s="4">
        <v>6424.36</v>
      </c>
      <c r="K68" s="3">
        <f t="shared" si="1"/>
        <v>6545.1379679999991</v>
      </c>
      <c r="L68" s="4">
        <v>7068.55</v>
      </c>
      <c r="M68" s="3">
        <f t="shared" si="5"/>
        <v>7068.55</v>
      </c>
      <c r="N68" s="14"/>
      <c r="O68" s="14">
        <f t="shared" si="0"/>
        <v>0</v>
      </c>
      <c r="P68" s="8"/>
      <c r="Q68" s="6">
        <f t="shared" si="0"/>
        <v>0</v>
      </c>
      <c r="R68" s="9">
        <f t="shared" si="6"/>
        <v>8394.2497010003426</v>
      </c>
      <c r="S68" s="7">
        <f t="shared" si="11"/>
        <v>8394.25</v>
      </c>
    </row>
    <row r="69" spans="2:19" ht="24" hidden="1" customHeight="1">
      <c r="B69" s="15">
        <v>55</v>
      </c>
      <c r="C69" s="20" t="s">
        <v>26</v>
      </c>
      <c r="D69" s="8"/>
      <c r="E69" s="6" t="s">
        <v>11</v>
      </c>
      <c r="F69" s="9"/>
      <c r="G69" s="7">
        <f t="shared" si="10"/>
        <v>0</v>
      </c>
      <c r="H69" s="9"/>
      <c r="I69" s="3">
        <f t="shared" si="4"/>
        <v>0</v>
      </c>
      <c r="J69" s="4">
        <v>7131.96</v>
      </c>
      <c r="K69" s="3">
        <f t="shared" si="1"/>
        <v>7266.0408479999996</v>
      </c>
      <c r="L69" s="4">
        <v>6887.94</v>
      </c>
      <c r="M69" s="3">
        <f t="shared" si="5"/>
        <v>6887.94</v>
      </c>
      <c r="N69" s="14"/>
      <c r="O69" s="14">
        <f t="shared" ref="O69:Q132" si="12">N69*(N$5+1)</f>
        <v>0</v>
      </c>
      <c r="P69" s="8"/>
      <c r="Q69" s="6">
        <f t="shared" si="12"/>
        <v>0</v>
      </c>
      <c r="R69" s="9">
        <f t="shared" si="6"/>
        <v>7076.9904239999996</v>
      </c>
      <c r="S69" s="7">
        <f t="shared" si="11"/>
        <v>0</v>
      </c>
    </row>
    <row r="70" spans="2:19" ht="45" hidden="1" customHeight="1">
      <c r="B70" s="12">
        <v>56</v>
      </c>
      <c r="C70" s="20" t="s">
        <v>83</v>
      </c>
      <c r="D70" s="8"/>
      <c r="E70" s="6" t="s">
        <v>11</v>
      </c>
      <c r="F70" s="9"/>
      <c r="G70" s="7">
        <f t="shared" si="10"/>
        <v>0</v>
      </c>
      <c r="H70" s="9"/>
      <c r="I70" s="3">
        <f t="shared" si="4"/>
        <v>0</v>
      </c>
      <c r="J70" s="4">
        <v>7295.77</v>
      </c>
      <c r="K70" s="3">
        <f t="shared" ref="K70:K133" si="13">J70*(J$5+1)</f>
        <v>7432.9304759999995</v>
      </c>
      <c r="L70" s="4">
        <v>9439.06</v>
      </c>
      <c r="M70" s="3">
        <f t="shared" si="5"/>
        <v>9439.06</v>
      </c>
      <c r="N70" s="14"/>
      <c r="O70" s="14">
        <f t="shared" si="12"/>
        <v>0</v>
      </c>
      <c r="P70" s="8"/>
      <c r="Q70" s="6">
        <f t="shared" si="12"/>
        <v>0</v>
      </c>
      <c r="R70" s="9">
        <f t="shared" si="6"/>
        <v>8435.9952379999995</v>
      </c>
      <c r="S70" s="7">
        <f t="shared" si="11"/>
        <v>0</v>
      </c>
    </row>
    <row r="71" spans="2:19" ht="48" hidden="1" customHeight="1">
      <c r="B71" s="12">
        <v>57</v>
      </c>
      <c r="C71" s="13" t="s">
        <v>84</v>
      </c>
      <c r="D71" s="8"/>
      <c r="E71" s="6" t="s">
        <v>11</v>
      </c>
      <c r="F71" s="9">
        <f>'[1]34 AD20 13'!$I$50</f>
        <v>11643.652348727703</v>
      </c>
      <c r="G71" s="7">
        <f t="shared" si="10"/>
        <v>0</v>
      </c>
      <c r="H71" s="9">
        <v>5970.02</v>
      </c>
      <c r="I71" s="3">
        <f t="shared" ref="I71:I134" si="14">H71*(H$5+1)</f>
        <v>6189.7167360000003</v>
      </c>
      <c r="J71" s="4">
        <v>5466.69</v>
      </c>
      <c r="K71" s="3">
        <f t="shared" si="13"/>
        <v>5569.4637719999992</v>
      </c>
      <c r="L71" s="4">
        <v>5872</v>
      </c>
      <c r="M71" s="3">
        <f t="shared" ref="M71:M134" si="15">L71*(L$5+1)</f>
        <v>5872</v>
      </c>
      <c r="N71" s="14"/>
      <c r="O71" s="14">
        <f t="shared" si="12"/>
        <v>0</v>
      </c>
      <c r="P71" s="8"/>
      <c r="Q71" s="6">
        <f t="shared" si="12"/>
        <v>0</v>
      </c>
      <c r="R71" s="9">
        <f t="shared" si="6"/>
        <v>9758.2776189092347</v>
      </c>
      <c r="S71" s="7">
        <f t="shared" si="11"/>
        <v>0</v>
      </c>
    </row>
    <row r="72" spans="2:19" ht="20.25" hidden="1" customHeight="1">
      <c r="B72" s="12">
        <v>58</v>
      </c>
      <c r="C72" s="20" t="s">
        <v>85</v>
      </c>
      <c r="D72" s="8"/>
      <c r="E72" s="6" t="s">
        <v>11</v>
      </c>
      <c r="F72" s="9"/>
      <c r="G72" s="7">
        <f t="shared" si="10"/>
        <v>0</v>
      </c>
      <c r="H72" s="9"/>
      <c r="I72" s="3">
        <f t="shared" si="14"/>
        <v>0</v>
      </c>
      <c r="J72" s="4">
        <v>5938.42</v>
      </c>
      <c r="K72" s="3">
        <f t="shared" si="13"/>
        <v>6050.0622960000001</v>
      </c>
      <c r="L72" s="4">
        <v>6007.47</v>
      </c>
      <c r="M72" s="3">
        <f t="shared" si="15"/>
        <v>6007.47</v>
      </c>
      <c r="N72" s="14"/>
      <c r="O72" s="14">
        <f t="shared" si="12"/>
        <v>0</v>
      </c>
      <c r="P72" s="8"/>
      <c r="Q72" s="6">
        <f t="shared" si="12"/>
        <v>0</v>
      </c>
      <c r="R72" s="9">
        <f t="shared" si="6"/>
        <v>6028.7661480000006</v>
      </c>
      <c r="S72" s="7">
        <f t="shared" si="11"/>
        <v>0</v>
      </c>
    </row>
    <row r="73" spans="2:19" ht="16.5" hidden="1" customHeight="1">
      <c r="B73" s="15">
        <v>59</v>
      </c>
      <c r="C73" s="20" t="s">
        <v>86</v>
      </c>
      <c r="D73" s="8"/>
      <c r="E73" s="6" t="s">
        <v>11</v>
      </c>
      <c r="F73" s="9"/>
      <c r="G73" s="7">
        <f t="shared" si="10"/>
        <v>0</v>
      </c>
      <c r="H73" s="9"/>
      <c r="I73" s="3">
        <f t="shared" si="14"/>
        <v>0</v>
      </c>
      <c r="J73" s="4">
        <v>5870.88</v>
      </c>
      <c r="K73" s="3">
        <f t="shared" si="13"/>
        <v>5981.2525439999999</v>
      </c>
      <c r="L73" s="4">
        <v>7903.87</v>
      </c>
      <c r="M73" s="3">
        <f t="shared" si="15"/>
        <v>7903.87</v>
      </c>
      <c r="N73" s="14"/>
      <c r="O73" s="14">
        <f t="shared" si="12"/>
        <v>0</v>
      </c>
      <c r="P73" s="8"/>
      <c r="Q73" s="6">
        <f t="shared" si="12"/>
        <v>0</v>
      </c>
      <c r="R73" s="9">
        <f t="shared" si="6"/>
        <v>6942.5612719999999</v>
      </c>
      <c r="S73" s="7">
        <f t="shared" si="11"/>
        <v>0</v>
      </c>
    </row>
    <row r="74" spans="2:19" ht="34.9" customHeight="1">
      <c r="B74" s="12">
        <v>17</v>
      </c>
      <c r="C74" s="13" t="s">
        <v>27</v>
      </c>
      <c r="D74" s="8">
        <v>3</v>
      </c>
      <c r="E74" s="6" t="s">
        <v>11</v>
      </c>
      <c r="F74" s="9">
        <f>'[1]39 1P1'!$I$43</f>
        <v>409.45192356581168</v>
      </c>
      <c r="G74" s="7">
        <f t="shared" si="10"/>
        <v>1228.355770697435</v>
      </c>
      <c r="H74" s="9">
        <v>469.53</v>
      </c>
      <c r="I74" s="3">
        <f t="shared" si="14"/>
        <v>486.80870399999992</v>
      </c>
      <c r="J74" s="4">
        <v>234.27</v>
      </c>
      <c r="K74" s="3">
        <f t="shared" si="13"/>
        <v>238.67427599999999</v>
      </c>
      <c r="L74" s="4">
        <v>495.51</v>
      </c>
      <c r="M74" s="3">
        <f t="shared" si="15"/>
        <v>495.51</v>
      </c>
      <c r="N74" s="14"/>
      <c r="O74" s="14">
        <f t="shared" si="12"/>
        <v>0</v>
      </c>
      <c r="P74" s="8"/>
      <c r="Q74" s="6">
        <f t="shared" si="12"/>
        <v>0</v>
      </c>
      <c r="R74" s="9">
        <f t="shared" si="6"/>
        <v>407.61122589145288</v>
      </c>
      <c r="S74" s="7">
        <f t="shared" si="11"/>
        <v>1222.83</v>
      </c>
    </row>
    <row r="75" spans="2:19" ht="34.9" customHeight="1">
      <c r="B75" s="15">
        <v>18</v>
      </c>
      <c r="C75" s="13" t="s">
        <v>44</v>
      </c>
      <c r="D75" s="8">
        <v>77</v>
      </c>
      <c r="E75" s="6" t="s">
        <v>11</v>
      </c>
      <c r="F75" s="9">
        <f>'[1]41 1R1'!$I$43</f>
        <v>578.8388628642582</v>
      </c>
      <c r="G75" s="7">
        <f t="shared" si="10"/>
        <v>44570.59244054788</v>
      </c>
      <c r="H75" s="9">
        <v>553.58000000000004</v>
      </c>
      <c r="I75" s="3">
        <f t="shared" si="14"/>
        <v>573.95174399999996</v>
      </c>
      <c r="J75" s="4">
        <v>95.03</v>
      </c>
      <c r="K75" s="3">
        <f t="shared" si="13"/>
        <v>96.816564</v>
      </c>
      <c r="L75" s="4">
        <v>687.41</v>
      </c>
      <c r="M75" s="3">
        <f t="shared" si="15"/>
        <v>687.41</v>
      </c>
      <c r="N75" s="14"/>
      <c r="O75" s="14">
        <f t="shared" si="12"/>
        <v>0</v>
      </c>
      <c r="P75" s="8"/>
      <c r="Q75" s="6">
        <f t="shared" si="12"/>
        <v>0</v>
      </c>
      <c r="R75" s="9">
        <f t="shared" si="6"/>
        <v>484.25429271606458</v>
      </c>
      <c r="S75" s="7">
        <f t="shared" si="11"/>
        <v>37287.58</v>
      </c>
    </row>
    <row r="76" spans="2:19" ht="24.75" hidden="1" customHeight="1">
      <c r="B76" s="12">
        <v>62</v>
      </c>
      <c r="C76" s="13" t="s">
        <v>28</v>
      </c>
      <c r="D76" s="8"/>
      <c r="E76" s="6" t="s">
        <v>11</v>
      </c>
      <c r="F76" s="9">
        <f>'[1] 431P3'!$I$46</f>
        <v>1539.4157211430195</v>
      </c>
      <c r="G76" s="7">
        <f t="shared" si="10"/>
        <v>0</v>
      </c>
      <c r="H76" s="9">
        <v>1268.01</v>
      </c>
      <c r="I76" s="3">
        <f t="shared" si="14"/>
        <v>1314.6727679999999</v>
      </c>
      <c r="J76" s="4">
        <v>1758.62</v>
      </c>
      <c r="K76" s="3">
        <f t="shared" si="13"/>
        <v>1791.6820559999999</v>
      </c>
      <c r="L76" s="4">
        <v>1101.81</v>
      </c>
      <c r="M76" s="3">
        <f t="shared" si="15"/>
        <v>1101.81</v>
      </c>
      <c r="N76" s="14"/>
      <c r="O76" s="14">
        <f t="shared" si="12"/>
        <v>0</v>
      </c>
      <c r="P76" s="8"/>
      <c r="Q76" s="6">
        <f t="shared" si="12"/>
        <v>0</v>
      </c>
      <c r="R76" s="9">
        <f t="shared" ref="R76:R139" si="16">SUM(F76+I76+K76+M76+O76+Q76)/(6-(COUNTIF(F76:Q76,0)))</f>
        <v>1915.8601817143397</v>
      </c>
      <c r="S76" s="14">
        <f t="shared" ref="S76:S77" si="17">ROUND(R76*D76,2)</f>
        <v>0</v>
      </c>
    </row>
    <row r="77" spans="2:19" ht="17.25" hidden="1" customHeight="1">
      <c r="B77" s="12">
        <v>19</v>
      </c>
      <c r="C77" s="13" t="s">
        <v>29</v>
      </c>
      <c r="D77" s="8"/>
      <c r="E77" s="6" t="s">
        <v>11</v>
      </c>
      <c r="F77" s="9">
        <f>'[1]44 1R3'!$I$45</f>
        <v>1193.2609137923853</v>
      </c>
      <c r="G77" s="7">
        <f t="shared" si="10"/>
        <v>0</v>
      </c>
      <c r="H77" s="9">
        <v>1172.2</v>
      </c>
      <c r="I77" s="3">
        <f t="shared" si="14"/>
        <v>1215.3369600000001</v>
      </c>
      <c r="J77" s="4">
        <v>2737.21</v>
      </c>
      <c r="K77" s="3">
        <f t="shared" si="13"/>
        <v>2788.6695479999998</v>
      </c>
      <c r="L77" s="4">
        <v>1141.32</v>
      </c>
      <c r="M77" s="3">
        <f t="shared" si="15"/>
        <v>1141.32</v>
      </c>
      <c r="N77" s="14"/>
      <c r="O77" s="14">
        <f t="shared" si="12"/>
        <v>0</v>
      </c>
      <c r="P77" s="8"/>
      <c r="Q77" s="6">
        <f t="shared" si="12"/>
        <v>0</v>
      </c>
      <c r="R77" s="9">
        <f t="shared" si="16"/>
        <v>2112.8624739307947</v>
      </c>
      <c r="S77" s="14">
        <f t="shared" si="17"/>
        <v>0</v>
      </c>
    </row>
    <row r="78" spans="2:19" ht="24.75" hidden="1" customHeight="1">
      <c r="B78" s="12">
        <v>20</v>
      </c>
      <c r="C78" s="13" t="s">
        <v>87</v>
      </c>
      <c r="D78" s="8"/>
      <c r="E78" s="6" t="s">
        <v>11</v>
      </c>
      <c r="F78" s="9">
        <f>'[1]46 1PR3'!$I$46</f>
        <v>1726.5759948445345</v>
      </c>
      <c r="G78" s="7">
        <f t="shared" si="10"/>
        <v>0</v>
      </c>
      <c r="H78" s="9">
        <v>1347.67</v>
      </c>
      <c r="I78" s="3">
        <f t="shared" si="14"/>
        <v>1397.2642559999999</v>
      </c>
      <c r="J78" s="4">
        <v>2856.27</v>
      </c>
      <c r="K78" s="3">
        <f t="shared" si="13"/>
        <v>2909.9678759999997</v>
      </c>
      <c r="L78" s="4">
        <v>1220.33</v>
      </c>
      <c r="M78" s="3">
        <f t="shared" si="15"/>
        <v>1220.33</v>
      </c>
      <c r="N78" s="14"/>
      <c r="O78" s="14">
        <f t="shared" si="12"/>
        <v>0</v>
      </c>
      <c r="P78" s="8"/>
      <c r="Q78" s="6">
        <f t="shared" si="12"/>
        <v>0</v>
      </c>
      <c r="R78" s="9">
        <f t="shared" si="16"/>
        <v>2418.0460422815113</v>
      </c>
      <c r="S78" s="7">
        <f>ROUND(R78*D78,2)</f>
        <v>0</v>
      </c>
    </row>
    <row r="79" spans="2:19" ht="18.75" hidden="1" customHeight="1">
      <c r="B79" s="15">
        <v>21</v>
      </c>
      <c r="C79" s="13" t="s">
        <v>30</v>
      </c>
      <c r="D79" s="8"/>
      <c r="E79" s="6" t="s">
        <v>11</v>
      </c>
      <c r="F79" s="9">
        <f>'[1]47 1R3-1R3'!$I$45</f>
        <v>1862.8613227145293</v>
      </c>
      <c r="G79" s="7">
        <f t="shared" ref="G79:G147" si="18">$D79*F79</f>
        <v>0</v>
      </c>
      <c r="H79" s="9">
        <v>1957.18</v>
      </c>
      <c r="I79" s="3">
        <f t="shared" si="14"/>
        <v>2029.2042240000001</v>
      </c>
      <c r="J79" s="4">
        <v>1499.73</v>
      </c>
      <c r="K79" s="3">
        <f t="shared" si="13"/>
        <v>1527.9249239999999</v>
      </c>
      <c r="L79" s="4">
        <v>1754.39</v>
      </c>
      <c r="M79" s="3">
        <f t="shared" si="15"/>
        <v>1754.39</v>
      </c>
      <c r="N79" s="14"/>
      <c r="O79" s="14">
        <f t="shared" si="12"/>
        <v>0</v>
      </c>
      <c r="P79" s="8"/>
      <c r="Q79" s="6">
        <f t="shared" si="12"/>
        <v>0</v>
      </c>
      <c r="R79" s="9">
        <f t="shared" si="16"/>
        <v>2391.4601569048432</v>
      </c>
      <c r="S79" s="14">
        <f t="shared" ref="S79:S81" si="19">ROUND(R79*D79,2)</f>
        <v>0</v>
      </c>
    </row>
    <row r="80" spans="2:19" ht="34.9" customHeight="1">
      <c r="B80" s="12">
        <v>22</v>
      </c>
      <c r="C80" s="13" t="s">
        <v>31</v>
      </c>
      <c r="D80" s="8">
        <v>70</v>
      </c>
      <c r="E80" s="6" t="s">
        <v>11</v>
      </c>
      <c r="F80" s="9">
        <f>'[1]48 1P4'!$I$46</f>
        <v>1767.9270409923849</v>
      </c>
      <c r="G80" s="7">
        <f t="shared" si="18"/>
        <v>123754.89286946694</v>
      </c>
      <c r="H80" s="9">
        <v>1561.36</v>
      </c>
      <c r="I80" s="3">
        <f t="shared" si="14"/>
        <v>1618.8180479999999</v>
      </c>
      <c r="J80" s="4">
        <v>2010.66</v>
      </c>
      <c r="K80" s="3">
        <f t="shared" si="13"/>
        <v>2048.4604079999999</v>
      </c>
      <c r="L80" s="4">
        <v>1259.8399999999999</v>
      </c>
      <c r="M80" s="3">
        <f t="shared" si="15"/>
        <v>1259.8399999999999</v>
      </c>
      <c r="N80" s="14"/>
      <c r="O80" s="14">
        <f t="shared" si="12"/>
        <v>0</v>
      </c>
      <c r="P80" s="8"/>
      <c r="Q80" s="6">
        <f t="shared" si="12"/>
        <v>0</v>
      </c>
      <c r="R80" s="9">
        <f t="shared" si="16"/>
        <v>1673.7613742480962</v>
      </c>
      <c r="S80" s="14">
        <f t="shared" si="19"/>
        <v>117163.3</v>
      </c>
    </row>
    <row r="81" spans="2:19" ht="34.9" customHeight="1">
      <c r="B81" s="15">
        <v>23</v>
      </c>
      <c r="C81" s="13" t="s">
        <v>32</v>
      </c>
      <c r="D81" s="8">
        <v>144</v>
      </c>
      <c r="E81" s="6" t="s">
        <v>11</v>
      </c>
      <c r="F81" s="9">
        <f>'[1]49 1R4'!$I$45</f>
        <v>1375.1731975088312</v>
      </c>
      <c r="G81" s="7">
        <f t="shared" si="18"/>
        <v>198024.9404412717</v>
      </c>
      <c r="H81" s="9">
        <v>1400.13</v>
      </c>
      <c r="I81" s="3">
        <f t="shared" si="14"/>
        <v>1451.6547840000001</v>
      </c>
      <c r="J81" s="4">
        <v>2850.25</v>
      </c>
      <c r="K81" s="3">
        <f t="shared" si="13"/>
        <v>2903.8346999999999</v>
      </c>
      <c r="L81" s="4">
        <v>1299.3499999999999</v>
      </c>
      <c r="M81" s="3">
        <f t="shared" si="15"/>
        <v>1299.3499999999999</v>
      </c>
      <c r="N81" s="14"/>
      <c r="O81" s="14">
        <f t="shared" si="12"/>
        <v>0</v>
      </c>
      <c r="P81" s="8"/>
      <c r="Q81" s="6">
        <f t="shared" si="12"/>
        <v>0</v>
      </c>
      <c r="R81" s="9">
        <f t="shared" si="16"/>
        <v>1757.5031703772079</v>
      </c>
      <c r="S81" s="14">
        <f t="shared" si="19"/>
        <v>253080.46</v>
      </c>
    </row>
    <row r="82" spans="2:19" ht="49.5" customHeight="1">
      <c r="B82" s="12">
        <v>68</v>
      </c>
      <c r="C82" s="13" t="s">
        <v>88</v>
      </c>
      <c r="D82" s="8">
        <v>15</v>
      </c>
      <c r="E82" s="6" t="s">
        <v>11</v>
      </c>
      <c r="F82" s="9">
        <f>'[1]50 1PR4'!$I$46</f>
        <v>2200.4574595088311</v>
      </c>
      <c r="G82" s="7">
        <f t="shared" si="18"/>
        <v>33006.861892632463</v>
      </c>
      <c r="H82" s="9">
        <v>1519.35</v>
      </c>
      <c r="I82" s="3">
        <f t="shared" si="14"/>
        <v>1575.2620799999997</v>
      </c>
      <c r="J82" s="4">
        <v>2993.36</v>
      </c>
      <c r="K82" s="3">
        <f t="shared" si="13"/>
        <v>3049.6351679999998</v>
      </c>
      <c r="L82" s="4">
        <v>1477.83</v>
      </c>
      <c r="M82" s="3">
        <f t="shared" si="15"/>
        <v>1477.83</v>
      </c>
      <c r="N82" s="14"/>
      <c r="O82" s="14">
        <f t="shared" si="12"/>
        <v>0</v>
      </c>
      <c r="P82" s="8"/>
      <c r="Q82" s="6">
        <f t="shared" si="12"/>
        <v>0</v>
      </c>
      <c r="R82" s="9">
        <f t="shared" si="16"/>
        <v>2075.7961768772075</v>
      </c>
      <c r="S82" s="7">
        <f t="shared" ref="S82:S92" si="20">ROUND(R82*D82,2)</f>
        <v>31136.94</v>
      </c>
    </row>
    <row r="83" spans="2:19" ht="42" hidden="1" customHeight="1">
      <c r="B83" s="12">
        <v>24</v>
      </c>
      <c r="C83" s="13" t="s">
        <v>89</v>
      </c>
      <c r="D83" s="8"/>
      <c r="E83" s="6" t="s">
        <v>11</v>
      </c>
      <c r="F83" s="9">
        <f>'[1]51 1R4_1R4'!$I$45</f>
        <v>2453.6906744166054</v>
      </c>
      <c r="G83" s="7">
        <f t="shared" si="18"/>
        <v>0</v>
      </c>
      <c r="H83" s="9">
        <v>2331.0300000000002</v>
      </c>
      <c r="I83" s="3">
        <f t="shared" si="14"/>
        <v>2416.8119040000001</v>
      </c>
      <c r="J83" s="4">
        <v>1865.95</v>
      </c>
      <c r="K83" s="3">
        <f t="shared" si="13"/>
        <v>1901.0298599999999</v>
      </c>
      <c r="L83" s="4">
        <v>2030.94</v>
      </c>
      <c r="M83" s="3">
        <f t="shared" si="15"/>
        <v>2030.94</v>
      </c>
      <c r="N83" s="14"/>
      <c r="O83" s="14">
        <f t="shared" si="12"/>
        <v>0</v>
      </c>
      <c r="P83" s="8"/>
      <c r="Q83" s="6">
        <f t="shared" si="12"/>
        <v>0</v>
      </c>
      <c r="R83" s="9">
        <f t="shared" si="16"/>
        <v>2934.1574794722019</v>
      </c>
      <c r="S83" s="14">
        <f t="shared" si="20"/>
        <v>0</v>
      </c>
    </row>
    <row r="84" spans="2:19" ht="60.75" customHeight="1">
      <c r="B84" s="12">
        <v>70</v>
      </c>
      <c r="C84" s="13" t="s">
        <v>90</v>
      </c>
      <c r="D84" s="8">
        <v>655.77599999999995</v>
      </c>
      <c r="E84" s="6" t="s">
        <v>163</v>
      </c>
      <c r="F84" s="9"/>
      <c r="G84" s="7">
        <f t="shared" si="18"/>
        <v>0</v>
      </c>
      <c r="H84" s="9"/>
      <c r="I84" s="3">
        <f t="shared" si="14"/>
        <v>0</v>
      </c>
      <c r="J84" s="4">
        <v>97.94</v>
      </c>
      <c r="K84" s="3">
        <f t="shared" si="13"/>
        <v>99.781271999999987</v>
      </c>
      <c r="L84" s="4">
        <v>169.94</v>
      </c>
      <c r="M84" s="3">
        <f t="shared" si="15"/>
        <v>169.94</v>
      </c>
      <c r="N84" s="14"/>
      <c r="O84" s="14">
        <f t="shared" si="12"/>
        <v>0</v>
      </c>
      <c r="P84" s="8"/>
      <c r="Q84" s="6">
        <f t="shared" si="12"/>
        <v>0</v>
      </c>
      <c r="R84" s="9">
        <f t="shared" si="16"/>
        <v>134.860636</v>
      </c>
      <c r="S84" s="7">
        <f t="shared" si="20"/>
        <v>88438.37</v>
      </c>
    </row>
    <row r="85" spans="2:19" ht="63" hidden="1" customHeight="1">
      <c r="B85" s="15">
        <v>25</v>
      </c>
      <c r="C85" s="13" t="s">
        <v>91</v>
      </c>
      <c r="D85" s="8"/>
      <c r="E85" s="6" t="s">
        <v>163</v>
      </c>
      <c r="F85" s="9">
        <f>'[1]66 ten ACSR 1_0'!$I$42</f>
        <v>36.837114335766863</v>
      </c>
      <c r="G85" s="7">
        <f t="shared" si="18"/>
        <v>0</v>
      </c>
      <c r="H85" s="9">
        <v>50.16</v>
      </c>
      <c r="I85" s="3">
        <f t="shared" si="14"/>
        <v>52.005887999999992</v>
      </c>
      <c r="J85" s="4">
        <v>21.69</v>
      </c>
      <c r="K85" s="3">
        <f t="shared" si="13"/>
        <v>22.097771999999999</v>
      </c>
      <c r="L85" s="4">
        <v>22.87</v>
      </c>
      <c r="M85" s="3">
        <f t="shared" si="15"/>
        <v>22.87</v>
      </c>
      <c r="N85" s="14"/>
      <c r="O85" s="14">
        <f t="shared" si="12"/>
        <v>0</v>
      </c>
      <c r="P85" s="8"/>
      <c r="Q85" s="6">
        <f t="shared" si="12"/>
        <v>0</v>
      </c>
      <c r="R85" s="9">
        <f t="shared" si="16"/>
        <v>44.603591445255624</v>
      </c>
      <c r="S85" s="14">
        <f t="shared" si="20"/>
        <v>0</v>
      </c>
    </row>
    <row r="86" spans="2:19" ht="61.5" hidden="1" customHeight="1">
      <c r="B86" s="12">
        <v>72</v>
      </c>
      <c r="C86" s="13" t="s">
        <v>92</v>
      </c>
      <c r="D86" s="8"/>
      <c r="E86" s="6" t="s">
        <v>163</v>
      </c>
      <c r="F86" s="9"/>
      <c r="G86" s="7">
        <f t="shared" si="18"/>
        <v>0</v>
      </c>
      <c r="H86" s="9"/>
      <c r="I86" s="3">
        <f t="shared" si="14"/>
        <v>0</v>
      </c>
      <c r="J86" s="4">
        <v>107.82</v>
      </c>
      <c r="K86" s="3">
        <f t="shared" si="13"/>
        <v>109.84701599999998</v>
      </c>
      <c r="L86" s="4">
        <v>164.3</v>
      </c>
      <c r="M86" s="3">
        <f t="shared" si="15"/>
        <v>164.3</v>
      </c>
      <c r="N86" s="14"/>
      <c r="O86" s="14">
        <f t="shared" si="12"/>
        <v>0</v>
      </c>
      <c r="P86" s="8"/>
      <c r="Q86" s="6">
        <f t="shared" si="12"/>
        <v>0</v>
      </c>
      <c r="R86" s="9">
        <f t="shared" si="16"/>
        <v>137.073508</v>
      </c>
      <c r="S86" s="7">
        <f t="shared" si="20"/>
        <v>0</v>
      </c>
    </row>
    <row r="87" spans="2:19" ht="63" hidden="1" customHeight="1">
      <c r="B87" s="15">
        <v>73</v>
      </c>
      <c r="C87" s="13" t="s">
        <v>170</v>
      </c>
      <c r="D87" s="8"/>
      <c r="E87" s="6" t="s">
        <v>163</v>
      </c>
      <c r="F87" s="9"/>
      <c r="G87" s="7">
        <f t="shared" si="18"/>
        <v>0</v>
      </c>
      <c r="H87" s="9"/>
      <c r="I87" s="3">
        <f t="shared" si="14"/>
        <v>0</v>
      </c>
      <c r="J87" s="4">
        <v>21.69</v>
      </c>
      <c r="K87" s="3">
        <f t="shared" si="13"/>
        <v>22.097771999999999</v>
      </c>
      <c r="L87" s="4">
        <v>23.33</v>
      </c>
      <c r="M87" s="3">
        <f t="shared" si="15"/>
        <v>23.33</v>
      </c>
      <c r="N87" s="14"/>
      <c r="O87" s="14">
        <f t="shared" si="12"/>
        <v>0</v>
      </c>
      <c r="P87" s="8"/>
      <c r="Q87" s="6">
        <f t="shared" si="12"/>
        <v>0</v>
      </c>
      <c r="R87" s="9">
        <f t="shared" si="16"/>
        <v>22.713885999999999</v>
      </c>
      <c r="S87" s="7">
        <f t="shared" si="20"/>
        <v>0</v>
      </c>
    </row>
    <row r="88" spans="2:19" ht="63.75" hidden="1" customHeight="1">
      <c r="B88" s="12">
        <v>74</v>
      </c>
      <c r="C88" s="13" t="s">
        <v>93</v>
      </c>
      <c r="D88" s="8"/>
      <c r="E88" s="6" t="s">
        <v>47</v>
      </c>
      <c r="F88" s="9"/>
      <c r="G88" s="7">
        <f t="shared" si="18"/>
        <v>0</v>
      </c>
      <c r="H88" s="9"/>
      <c r="I88" s="3">
        <f t="shared" si="14"/>
        <v>0</v>
      </c>
      <c r="J88" s="4">
        <v>121.33</v>
      </c>
      <c r="K88" s="3">
        <f t="shared" si="13"/>
        <v>123.61100399999999</v>
      </c>
      <c r="L88" s="4">
        <v>150.99</v>
      </c>
      <c r="M88" s="3">
        <f t="shared" si="15"/>
        <v>150.99</v>
      </c>
      <c r="N88" s="14"/>
      <c r="O88" s="14">
        <f t="shared" si="12"/>
        <v>0</v>
      </c>
      <c r="P88" s="8"/>
      <c r="Q88" s="6">
        <f t="shared" si="12"/>
        <v>0</v>
      </c>
      <c r="R88" s="9">
        <f t="shared" si="16"/>
        <v>137.30050199999999</v>
      </c>
      <c r="S88" s="7">
        <f t="shared" si="20"/>
        <v>0</v>
      </c>
    </row>
    <row r="89" spans="2:19" ht="60" hidden="1" customHeight="1">
      <c r="B89" s="12">
        <v>75</v>
      </c>
      <c r="C89" s="13" t="s">
        <v>94</v>
      </c>
      <c r="D89" s="8"/>
      <c r="E89" s="6" t="s">
        <v>163</v>
      </c>
      <c r="F89" s="9"/>
      <c r="G89" s="7">
        <f t="shared" si="18"/>
        <v>0</v>
      </c>
      <c r="H89" s="9"/>
      <c r="I89" s="3">
        <f t="shared" si="14"/>
        <v>0</v>
      </c>
      <c r="J89" s="4">
        <v>17.649999999999999</v>
      </c>
      <c r="K89" s="3">
        <f t="shared" si="13"/>
        <v>17.981819999999999</v>
      </c>
      <c r="L89" s="4">
        <v>21.06</v>
      </c>
      <c r="M89" s="3">
        <f t="shared" si="15"/>
        <v>21.06</v>
      </c>
      <c r="N89" s="14"/>
      <c r="O89" s="14">
        <f t="shared" si="12"/>
        <v>0</v>
      </c>
      <c r="P89" s="8"/>
      <c r="Q89" s="6">
        <f t="shared" si="12"/>
        <v>0</v>
      </c>
      <c r="R89" s="9">
        <f t="shared" si="16"/>
        <v>19.520910000000001</v>
      </c>
      <c r="S89" s="7">
        <f t="shared" si="20"/>
        <v>0</v>
      </c>
    </row>
    <row r="90" spans="2:19" ht="63" hidden="1" customHeight="1">
      <c r="B90" s="12">
        <v>76</v>
      </c>
      <c r="C90" s="13" t="s">
        <v>95</v>
      </c>
      <c r="D90" s="8"/>
      <c r="E90" s="6" t="s">
        <v>164</v>
      </c>
      <c r="F90" s="9"/>
      <c r="G90" s="7">
        <f t="shared" si="18"/>
        <v>0</v>
      </c>
      <c r="H90" s="9"/>
      <c r="I90" s="3">
        <f t="shared" si="14"/>
        <v>0</v>
      </c>
      <c r="J90" s="4">
        <v>83.16</v>
      </c>
      <c r="K90" s="3">
        <f t="shared" si="13"/>
        <v>84.723407999999992</v>
      </c>
      <c r="L90" s="4">
        <v>63.6</v>
      </c>
      <c r="M90" s="3">
        <f t="shared" si="15"/>
        <v>63.6</v>
      </c>
      <c r="N90" s="14"/>
      <c r="O90" s="14">
        <f t="shared" si="12"/>
        <v>0</v>
      </c>
      <c r="P90" s="8"/>
      <c r="Q90" s="6">
        <f t="shared" si="12"/>
        <v>0</v>
      </c>
      <c r="R90" s="9">
        <f t="shared" si="16"/>
        <v>74.161704</v>
      </c>
      <c r="S90" s="7">
        <f t="shared" si="20"/>
        <v>0</v>
      </c>
    </row>
    <row r="91" spans="2:19" ht="66" hidden="1" customHeight="1">
      <c r="B91" s="15">
        <v>77</v>
      </c>
      <c r="C91" s="13" t="s">
        <v>96</v>
      </c>
      <c r="D91" s="8"/>
      <c r="E91" s="6" t="s">
        <v>164</v>
      </c>
      <c r="F91" s="9"/>
      <c r="G91" s="7">
        <f t="shared" si="18"/>
        <v>0</v>
      </c>
      <c r="H91" s="9"/>
      <c r="I91" s="3">
        <f t="shared" si="14"/>
        <v>0</v>
      </c>
      <c r="J91" s="4">
        <v>26.11</v>
      </c>
      <c r="K91" s="3">
        <f t="shared" si="13"/>
        <v>26.600867999999998</v>
      </c>
      <c r="L91" s="4">
        <v>12.51</v>
      </c>
      <c r="M91" s="3">
        <f t="shared" si="15"/>
        <v>12.51</v>
      </c>
      <c r="N91" s="14"/>
      <c r="O91" s="14">
        <f t="shared" si="12"/>
        <v>0</v>
      </c>
      <c r="P91" s="8"/>
      <c r="Q91" s="6">
        <f t="shared" si="12"/>
        <v>0</v>
      </c>
      <c r="R91" s="9">
        <f t="shared" si="16"/>
        <v>19.555433999999998</v>
      </c>
      <c r="S91" s="7">
        <f t="shared" si="20"/>
        <v>0</v>
      </c>
    </row>
    <row r="92" spans="2:19" ht="60.75" hidden="1" customHeight="1">
      <c r="B92" s="12">
        <v>78</v>
      </c>
      <c r="C92" s="13" t="s">
        <v>97</v>
      </c>
      <c r="D92" s="8"/>
      <c r="E92" s="6" t="s">
        <v>164</v>
      </c>
      <c r="F92" s="9"/>
      <c r="G92" s="7">
        <f t="shared" si="18"/>
        <v>0</v>
      </c>
      <c r="H92" s="9"/>
      <c r="I92" s="3">
        <f t="shared" si="14"/>
        <v>0</v>
      </c>
      <c r="J92" s="4">
        <v>83.16</v>
      </c>
      <c r="K92" s="3">
        <f t="shared" si="13"/>
        <v>84.723407999999992</v>
      </c>
      <c r="L92" s="4">
        <v>75.239999999999995</v>
      </c>
      <c r="M92" s="3">
        <f t="shared" si="15"/>
        <v>75.239999999999995</v>
      </c>
      <c r="N92" s="14"/>
      <c r="O92" s="14">
        <f t="shared" si="12"/>
        <v>0</v>
      </c>
      <c r="P92" s="8"/>
      <c r="Q92" s="6">
        <f t="shared" si="12"/>
        <v>0</v>
      </c>
      <c r="R92" s="9">
        <f t="shared" si="16"/>
        <v>79.981703999999993</v>
      </c>
      <c r="S92" s="7">
        <f t="shared" si="20"/>
        <v>0</v>
      </c>
    </row>
    <row r="93" spans="2:19" ht="68.25" hidden="1" customHeight="1">
      <c r="B93" s="12"/>
      <c r="C93" s="13" t="s">
        <v>175</v>
      </c>
      <c r="D93" s="8"/>
      <c r="E93" s="6" t="s">
        <v>163</v>
      </c>
      <c r="F93" s="9">
        <v>0</v>
      </c>
      <c r="G93" s="7">
        <f t="shared" si="18"/>
        <v>0</v>
      </c>
      <c r="H93" s="9"/>
      <c r="I93" s="3">
        <f t="shared" si="14"/>
        <v>0</v>
      </c>
      <c r="J93" s="4"/>
      <c r="K93" s="3">
        <f t="shared" si="13"/>
        <v>0</v>
      </c>
      <c r="L93" s="4"/>
      <c r="M93" s="3">
        <f t="shared" si="15"/>
        <v>0</v>
      </c>
      <c r="N93" s="14"/>
      <c r="O93" s="14">
        <f t="shared" si="12"/>
        <v>0</v>
      </c>
      <c r="P93" s="8"/>
      <c r="Q93" s="6">
        <f t="shared" si="12"/>
        <v>0</v>
      </c>
      <c r="R93" s="9">
        <f>SUM(F93+I93+K93+M93+O93+Q93)/(6-(COUNTIF(F93:Q93,0)))</f>
        <v>0</v>
      </c>
      <c r="S93" s="7">
        <f>R93</f>
        <v>0</v>
      </c>
    </row>
    <row r="94" spans="2:19" ht="61.5" hidden="1" customHeight="1">
      <c r="B94" s="12"/>
      <c r="C94" s="13" t="s">
        <v>176</v>
      </c>
      <c r="D94" s="8"/>
      <c r="E94" s="6" t="s">
        <v>164</v>
      </c>
      <c r="F94" s="9">
        <v>0</v>
      </c>
      <c r="G94" s="7">
        <f t="shared" si="18"/>
        <v>0</v>
      </c>
      <c r="H94" s="9"/>
      <c r="I94" s="3">
        <f t="shared" si="14"/>
        <v>0</v>
      </c>
      <c r="J94" s="4"/>
      <c r="K94" s="3">
        <f t="shared" si="13"/>
        <v>0</v>
      </c>
      <c r="L94" s="4"/>
      <c r="M94" s="3">
        <f t="shared" si="15"/>
        <v>0</v>
      </c>
      <c r="N94" s="14"/>
      <c r="O94" s="14">
        <f t="shared" si="12"/>
        <v>0</v>
      </c>
      <c r="P94" s="8"/>
      <c r="Q94" s="6">
        <f t="shared" si="12"/>
        <v>0</v>
      </c>
      <c r="R94" s="9">
        <f t="shared" si="16"/>
        <v>0</v>
      </c>
      <c r="S94" s="7">
        <f>R94</f>
        <v>0</v>
      </c>
    </row>
    <row r="95" spans="2:19" ht="37.5" hidden="1" customHeight="1">
      <c r="B95" s="15">
        <v>26</v>
      </c>
      <c r="C95" s="13" t="s">
        <v>98</v>
      </c>
      <c r="D95" s="8"/>
      <c r="E95" s="6" t="s">
        <v>165</v>
      </c>
      <c r="F95" s="21">
        <f>'[1]79 PUENTES M.T.'!$I$42</f>
        <v>2075.7867978954778</v>
      </c>
      <c r="G95" s="7">
        <f t="shared" si="18"/>
        <v>0</v>
      </c>
      <c r="H95" s="9"/>
      <c r="I95" s="3">
        <f t="shared" si="14"/>
        <v>0</v>
      </c>
      <c r="J95" s="4">
        <v>730.6</v>
      </c>
      <c r="K95" s="3">
        <f t="shared" si="13"/>
        <v>744.33528000000001</v>
      </c>
      <c r="L95" s="4">
        <v>1379.11</v>
      </c>
      <c r="M95" s="3">
        <f t="shared" si="15"/>
        <v>1379.11</v>
      </c>
      <c r="N95" s="14"/>
      <c r="O95" s="14">
        <f t="shared" si="12"/>
        <v>0</v>
      </c>
      <c r="P95" s="8"/>
      <c r="Q95" s="6">
        <f t="shared" si="12"/>
        <v>0</v>
      </c>
      <c r="R95" s="9">
        <f t="shared" si="16"/>
        <v>2099.6160389477386</v>
      </c>
      <c r="S95" s="7">
        <f>ROUND(R95*D95,2)</f>
        <v>0</v>
      </c>
    </row>
    <row r="96" spans="2:19" ht="32.25" hidden="1" customHeight="1">
      <c r="B96" s="12">
        <v>80</v>
      </c>
      <c r="C96" s="13" t="s">
        <v>99</v>
      </c>
      <c r="D96" s="8"/>
      <c r="E96" s="6" t="s">
        <v>164</v>
      </c>
      <c r="F96" s="9"/>
      <c r="G96" s="7">
        <f t="shared" si="18"/>
        <v>0</v>
      </c>
      <c r="H96" s="9"/>
      <c r="I96" s="3">
        <f t="shared" si="14"/>
        <v>0</v>
      </c>
      <c r="J96" s="4">
        <v>127.95</v>
      </c>
      <c r="K96" s="3">
        <f t="shared" si="13"/>
        <v>130.35545999999999</v>
      </c>
      <c r="L96" s="4">
        <v>187.79</v>
      </c>
      <c r="M96" s="3">
        <f t="shared" si="15"/>
        <v>187.79</v>
      </c>
      <c r="N96" s="14"/>
      <c r="O96" s="14">
        <f t="shared" si="12"/>
        <v>0</v>
      </c>
      <c r="P96" s="8"/>
      <c r="Q96" s="6">
        <f t="shared" si="12"/>
        <v>0</v>
      </c>
      <c r="R96" s="9">
        <f t="shared" si="16"/>
        <v>159.07272999999998</v>
      </c>
      <c r="S96" s="7">
        <f>ROUND(R96*D96,2)</f>
        <v>0</v>
      </c>
    </row>
    <row r="97" spans="2:19" ht="37.5" customHeight="1">
      <c r="B97" s="12">
        <v>81</v>
      </c>
      <c r="C97" s="13" t="s">
        <v>100</v>
      </c>
      <c r="D97" s="8">
        <v>6415</v>
      </c>
      <c r="E97" s="6" t="s">
        <v>164</v>
      </c>
      <c r="F97" s="9"/>
      <c r="G97" s="7">
        <f t="shared" si="18"/>
        <v>0</v>
      </c>
      <c r="H97" s="9"/>
      <c r="I97" s="3">
        <f t="shared" si="14"/>
        <v>0</v>
      </c>
      <c r="J97" s="4">
        <v>184.14</v>
      </c>
      <c r="K97" s="3">
        <f t="shared" si="13"/>
        <v>187.60183199999997</v>
      </c>
      <c r="L97" s="4">
        <v>232.94</v>
      </c>
      <c r="M97" s="3">
        <f t="shared" si="15"/>
        <v>232.94</v>
      </c>
      <c r="N97" s="14"/>
      <c r="O97" s="14">
        <f t="shared" si="12"/>
        <v>0</v>
      </c>
      <c r="P97" s="8"/>
      <c r="Q97" s="6">
        <f t="shared" si="12"/>
        <v>0</v>
      </c>
      <c r="R97" s="9">
        <f t="shared" si="16"/>
        <v>210.270916</v>
      </c>
      <c r="S97" s="7">
        <f>ROUND(R97*D97,2)</f>
        <v>1348887.93</v>
      </c>
    </row>
    <row r="98" spans="2:19" ht="36.75" customHeight="1">
      <c r="B98" s="12">
        <v>27</v>
      </c>
      <c r="C98" s="13" t="s">
        <v>101</v>
      </c>
      <c r="D98" s="8">
        <v>6415</v>
      </c>
      <c r="E98" s="6" t="s">
        <v>164</v>
      </c>
      <c r="F98" s="9">
        <f>'[1]67 ten MULT'!$I$43</f>
        <v>27.559455368552058</v>
      </c>
      <c r="G98" s="7">
        <f t="shared" si="18"/>
        <v>176793.90618926144</v>
      </c>
      <c r="H98" s="9">
        <v>10.92</v>
      </c>
      <c r="I98" s="3">
        <f t="shared" si="14"/>
        <v>11.321855999999999</v>
      </c>
      <c r="J98" s="4"/>
      <c r="K98" s="3">
        <f t="shared" si="13"/>
        <v>0</v>
      </c>
      <c r="L98" s="4">
        <v>20.55</v>
      </c>
      <c r="M98" s="3">
        <f t="shared" si="15"/>
        <v>20.55</v>
      </c>
      <c r="N98" s="14"/>
      <c r="O98" s="14">
        <f t="shared" si="12"/>
        <v>0</v>
      </c>
      <c r="P98" s="8"/>
      <c r="Q98" s="6">
        <f t="shared" si="12"/>
        <v>0</v>
      </c>
      <c r="R98" s="9">
        <f t="shared" si="16"/>
        <v>19.810437122850686</v>
      </c>
      <c r="S98" s="14">
        <f t="shared" ref="S98:S99" si="21">ROUND(R98*D98,2)</f>
        <v>127083.95</v>
      </c>
    </row>
    <row r="99" spans="2:19" ht="52.5" hidden="1" customHeight="1">
      <c r="B99" s="15">
        <v>28</v>
      </c>
      <c r="C99" s="13" t="s">
        <v>102</v>
      </c>
      <c r="D99" s="8"/>
      <c r="E99" s="6" t="s">
        <v>11</v>
      </c>
      <c r="F99" s="9">
        <f>'[1]68 1TR2A 13'!$I$52</f>
        <v>17581.862705448773</v>
      </c>
      <c r="G99" s="7">
        <f t="shared" si="18"/>
        <v>0</v>
      </c>
      <c r="H99" s="9"/>
      <c r="I99" s="3">
        <f t="shared" si="14"/>
        <v>0</v>
      </c>
      <c r="J99" s="4"/>
      <c r="K99" s="3">
        <f t="shared" si="13"/>
        <v>0</v>
      </c>
      <c r="L99" s="4"/>
      <c r="M99" s="3">
        <f t="shared" si="15"/>
        <v>0</v>
      </c>
      <c r="N99" s="14"/>
      <c r="O99" s="14">
        <f t="shared" si="12"/>
        <v>0</v>
      </c>
      <c r="P99" s="8"/>
      <c r="Q99" s="6">
        <f t="shared" si="12"/>
        <v>0</v>
      </c>
      <c r="R99" s="9" t="e">
        <f t="shared" si="16"/>
        <v>#DIV/0!</v>
      </c>
      <c r="S99" s="14" t="e">
        <f t="shared" si="21"/>
        <v>#DIV/0!</v>
      </c>
    </row>
    <row r="100" spans="2:19" ht="51" hidden="1" customHeight="1">
      <c r="B100" s="12">
        <v>84</v>
      </c>
      <c r="C100" s="20" t="s">
        <v>103</v>
      </c>
      <c r="D100" s="8"/>
      <c r="E100" s="6" t="s">
        <v>11</v>
      </c>
      <c r="F100" s="9"/>
      <c r="G100" s="7">
        <f t="shared" si="18"/>
        <v>0</v>
      </c>
      <c r="H100" s="9"/>
      <c r="I100" s="3">
        <f t="shared" si="14"/>
        <v>0</v>
      </c>
      <c r="J100" s="4">
        <v>12194.35</v>
      </c>
      <c r="K100" s="3">
        <f t="shared" si="13"/>
        <v>12423.603779999999</v>
      </c>
      <c r="L100" s="4">
        <v>9948.4599999999991</v>
      </c>
      <c r="M100" s="3">
        <f t="shared" si="15"/>
        <v>9948.4599999999991</v>
      </c>
      <c r="N100" s="14"/>
      <c r="O100" s="14">
        <f t="shared" si="12"/>
        <v>0</v>
      </c>
      <c r="P100" s="8"/>
      <c r="Q100" s="6">
        <f t="shared" si="12"/>
        <v>0</v>
      </c>
      <c r="R100" s="9">
        <f t="shared" si="16"/>
        <v>11186.031889999998</v>
      </c>
      <c r="S100" s="7">
        <f t="shared" ref="S100:S123" si="22">ROUND(R100*D100,2)</f>
        <v>0</v>
      </c>
    </row>
    <row r="101" spans="2:19" ht="51.75" hidden="1" customHeight="1">
      <c r="B101" s="15">
        <v>85</v>
      </c>
      <c r="C101" s="20" t="s">
        <v>104</v>
      </c>
      <c r="D101" s="8"/>
      <c r="E101" s="6" t="s">
        <v>11</v>
      </c>
      <c r="F101" s="9"/>
      <c r="G101" s="7">
        <f t="shared" si="18"/>
        <v>0</v>
      </c>
      <c r="H101" s="9"/>
      <c r="I101" s="3">
        <f t="shared" si="14"/>
        <v>0</v>
      </c>
      <c r="J101" s="4">
        <v>14242.91</v>
      </c>
      <c r="K101" s="3">
        <f t="shared" si="13"/>
        <v>14510.676707999999</v>
      </c>
      <c r="L101" s="4">
        <v>11754.57</v>
      </c>
      <c r="M101" s="3">
        <f t="shared" si="15"/>
        <v>11754.57</v>
      </c>
      <c r="N101" s="14"/>
      <c r="O101" s="14">
        <f t="shared" si="12"/>
        <v>0</v>
      </c>
      <c r="P101" s="8"/>
      <c r="Q101" s="6">
        <f t="shared" si="12"/>
        <v>0</v>
      </c>
      <c r="R101" s="9">
        <f t="shared" si="16"/>
        <v>13132.623353999999</v>
      </c>
      <c r="S101" s="7">
        <f t="shared" si="22"/>
        <v>0</v>
      </c>
    </row>
    <row r="102" spans="2:19" ht="49.9" customHeight="1">
      <c r="B102" s="12">
        <v>29</v>
      </c>
      <c r="C102" s="13" t="s">
        <v>105</v>
      </c>
      <c r="D102" s="8">
        <v>26</v>
      </c>
      <c r="E102" s="6" t="s">
        <v>11</v>
      </c>
      <c r="F102" s="9">
        <f>'[1]69 1TR3A 13'!$I$52</f>
        <v>22922.95521181096</v>
      </c>
      <c r="G102" s="7">
        <f t="shared" si="18"/>
        <v>595996.83550708496</v>
      </c>
      <c r="H102" s="9"/>
      <c r="I102" s="3">
        <f t="shared" si="14"/>
        <v>0</v>
      </c>
      <c r="J102" s="4"/>
      <c r="K102" s="3">
        <f t="shared" si="13"/>
        <v>0</v>
      </c>
      <c r="L102" s="4"/>
      <c r="M102" s="3">
        <f t="shared" si="15"/>
        <v>0</v>
      </c>
      <c r="N102" s="14"/>
      <c r="O102" s="14">
        <f t="shared" si="12"/>
        <v>0</v>
      </c>
      <c r="P102" s="8"/>
      <c r="Q102" s="6">
        <f t="shared" si="12"/>
        <v>0</v>
      </c>
      <c r="R102" s="9">
        <f t="shared" si="16"/>
        <v>22922.95521181096</v>
      </c>
      <c r="S102" s="14">
        <f t="shared" si="22"/>
        <v>595996.84</v>
      </c>
    </row>
    <row r="103" spans="2:19" ht="51" hidden="1" customHeight="1">
      <c r="B103" s="12">
        <v>87</v>
      </c>
      <c r="C103" s="13" t="s">
        <v>106</v>
      </c>
      <c r="D103" s="8"/>
      <c r="E103" s="6" t="s">
        <v>11</v>
      </c>
      <c r="F103" s="9"/>
      <c r="G103" s="7">
        <f t="shared" si="18"/>
        <v>0</v>
      </c>
      <c r="H103" s="9"/>
      <c r="I103" s="3">
        <f t="shared" si="14"/>
        <v>0</v>
      </c>
      <c r="J103" s="4">
        <v>12376.65</v>
      </c>
      <c r="K103" s="3">
        <f t="shared" si="13"/>
        <v>12609.33102</v>
      </c>
      <c r="L103" s="4">
        <v>13555.03</v>
      </c>
      <c r="M103" s="3">
        <f t="shared" si="15"/>
        <v>13555.03</v>
      </c>
      <c r="N103" s="14"/>
      <c r="O103" s="14">
        <f t="shared" si="12"/>
        <v>0</v>
      </c>
      <c r="P103" s="8"/>
      <c r="Q103" s="6">
        <f t="shared" si="12"/>
        <v>0</v>
      </c>
      <c r="R103" s="9">
        <f t="shared" si="16"/>
        <v>13082.18051</v>
      </c>
      <c r="S103" s="7">
        <f t="shared" si="22"/>
        <v>0</v>
      </c>
    </row>
    <row r="104" spans="2:19" ht="51" hidden="1" customHeight="1">
      <c r="B104" s="12">
        <v>88</v>
      </c>
      <c r="C104" s="13" t="s">
        <v>107</v>
      </c>
      <c r="D104" s="8"/>
      <c r="E104" s="6" t="s">
        <v>11</v>
      </c>
      <c r="F104" s="9"/>
      <c r="G104" s="7">
        <f t="shared" si="18"/>
        <v>0</v>
      </c>
      <c r="H104" s="9"/>
      <c r="I104" s="3">
        <f t="shared" si="14"/>
        <v>0</v>
      </c>
      <c r="J104" s="4">
        <v>15449.48</v>
      </c>
      <c r="K104" s="3">
        <f t="shared" si="13"/>
        <v>15739.930223999998</v>
      </c>
      <c r="L104" s="4">
        <v>16151.3</v>
      </c>
      <c r="M104" s="3">
        <f t="shared" si="15"/>
        <v>16151.3</v>
      </c>
      <c r="N104" s="14"/>
      <c r="O104" s="14">
        <f t="shared" si="12"/>
        <v>0</v>
      </c>
      <c r="P104" s="8"/>
      <c r="Q104" s="6">
        <f t="shared" si="12"/>
        <v>0</v>
      </c>
      <c r="R104" s="9">
        <f t="shared" si="16"/>
        <v>15945.615111999999</v>
      </c>
      <c r="S104" s="7">
        <f t="shared" si="22"/>
        <v>0</v>
      </c>
    </row>
    <row r="105" spans="2:19" ht="51" hidden="1" customHeight="1">
      <c r="B105" s="15">
        <v>89</v>
      </c>
      <c r="C105" s="13" t="s">
        <v>108</v>
      </c>
      <c r="D105" s="8"/>
      <c r="E105" s="6" t="s">
        <v>165</v>
      </c>
      <c r="F105" s="9"/>
      <c r="G105" s="7">
        <f t="shared" si="18"/>
        <v>0</v>
      </c>
      <c r="H105" s="9"/>
      <c r="I105" s="3">
        <f t="shared" si="14"/>
        <v>0</v>
      </c>
      <c r="J105" s="4">
        <v>16544.77</v>
      </c>
      <c r="K105" s="3">
        <f t="shared" si="13"/>
        <v>16855.811675999998</v>
      </c>
      <c r="L105" s="4">
        <v>31435.68</v>
      </c>
      <c r="M105" s="3">
        <f t="shared" si="15"/>
        <v>31435.68</v>
      </c>
      <c r="N105" s="14"/>
      <c r="O105" s="14">
        <f t="shared" si="12"/>
        <v>0</v>
      </c>
      <c r="P105" s="8"/>
      <c r="Q105" s="6">
        <f t="shared" si="12"/>
        <v>0</v>
      </c>
      <c r="R105" s="9">
        <f t="shared" si="16"/>
        <v>24145.745837999999</v>
      </c>
      <c r="S105" s="7">
        <f t="shared" si="22"/>
        <v>0</v>
      </c>
    </row>
    <row r="106" spans="2:19" ht="51" hidden="1" customHeight="1">
      <c r="B106" s="12">
        <v>90</v>
      </c>
      <c r="C106" s="13" t="s">
        <v>109</v>
      </c>
      <c r="D106" s="8"/>
      <c r="E106" s="6" t="s">
        <v>165</v>
      </c>
      <c r="F106" s="9"/>
      <c r="G106" s="7">
        <f t="shared" si="18"/>
        <v>0</v>
      </c>
      <c r="H106" s="9"/>
      <c r="I106" s="3">
        <f t="shared" si="14"/>
        <v>0</v>
      </c>
      <c r="J106" s="4">
        <v>18729.900000000001</v>
      </c>
      <c r="K106" s="3">
        <f t="shared" si="13"/>
        <v>19082.022120000001</v>
      </c>
      <c r="L106" s="4">
        <v>29742.45</v>
      </c>
      <c r="M106" s="3">
        <f t="shared" si="15"/>
        <v>29742.45</v>
      </c>
      <c r="N106" s="14"/>
      <c r="O106" s="14">
        <f t="shared" si="12"/>
        <v>0</v>
      </c>
      <c r="P106" s="8"/>
      <c r="Q106" s="6">
        <f t="shared" si="12"/>
        <v>0</v>
      </c>
      <c r="R106" s="9">
        <f t="shared" si="16"/>
        <v>24412.236060000003</v>
      </c>
      <c r="S106" s="7">
        <f t="shared" si="22"/>
        <v>0</v>
      </c>
    </row>
    <row r="107" spans="2:19" ht="51" hidden="1" customHeight="1">
      <c r="B107" s="15">
        <v>91</v>
      </c>
      <c r="C107" s="13" t="s">
        <v>110</v>
      </c>
      <c r="D107" s="8"/>
      <c r="E107" s="6" t="s">
        <v>165</v>
      </c>
      <c r="F107" s="9"/>
      <c r="G107" s="7">
        <f t="shared" si="18"/>
        <v>0</v>
      </c>
      <c r="H107" s="9"/>
      <c r="I107" s="3">
        <f t="shared" si="14"/>
        <v>0</v>
      </c>
      <c r="J107" s="4">
        <v>23077.81</v>
      </c>
      <c r="K107" s="3">
        <f t="shared" si="13"/>
        <v>23511.672827999999</v>
      </c>
      <c r="L107" s="4">
        <v>30306.86</v>
      </c>
      <c r="M107" s="3">
        <f t="shared" si="15"/>
        <v>30306.86</v>
      </c>
      <c r="N107" s="14"/>
      <c r="O107" s="14">
        <f t="shared" si="12"/>
        <v>0</v>
      </c>
      <c r="P107" s="8"/>
      <c r="Q107" s="6">
        <f t="shared" si="12"/>
        <v>0</v>
      </c>
      <c r="R107" s="9">
        <f t="shared" si="16"/>
        <v>26909.266413999998</v>
      </c>
      <c r="S107" s="7">
        <f t="shared" si="22"/>
        <v>0</v>
      </c>
    </row>
    <row r="108" spans="2:19" ht="51" hidden="1" customHeight="1">
      <c r="B108" s="12">
        <v>92</v>
      </c>
      <c r="C108" s="13" t="s">
        <v>111</v>
      </c>
      <c r="D108" s="8"/>
      <c r="E108" s="6" t="s">
        <v>165</v>
      </c>
      <c r="F108" s="9"/>
      <c r="G108" s="7">
        <f t="shared" si="18"/>
        <v>0</v>
      </c>
      <c r="H108" s="9"/>
      <c r="I108" s="3">
        <f t="shared" si="14"/>
        <v>0</v>
      </c>
      <c r="J108" s="4">
        <v>30721.71</v>
      </c>
      <c r="K108" s="3">
        <f t="shared" si="13"/>
        <v>31299.278147999998</v>
      </c>
      <c r="L108" s="4">
        <v>30532.62</v>
      </c>
      <c r="M108" s="3">
        <f t="shared" si="15"/>
        <v>30532.62</v>
      </c>
      <c r="N108" s="14"/>
      <c r="O108" s="14">
        <f t="shared" si="12"/>
        <v>0</v>
      </c>
      <c r="P108" s="8"/>
      <c r="Q108" s="6">
        <f t="shared" si="12"/>
        <v>0</v>
      </c>
      <c r="R108" s="9">
        <f t="shared" si="16"/>
        <v>30915.949073999996</v>
      </c>
      <c r="S108" s="7">
        <f t="shared" si="22"/>
        <v>0</v>
      </c>
    </row>
    <row r="109" spans="2:19" ht="51" hidden="1" customHeight="1">
      <c r="B109" s="12">
        <v>93</v>
      </c>
      <c r="C109" s="13" t="s">
        <v>112</v>
      </c>
      <c r="D109" s="8"/>
      <c r="E109" s="6" t="s">
        <v>165</v>
      </c>
      <c r="F109" s="9"/>
      <c r="G109" s="7">
        <f t="shared" si="18"/>
        <v>0</v>
      </c>
      <c r="H109" s="9"/>
      <c r="I109" s="3">
        <f t="shared" si="14"/>
        <v>0</v>
      </c>
      <c r="J109" s="4">
        <v>30010.9</v>
      </c>
      <c r="K109" s="3">
        <f t="shared" si="13"/>
        <v>30575.104919999998</v>
      </c>
      <c r="L109" s="4">
        <v>43073.77</v>
      </c>
      <c r="M109" s="3">
        <f t="shared" si="15"/>
        <v>43073.77</v>
      </c>
      <c r="N109" s="14"/>
      <c r="O109" s="14">
        <f t="shared" si="12"/>
        <v>0</v>
      </c>
      <c r="P109" s="8"/>
      <c r="Q109" s="6">
        <f t="shared" si="12"/>
        <v>0</v>
      </c>
      <c r="R109" s="9">
        <f t="shared" si="16"/>
        <v>36824.437460000001</v>
      </c>
      <c r="S109" s="7">
        <f t="shared" si="22"/>
        <v>0</v>
      </c>
    </row>
    <row r="110" spans="2:19" ht="51" hidden="1" customHeight="1">
      <c r="B110" s="12">
        <v>94</v>
      </c>
      <c r="C110" s="13" t="s">
        <v>113</v>
      </c>
      <c r="D110" s="8"/>
      <c r="E110" s="6" t="s">
        <v>165</v>
      </c>
      <c r="F110" s="9"/>
      <c r="G110" s="7">
        <f t="shared" si="18"/>
        <v>0</v>
      </c>
      <c r="H110" s="9"/>
      <c r="I110" s="3">
        <f t="shared" si="14"/>
        <v>0</v>
      </c>
      <c r="J110" s="4">
        <v>41657.06</v>
      </c>
      <c r="K110" s="3">
        <f t="shared" si="13"/>
        <v>42440.212727999991</v>
      </c>
      <c r="L110" s="4">
        <v>44766.99</v>
      </c>
      <c r="M110" s="3">
        <f t="shared" si="15"/>
        <v>44766.99</v>
      </c>
      <c r="N110" s="14"/>
      <c r="O110" s="14">
        <f t="shared" si="12"/>
        <v>0</v>
      </c>
      <c r="P110" s="8"/>
      <c r="Q110" s="6">
        <f t="shared" si="12"/>
        <v>0</v>
      </c>
      <c r="R110" s="9">
        <f t="shared" si="16"/>
        <v>43603.601363999995</v>
      </c>
      <c r="S110" s="7">
        <f t="shared" si="22"/>
        <v>0</v>
      </c>
    </row>
    <row r="111" spans="2:19" ht="51" hidden="1" customHeight="1">
      <c r="B111" s="15">
        <v>95</v>
      </c>
      <c r="C111" s="13" t="s">
        <v>114</v>
      </c>
      <c r="D111" s="8"/>
      <c r="E111" s="6" t="s">
        <v>165</v>
      </c>
      <c r="F111" s="9"/>
      <c r="G111" s="7">
        <f t="shared" si="18"/>
        <v>0</v>
      </c>
      <c r="H111" s="9"/>
      <c r="I111" s="3">
        <f t="shared" si="14"/>
        <v>0</v>
      </c>
      <c r="J111" s="4">
        <v>48567.62</v>
      </c>
      <c r="K111" s="3">
        <f t="shared" si="13"/>
        <v>49480.691255999998</v>
      </c>
      <c r="L111" s="4">
        <v>44992.75</v>
      </c>
      <c r="M111" s="3">
        <f t="shared" si="15"/>
        <v>44992.75</v>
      </c>
      <c r="N111" s="14"/>
      <c r="O111" s="14">
        <f t="shared" si="12"/>
        <v>0</v>
      </c>
      <c r="P111" s="8"/>
      <c r="Q111" s="6">
        <f t="shared" si="12"/>
        <v>0</v>
      </c>
      <c r="R111" s="9">
        <f t="shared" si="16"/>
        <v>47236.720627999995</v>
      </c>
      <c r="S111" s="7">
        <f t="shared" si="22"/>
        <v>0</v>
      </c>
    </row>
    <row r="112" spans="2:19" ht="51" hidden="1" customHeight="1">
      <c r="B112" s="12">
        <v>96</v>
      </c>
      <c r="C112" s="13" t="s">
        <v>115</v>
      </c>
      <c r="D112" s="8"/>
      <c r="E112" s="6" t="s">
        <v>165</v>
      </c>
      <c r="F112" s="9"/>
      <c r="G112" s="7">
        <f t="shared" si="18"/>
        <v>0</v>
      </c>
      <c r="H112" s="9"/>
      <c r="I112" s="3">
        <f t="shared" si="14"/>
        <v>0</v>
      </c>
      <c r="J112" s="4">
        <v>19872.02</v>
      </c>
      <c r="K112" s="3">
        <f t="shared" si="13"/>
        <v>20245.613976000001</v>
      </c>
      <c r="L112" s="4">
        <v>30419.74</v>
      </c>
      <c r="M112" s="3">
        <f t="shared" si="15"/>
        <v>30419.74</v>
      </c>
      <c r="N112" s="14"/>
      <c r="O112" s="14">
        <f t="shared" si="12"/>
        <v>0</v>
      </c>
      <c r="P112" s="8"/>
      <c r="Q112" s="6">
        <f t="shared" si="12"/>
        <v>0</v>
      </c>
      <c r="R112" s="9">
        <f t="shared" si="16"/>
        <v>25332.676987999999</v>
      </c>
      <c r="S112" s="7">
        <f t="shared" si="22"/>
        <v>0</v>
      </c>
    </row>
    <row r="113" spans="1:19" ht="51" hidden="1" customHeight="1">
      <c r="B113" s="15">
        <v>97</v>
      </c>
      <c r="C113" s="13" t="s">
        <v>116</v>
      </c>
      <c r="D113" s="8"/>
      <c r="E113" s="6" t="s">
        <v>165</v>
      </c>
      <c r="F113" s="9"/>
      <c r="G113" s="7">
        <f t="shared" si="18"/>
        <v>0</v>
      </c>
      <c r="H113" s="9"/>
      <c r="I113" s="3">
        <f t="shared" si="14"/>
        <v>0</v>
      </c>
      <c r="J113" s="4">
        <v>22756.29</v>
      </c>
      <c r="K113" s="3">
        <f t="shared" si="13"/>
        <v>23184.108251999998</v>
      </c>
      <c r="L113" s="4">
        <v>24662.78</v>
      </c>
      <c r="M113" s="3">
        <f t="shared" si="15"/>
        <v>24662.78</v>
      </c>
      <c r="N113" s="14"/>
      <c r="O113" s="14">
        <f t="shared" si="12"/>
        <v>0</v>
      </c>
      <c r="P113" s="8"/>
      <c r="Q113" s="6">
        <f t="shared" si="12"/>
        <v>0</v>
      </c>
      <c r="R113" s="9">
        <f t="shared" si="16"/>
        <v>23923.444125999999</v>
      </c>
      <c r="S113" s="7">
        <f t="shared" si="22"/>
        <v>0</v>
      </c>
    </row>
    <row r="114" spans="1:19" ht="51" hidden="1" customHeight="1">
      <c r="B114" s="12">
        <v>98</v>
      </c>
      <c r="C114" s="13" t="s">
        <v>117</v>
      </c>
      <c r="D114" s="8"/>
      <c r="E114" s="6" t="s">
        <v>165</v>
      </c>
      <c r="F114" s="9"/>
      <c r="G114" s="7">
        <f t="shared" si="18"/>
        <v>0</v>
      </c>
      <c r="H114" s="9"/>
      <c r="I114" s="3">
        <f t="shared" si="14"/>
        <v>0</v>
      </c>
      <c r="J114" s="4">
        <v>45844.68</v>
      </c>
      <c r="K114" s="3">
        <f t="shared" si="13"/>
        <v>46706.559984</v>
      </c>
      <c r="L114" s="4">
        <v>59441.599999999999</v>
      </c>
      <c r="M114" s="3">
        <f t="shared" si="15"/>
        <v>59441.599999999999</v>
      </c>
      <c r="N114" s="14"/>
      <c r="O114" s="14">
        <f t="shared" si="12"/>
        <v>0</v>
      </c>
      <c r="P114" s="8"/>
      <c r="Q114" s="6">
        <f t="shared" si="12"/>
        <v>0</v>
      </c>
      <c r="R114" s="9">
        <f t="shared" si="16"/>
        <v>53074.079991999999</v>
      </c>
      <c r="S114" s="7">
        <f t="shared" si="22"/>
        <v>0</v>
      </c>
    </row>
    <row r="115" spans="1:19" ht="51" hidden="1" customHeight="1">
      <c r="B115" s="12">
        <v>99</v>
      </c>
      <c r="C115" s="13" t="s">
        <v>118</v>
      </c>
      <c r="D115" s="8"/>
      <c r="E115" s="6" t="s">
        <v>165</v>
      </c>
      <c r="F115" s="9"/>
      <c r="G115" s="7">
        <f t="shared" si="18"/>
        <v>0</v>
      </c>
      <c r="H115" s="9"/>
      <c r="I115" s="3">
        <f t="shared" si="14"/>
        <v>0</v>
      </c>
      <c r="J115" s="4">
        <v>53482.080000000002</v>
      </c>
      <c r="K115" s="3">
        <f t="shared" si="13"/>
        <v>54487.543103999997</v>
      </c>
      <c r="L115" s="4">
        <v>60006.01</v>
      </c>
      <c r="M115" s="3">
        <f t="shared" si="15"/>
        <v>60006.01</v>
      </c>
      <c r="N115" s="14"/>
      <c r="O115" s="14">
        <f t="shared" si="12"/>
        <v>0</v>
      </c>
      <c r="P115" s="8"/>
      <c r="Q115" s="6">
        <f t="shared" si="12"/>
        <v>0</v>
      </c>
      <c r="R115" s="9">
        <f t="shared" si="16"/>
        <v>57246.776551999996</v>
      </c>
      <c r="S115" s="7">
        <f t="shared" si="22"/>
        <v>0</v>
      </c>
    </row>
    <row r="116" spans="1:19" ht="51" hidden="1" customHeight="1">
      <c r="B116" s="12">
        <v>100</v>
      </c>
      <c r="C116" s="13" t="s">
        <v>119</v>
      </c>
      <c r="D116" s="8"/>
      <c r="E116" s="6" t="s">
        <v>165</v>
      </c>
      <c r="F116" s="9"/>
      <c r="G116" s="7">
        <f t="shared" si="18"/>
        <v>0</v>
      </c>
      <c r="H116" s="9"/>
      <c r="I116" s="3">
        <f t="shared" si="14"/>
        <v>0</v>
      </c>
      <c r="J116" s="4">
        <v>28472.39</v>
      </c>
      <c r="K116" s="3">
        <f t="shared" si="13"/>
        <v>29007.670931999997</v>
      </c>
      <c r="L116" s="4">
        <v>45776.99</v>
      </c>
      <c r="M116" s="3">
        <f t="shared" si="15"/>
        <v>45776.99</v>
      </c>
      <c r="N116" s="14"/>
      <c r="O116" s="14">
        <f t="shared" si="12"/>
        <v>0</v>
      </c>
      <c r="P116" s="8"/>
      <c r="Q116" s="6">
        <f t="shared" si="12"/>
        <v>0</v>
      </c>
      <c r="R116" s="9">
        <f t="shared" si="16"/>
        <v>37392.330465999999</v>
      </c>
      <c r="S116" s="7">
        <f t="shared" si="22"/>
        <v>0</v>
      </c>
    </row>
    <row r="117" spans="1:19" ht="51" hidden="1" customHeight="1">
      <c r="B117" s="15">
        <v>101</v>
      </c>
      <c r="C117" s="13" t="s">
        <v>120</v>
      </c>
      <c r="D117" s="8"/>
      <c r="E117" s="6" t="s">
        <v>165</v>
      </c>
      <c r="F117" s="9"/>
      <c r="G117" s="7">
        <f t="shared" si="18"/>
        <v>0</v>
      </c>
      <c r="H117" s="9"/>
      <c r="I117" s="3">
        <f t="shared" si="14"/>
        <v>0</v>
      </c>
      <c r="J117" s="4">
        <v>30946.97</v>
      </c>
      <c r="K117" s="3">
        <f t="shared" si="13"/>
        <v>31528.773035999999</v>
      </c>
      <c r="L117" s="4">
        <v>45212.58</v>
      </c>
      <c r="M117" s="3">
        <f t="shared" si="15"/>
        <v>45212.58</v>
      </c>
      <c r="N117" s="14"/>
      <c r="O117" s="14">
        <f t="shared" si="12"/>
        <v>0</v>
      </c>
      <c r="P117" s="8"/>
      <c r="Q117" s="6">
        <f t="shared" si="12"/>
        <v>0</v>
      </c>
      <c r="R117" s="9">
        <f t="shared" si="16"/>
        <v>38370.676518</v>
      </c>
      <c r="S117" s="7">
        <f t="shared" si="22"/>
        <v>0</v>
      </c>
    </row>
    <row r="118" spans="1:19" ht="51" hidden="1" customHeight="1">
      <c r="B118" s="12">
        <v>102</v>
      </c>
      <c r="C118" s="13" t="s">
        <v>121</v>
      </c>
      <c r="D118" s="8"/>
      <c r="E118" s="6" t="s">
        <v>165</v>
      </c>
      <c r="F118" s="9"/>
      <c r="G118" s="7">
        <f t="shared" si="18"/>
        <v>0</v>
      </c>
      <c r="H118" s="9"/>
      <c r="I118" s="3">
        <f t="shared" si="14"/>
        <v>0</v>
      </c>
      <c r="J118" s="4">
        <v>49666.63</v>
      </c>
      <c r="K118" s="3">
        <f t="shared" si="13"/>
        <v>50600.362643999993</v>
      </c>
      <c r="L118" s="4">
        <v>39122.910000000003</v>
      </c>
      <c r="M118" s="3">
        <f t="shared" si="15"/>
        <v>39122.910000000003</v>
      </c>
      <c r="N118" s="14"/>
      <c r="O118" s="14">
        <f t="shared" si="12"/>
        <v>0</v>
      </c>
      <c r="P118" s="8"/>
      <c r="Q118" s="6">
        <f t="shared" si="12"/>
        <v>0</v>
      </c>
      <c r="R118" s="9">
        <f t="shared" si="16"/>
        <v>44861.636321999998</v>
      </c>
      <c r="S118" s="7">
        <f t="shared" si="22"/>
        <v>0</v>
      </c>
    </row>
    <row r="119" spans="1:19" ht="51" hidden="1" customHeight="1">
      <c r="B119" s="15">
        <v>103</v>
      </c>
      <c r="C119" s="13" t="s">
        <v>122</v>
      </c>
      <c r="D119" s="8"/>
      <c r="E119" s="6" t="s">
        <v>165</v>
      </c>
      <c r="F119" s="9"/>
      <c r="G119" s="7">
        <f t="shared" si="18"/>
        <v>0</v>
      </c>
      <c r="H119" s="9"/>
      <c r="I119" s="3">
        <f t="shared" si="14"/>
        <v>0</v>
      </c>
      <c r="J119" s="4">
        <v>60683.66</v>
      </c>
      <c r="K119" s="3">
        <f t="shared" si="13"/>
        <v>61824.512807999999</v>
      </c>
      <c r="L119" s="4">
        <v>78631.47</v>
      </c>
      <c r="M119" s="3">
        <f t="shared" si="15"/>
        <v>78631.47</v>
      </c>
      <c r="N119" s="14"/>
      <c r="O119" s="14">
        <f t="shared" si="12"/>
        <v>0</v>
      </c>
      <c r="P119" s="8"/>
      <c r="Q119" s="6">
        <f t="shared" si="12"/>
        <v>0</v>
      </c>
      <c r="R119" s="9">
        <f t="shared" si="16"/>
        <v>70227.991404</v>
      </c>
      <c r="S119" s="7">
        <f t="shared" si="22"/>
        <v>0</v>
      </c>
    </row>
    <row r="120" spans="1:19" ht="51" hidden="1" customHeight="1">
      <c r="B120" s="12">
        <v>30</v>
      </c>
      <c r="C120" s="13" t="s">
        <v>123</v>
      </c>
      <c r="D120" s="8"/>
      <c r="E120" s="6" t="s">
        <v>165</v>
      </c>
      <c r="F120" s="9">
        <f>'[1]Ins. 2F. '!$I$43</f>
        <v>1411.2120971147672</v>
      </c>
      <c r="G120" s="7">
        <f t="shared" si="18"/>
        <v>0</v>
      </c>
      <c r="H120" s="9"/>
      <c r="I120" s="3">
        <f t="shared" si="14"/>
        <v>0</v>
      </c>
      <c r="J120" s="4">
        <v>4537.6499999999996</v>
      </c>
      <c r="K120" s="3">
        <f t="shared" si="13"/>
        <v>4622.9578199999996</v>
      </c>
      <c r="L120" s="4">
        <v>6358.74</v>
      </c>
      <c r="M120" s="3">
        <f t="shared" si="15"/>
        <v>6358.74</v>
      </c>
      <c r="N120" s="14"/>
      <c r="O120" s="14">
        <f t="shared" si="12"/>
        <v>0</v>
      </c>
      <c r="P120" s="8"/>
      <c r="Q120" s="6">
        <f t="shared" si="12"/>
        <v>0</v>
      </c>
      <c r="R120" s="9">
        <f t="shared" si="16"/>
        <v>6196.4549585573832</v>
      </c>
      <c r="S120" s="14">
        <f t="shared" si="22"/>
        <v>0</v>
      </c>
    </row>
    <row r="121" spans="1:19" ht="46.5" customHeight="1">
      <c r="B121" s="12">
        <v>31</v>
      </c>
      <c r="C121" s="13" t="s">
        <v>124</v>
      </c>
      <c r="D121" s="8">
        <v>26</v>
      </c>
      <c r="E121" s="6" t="s">
        <v>165</v>
      </c>
      <c r="F121" s="9">
        <f>'[1]Ins. 3F'!$I$43</f>
        <v>1612.8138252740198</v>
      </c>
      <c r="G121" s="7">
        <f t="shared" si="18"/>
        <v>41933.159457124515</v>
      </c>
      <c r="H121" s="9"/>
      <c r="I121" s="3">
        <f t="shared" si="14"/>
        <v>0</v>
      </c>
      <c r="J121" s="4">
        <v>941.63</v>
      </c>
      <c r="K121" s="3">
        <f t="shared" si="13"/>
        <v>959.33264399999996</v>
      </c>
      <c r="L121" s="4">
        <v>7273.07</v>
      </c>
      <c r="M121" s="3">
        <f t="shared" si="15"/>
        <v>7273.07</v>
      </c>
      <c r="N121" s="14"/>
      <c r="O121" s="14">
        <f t="shared" si="12"/>
        <v>0</v>
      </c>
      <c r="P121" s="8"/>
      <c r="Q121" s="6">
        <f t="shared" si="12"/>
        <v>0</v>
      </c>
      <c r="R121" s="9">
        <f t="shared" si="16"/>
        <v>3281.7388230913398</v>
      </c>
      <c r="S121" s="7">
        <f t="shared" si="22"/>
        <v>85325.21</v>
      </c>
    </row>
    <row r="122" spans="1:19" ht="47.25" customHeight="1">
      <c r="B122" s="12">
        <v>106</v>
      </c>
      <c r="C122" s="13" t="s">
        <v>171</v>
      </c>
      <c r="D122" s="8">
        <v>7</v>
      </c>
      <c r="E122" s="6" t="s">
        <v>165</v>
      </c>
      <c r="F122" s="9">
        <f>'[1]74 Ret. e Ins. 2F'!$I$43</f>
        <v>2052.6721412578427</v>
      </c>
      <c r="G122" s="7">
        <f t="shared" si="18"/>
        <v>14368.704988804899</v>
      </c>
      <c r="H122" s="9">
        <v>4970.28</v>
      </c>
      <c r="I122" s="3">
        <f t="shared" si="14"/>
        <v>5153.1863039999998</v>
      </c>
      <c r="J122" s="4">
        <v>1341.19</v>
      </c>
      <c r="K122" s="3">
        <f t="shared" si="13"/>
        <v>1366.404372</v>
      </c>
      <c r="L122" s="4">
        <v>1983.45</v>
      </c>
      <c r="M122" s="3">
        <f t="shared" si="15"/>
        <v>1983.45</v>
      </c>
      <c r="N122" s="14"/>
      <c r="O122" s="14">
        <f t="shared" si="12"/>
        <v>0</v>
      </c>
      <c r="P122" s="8"/>
      <c r="Q122" s="6">
        <f t="shared" si="12"/>
        <v>0</v>
      </c>
      <c r="R122" s="9">
        <f t="shared" si="16"/>
        <v>2638.9282043144608</v>
      </c>
      <c r="S122" s="14">
        <f t="shared" si="22"/>
        <v>18472.5</v>
      </c>
    </row>
    <row r="123" spans="1:19" ht="24.75" hidden="1" customHeight="1">
      <c r="B123" s="15">
        <v>107</v>
      </c>
      <c r="C123" s="13" t="s">
        <v>172</v>
      </c>
      <c r="D123" s="8"/>
      <c r="E123" s="6" t="s">
        <v>165</v>
      </c>
      <c r="F123" s="9">
        <f>'[1]73 Ret. e Ins. 3F'!$I$43</f>
        <v>2508.8215059818081</v>
      </c>
      <c r="G123" s="7">
        <f t="shared" si="18"/>
        <v>0</v>
      </c>
      <c r="H123" s="9">
        <v>4656.2</v>
      </c>
      <c r="I123" s="3">
        <f t="shared" si="14"/>
        <v>4827.5481599999994</v>
      </c>
      <c r="J123" s="4">
        <v>941.63</v>
      </c>
      <c r="K123" s="3">
        <f t="shared" si="13"/>
        <v>959.33264399999996</v>
      </c>
      <c r="L123" s="4">
        <v>1864.12</v>
      </c>
      <c r="M123" s="3">
        <f t="shared" si="15"/>
        <v>1864.12</v>
      </c>
      <c r="N123" s="14"/>
      <c r="O123" s="14">
        <f t="shared" si="12"/>
        <v>0</v>
      </c>
      <c r="P123" s="8"/>
      <c r="Q123" s="6">
        <f t="shared" si="12"/>
        <v>0</v>
      </c>
      <c r="R123" s="9">
        <f t="shared" si="16"/>
        <v>3386.6074366606022</v>
      </c>
      <c r="S123" s="7">
        <f t="shared" si="22"/>
        <v>0</v>
      </c>
    </row>
    <row r="124" spans="1:19" ht="63" customHeight="1">
      <c r="B124" s="12">
        <v>108</v>
      </c>
      <c r="C124" s="13" t="s">
        <v>33</v>
      </c>
      <c r="D124" s="8">
        <v>26</v>
      </c>
      <c r="E124" s="6" t="s">
        <v>165</v>
      </c>
      <c r="F124" s="9">
        <f>'[1]75 Bus 3F-4H'!$I$43</f>
        <v>4310.3471656918127</v>
      </c>
      <c r="G124" s="7">
        <f t="shared" si="18"/>
        <v>112069.02630798714</v>
      </c>
      <c r="H124" s="9">
        <v>3284.71</v>
      </c>
      <c r="I124" s="3">
        <f t="shared" si="14"/>
        <v>3405.5873280000001</v>
      </c>
      <c r="J124" s="4">
        <v>7398.01</v>
      </c>
      <c r="K124" s="3">
        <f t="shared" si="13"/>
        <v>7537.0925879999995</v>
      </c>
      <c r="L124" s="4">
        <v>4015.92</v>
      </c>
      <c r="M124" s="3">
        <f t="shared" si="15"/>
        <v>4015.92</v>
      </c>
      <c r="N124" s="14"/>
      <c r="O124" s="14">
        <f t="shared" si="12"/>
        <v>0</v>
      </c>
      <c r="P124" s="8"/>
      <c r="Q124" s="6">
        <f t="shared" si="12"/>
        <v>0</v>
      </c>
      <c r="R124" s="9">
        <f t="shared" si="16"/>
        <v>4817.2367704229528</v>
      </c>
      <c r="S124" s="14">
        <f t="shared" ref="S124:S125" si="23">ROUND(R124*D124,2)</f>
        <v>125248.16</v>
      </c>
    </row>
    <row r="125" spans="1:19" ht="62.25" hidden="1" customHeight="1">
      <c r="B125" s="15">
        <v>109</v>
      </c>
      <c r="C125" s="13" t="s">
        <v>34</v>
      </c>
      <c r="D125" s="8"/>
      <c r="E125" s="6" t="s">
        <v>165</v>
      </c>
      <c r="F125" s="9">
        <f>'[1]76 Bus 2F-3H'!$I$43</f>
        <v>3926.8333072740197</v>
      </c>
      <c r="G125" s="7">
        <f t="shared" si="18"/>
        <v>0</v>
      </c>
      <c r="H125" s="9">
        <v>2415.96</v>
      </c>
      <c r="I125" s="3">
        <f t="shared" si="14"/>
        <v>2504.8673279999998</v>
      </c>
      <c r="J125" s="4">
        <v>6263.44</v>
      </c>
      <c r="K125" s="3">
        <f t="shared" si="13"/>
        <v>6381.1926719999992</v>
      </c>
      <c r="L125" s="4">
        <v>3433.75</v>
      </c>
      <c r="M125" s="3">
        <f t="shared" si="15"/>
        <v>3433.75</v>
      </c>
      <c r="N125" s="14"/>
      <c r="O125" s="14">
        <f t="shared" si="12"/>
        <v>0</v>
      </c>
      <c r="P125" s="8"/>
      <c r="Q125" s="6">
        <f t="shared" si="12"/>
        <v>0</v>
      </c>
      <c r="R125" s="9">
        <f t="shared" si="16"/>
        <v>5415.5477690913394</v>
      </c>
      <c r="S125" s="14">
        <f t="shared" si="23"/>
        <v>0</v>
      </c>
    </row>
    <row r="126" spans="1:19" ht="30" customHeight="1">
      <c r="B126" s="12">
        <v>32</v>
      </c>
      <c r="C126" s="13" t="s">
        <v>125</v>
      </c>
      <c r="D126" s="8">
        <v>0</v>
      </c>
      <c r="E126" s="6" t="s">
        <v>11</v>
      </c>
      <c r="F126" s="9">
        <f>'[1]INST 3A CCF'!$I$46</f>
        <v>13881.669837786056</v>
      </c>
      <c r="G126" s="7">
        <f t="shared" si="18"/>
        <v>0</v>
      </c>
      <c r="H126" s="9"/>
      <c r="I126" s="3">
        <f t="shared" si="14"/>
        <v>0</v>
      </c>
      <c r="J126" s="4">
        <v>6308.14</v>
      </c>
      <c r="K126" s="3">
        <f t="shared" si="13"/>
        <v>6426.7330320000001</v>
      </c>
      <c r="L126" s="4">
        <v>7776.2</v>
      </c>
      <c r="M126" s="3">
        <f t="shared" si="15"/>
        <v>7776.2</v>
      </c>
      <c r="N126" s="14"/>
      <c r="O126" s="14">
        <f t="shared" si="12"/>
        <v>0</v>
      </c>
      <c r="P126" s="8"/>
      <c r="Q126" s="6">
        <f t="shared" si="12"/>
        <v>0</v>
      </c>
      <c r="R126" s="9">
        <f t="shared" si="16"/>
        <v>14042.301434893028</v>
      </c>
      <c r="S126" s="7">
        <f t="shared" ref="S126:S134" si="24">ROUND(R126*D126,2)</f>
        <v>0</v>
      </c>
    </row>
    <row r="127" spans="1:19" ht="51" customHeight="1">
      <c r="B127" s="12">
        <v>33</v>
      </c>
      <c r="C127" s="13" t="s">
        <v>209</v>
      </c>
      <c r="D127" s="8">
        <v>0</v>
      </c>
      <c r="E127" s="6" t="s">
        <v>165</v>
      </c>
      <c r="F127" s="9">
        <f>'[1]INST CCF'!$I$46</f>
        <v>3216.7478105065543</v>
      </c>
      <c r="G127" s="7">
        <f t="shared" si="18"/>
        <v>0</v>
      </c>
      <c r="H127" s="9"/>
      <c r="I127" s="3">
        <f t="shared" si="14"/>
        <v>0</v>
      </c>
      <c r="J127" s="4">
        <v>2114.7399999999998</v>
      </c>
      <c r="K127" s="3">
        <f t="shared" si="13"/>
        <v>2154.4971119999996</v>
      </c>
      <c r="L127" s="4">
        <v>2632.31</v>
      </c>
      <c r="M127" s="3">
        <f t="shared" si="15"/>
        <v>2632.31</v>
      </c>
      <c r="N127" s="14"/>
      <c r="O127" s="14">
        <f t="shared" si="12"/>
        <v>0</v>
      </c>
      <c r="P127" s="8"/>
      <c r="Q127" s="6">
        <f t="shared" si="12"/>
        <v>0</v>
      </c>
      <c r="R127" s="9">
        <f t="shared" si="16"/>
        <v>4001.7774612532767</v>
      </c>
      <c r="S127" s="14">
        <f t="shared" si="24"/>
        <v>0</v>
      </c>
    </row>
    <row r="128" spans="1:19" ht="60" hidden="1" customHeight="1">
      <c r="A128" s="15">
        <v>113</v>
      </c>
      <c r="B128" s="12">
        <v>112</v>
      </c>
      <c r="C128" s="13" t="s">
        <v>126</v>
      </c>
      <c r="D128" s="8"/>
      <c r="E128" s="6" t="s">
        <v>165</v>
      </c>
      <c r="F128" s="9"/>
      <c r="G128" s="7">
        <f t="shared" si="18"/>
        <v>0</v>
      </c>
      <c r="H128" s="9"/>
      <c r="I128" s="3">
        <f t="shared" si="14"/>
        <v>0</v>
      </c>
      <c r="J128" s="4">
        <v>2084.16</v>
      </c>
      <c r="K128" s="3">
        <f t="shared" si="13"/>
        <v>2123.3422079999996</v>
      </c>
      <c r="L128" s="4">
        <v>2745.19</v>
      </c>
      <c r="M128" s="3">
        <f t="shared" si="15"/>
        <v>2745.19</v>
      </c>
      <c r="N128" s="14"/>
      <c r="O128" s="14">
        <f t="shared" si="12"/>
        <v>0</v>
      </c>
      <c r="P128" s="8"/>
      <c r="Q128" s="6">
        <f t="shared" si="12"/>
        <v>0</v>
      </c>
      <c r="R128" s="9">
        <f t="shared" si="16"/>
        <v>2434.2661039999998</v>
      </c>
      <c r="S128" s="7">
        <f t="shared" si="24"/>
        <v>0</v>
      </c>
    </row>
    <row r="129" spans="2:19" ht="49.5" hidden="1" customHeight="1">
      <c r="C129" s="13" t="s">
        <v>127</v>
      </c>
      <c r="D129" s="8"/>
      <c r="E129" s="6" t="s">
        <v>165</v>
      </c>
      <c r="F129" s="9"/>
      <c r="G129" s="7">
        <f t="shared" si="18"/>
        <v>0</v>
      </c>
      <c r="H129" s="9"/>
      <c r="I129" s="3">
        <f t="shared" si="14"/>
        <v>0</v>
      </c>
      <c r="J129" s="4">
        <v>2724.07</v>
      </c>
      <c r="K129" s="3">
        <f t="shared" si="13"/>
        <v>2775.2825159999998</v>
      </c>
      <c r="L129" s="4">
        <v>2984.37</v>
      </c>
      <c r="M129" s="3">
        <f t="shared" si="15"/>
        <v>2984.37</v>
      </c>
      <c r="N129" s="14"/>
      <c r="O129" s="14">
        <f t="shared" si="12"/>
        <v>0</v>
      </c>
      <c r="P129" s="8"/>
      <c r="Q129" s="6">
        <f t="shared" si="12"/>
        <v>0</v>
      </c>
      <c r="R129" s="9">
        <f t="shared" si="16"/>
        <v>2879.8262580000001</v>
      </c>
      <c r="S129" s="7">
        <f t="shared" si="24"/>
        <v>0</v>
      </c>
    </row>
    <row r="130" spans="2:19" ht="34.5" customHeight="1">
      <c r="B130" s="12">
        <v>34</v>
      </c>
      <c r="C130" s="13" t="s">
        <v>128</v>
      </c>
      <c r="D130" s="8">
        <v>2</v>
      </c>
      <c r="E130" s="6" t="s">
        <v>165</v>
      </c>
      <c r="F130" s="9">
        <f>'[1]77 RET E INS DE CCF'!$I$43</f>
        <v>757.98662820906043</v>
      </c>
      <c r="G130" s="7">
        <f t="shared" si="18"/>
        <v>1515.9732564181209</v>
      </c>
      <c r="H130" s="9">
        <v>1534.98</v>
      </c>
      <c r="I130" s="3">
        <f t="shared" si="14"/>
        <v>1591.4672639999999</v>
      </c>
      <c r="J130" s="4">
        <v>869.88</v>
      </c>
      <c r="K130" s="3">
        <f t="shared" si="13"/>
        <v>886.23374399999989</v>
      </c>
      <c r="L130" s="4">
        <v>431.11</v>
      </c>
      <c r="M130" s="3">
        <f t="shared" si="15"/>
        <v>431.11</v>
      </c>
      <c r="N130" s="14"/>
      <c r="O130" s="14">
        <f t="shared" si="12"/>
        <v>0</v>
      </c>
      <c r="P130" s="8"/>
      <c r="Q130" s="6">
        <f t="shared" si="12"/>
        <v>0</v>
      </c>
      <c r="R130" s="9">
        <f t="shared" si="16"/>
        <v>916.6994090522652</v>
      </c>
      <c r="S130" s="7">
        <f t="shared" si="24"/>
        <v>1833.4</v>
      </c>
    </row>
    <row r="131" spans="2:19" ht="34.9" hidden="1" customHeight="1">
      <c r="B131" s="15">
        <v>115</v>
      </c>
      <c r="C131" s="13" t="s">
        <v>129</v>
      </c>
      <c r="D131" s="8"/>
      <c r="E131" s="6" t="s">
        <v>165</v>
      </c>
      <c r="F131" s="9"/>
      <c r="G131" s="7">
        <f t="shared" si="18"/>
        <v>0</v>
      </c>
      <c r="H131" s="9">
        <v>935.51</v>
      </c>
      <c r="I131" s="3">
        <f t="shared" si="14"/>
        <v>969.93676799999992</v>
      </c>
      <c r="J131" s="4">
        <v>1070.17</v>
      </c>
      <c r="K131" s="3">
        <f t="shared" si="13"/>
        <v>1090.2891959999999</v>
      </c>
      <c r="L131" s="4">
        <v>1503.49</v>
      </c>
      <c r="M131" s="3">
        <f t="shared" si="15"/>
        <v>1503.49</v>
      </c>
      <c r="N131" s="14"/>
      <c r="O131" s="14">
        <f t="shared" si="12"/>
        <v>0</v>
      </c>
      <c r="P131" s="8"/>
      <c r="Q131" s="6">
        <f t="shared" si="12"/>
        <v>0</v>
      </c>
      <c r="R131" s="9">
        <f t="shared" si="16"/>
        <v>1187.9053213333334</v>
      </c>
      <c r="S131" s="7">
        <f t="shared" si="24"/>
        <v>0</v>
      </c>
    </row>
    <row r="132" spans="2:19" ht="32.25" hidden="1" customHeight="1">
      <c r="B132" s="12">
        <v>116</v>
      </c>
      <c r="C132" s="13" t="s">
        <v>130</v>
      </c>
      <c r="D132" s="8"/>
      <c r="E132" s="6" t="s">
        <v>165</v>
      </c>
      <c r="F132" s="9"/>
      <c r="G132" s="7">
        <f t="shared" si="18"/>
        <v>0</v>
      </c>
      <c r="H132" s="9"/>
      <c r="I132" s="3">
        <f t="shared" si="14"/>
        <v>0</v>
      </c>
      <c r="J132" s="4">
        <v>1309.33</v>
      </c>
      <c r="K132" s="3">
        <f t="shared" si="13"/>
        <v>1333.9454039999998</v>
      </c>
      <c r="L132" s="4">
        <v>1473.93</v>
      </c>
      <c r="M132" s="3">
        <f t="shared" si="15"/>
        <v>1473.93</v>
      </c>
      <c r="N132" s="14"/>
      <c r="O132" s="14">
        <f t="shared" si="12"/>
        <v>0</v>
      </c>
      <c r="P132" s="8"/>
      <c r="Q132" s="6">
        <f t="shared" si="12"/>
        <v>0</v>
      </c>
      <c r="R132" s="9">
        <f t="shared" si="16"/>
        <v>1403.9377019999999</v>
      </c>
      <c r="S132" s="7">
        <f t="shared" si="24"/>
        <v>0</v>
      </c>
    </row>
    <row r="133" spans="2:19" ht="24.75" hidden="1" customHeight="1">
      <c r="B133" s="12">
        <v>117</v>
      </c>
      <c r="C133" s="13" t="s">
        <v>131</v>
      </c>
      <c r="D133" s="8"/>
      <c r="E133" s="6" t="s">
        <v>165</v>
      </c>
      <c r="F133" s="9"/>
      <c r="G133" s="7">
        <f t="shared" si="18"/>
        <v>0</v>
      </c>
      <c r="H133" s="9"/>
      <c r="I133" s="3">
        <f t="shared" si="14"/>
        <v>0</v>
      </c>
      <c r="J133" s="4">
        <v>1693.71</v>
      </c>
      <c r="K133" s="3">
        <f t="shared" si="13"/>
        <v>1725.5517479999999</v>
      </c>
      <c r="L133" s="4">
        <v>1925.46</v>
      </c>
      <c r="M133" s="3">
        <f t="shared" si="15"/>
        <v>1925.46</v>
      </c>
      <c r="N133" s="14"/>
      <c r="O133" s="14">
        <f t="shared" ref="O133:Q171" si="25">N133*(N$5+1)</f>
        <v>0</v>
      </c>
      <c r="P133" s="8"/>
      <c r="Q133" s="6">
        <f t="shared" si="25"/>
        <v>0</v>
      </c>
      <c r="R133" s="9">
        <f t="shared" si="16"/>
        <v>1825.5058739999999</v>
      </c>
      <c r="S133" s="7">
        <f t="shared" si="24"/>
        <v>0</v>
      </c>
    </row>
    <row r="134" spans="2:19" ht="30.75" customHeight="1">
      <c r="B134" s="12">
        <v>118</v>
      </c>
      <c r="C134" s="13" t="s">
        <v>132</v>
      </c>
      <c r="D134" s="8">
        <v>1</v>
      </c>
      <c r="E134" s="6" t="s">
        <v>165</v>
      </c>
      <c r="F134" s="9">
        <f>'[1]79 RET E INST ADOM'!$I$42</f>
        <v>429.61951820906046</v>
      </c>
      <c r="G134" s="7">
        <f t="shared" si="18"/>
        <v>429.61951820906046</v>
      </c>
      <c r="H134" s="9">
        <v>121.16</v>
      </c>
      <c r="I134" s="3">
        <f t="shared" si="14"/>
        <v>125.61868799999999</v>
      </c>
      <c r="J134" s="4">
        <v>538.77</v>
      </c>
      <c r="K134" s="3">
        <f t="shared" ref="K134:K170" si="26">J134*(J$5+1)</f>
        <v>548.89887599999997</v>
      </c>
      <c r="L134" s="4">
        <v>431.11</v>
      </c>
      <c r="M134" s="3">
        <f t="shared" si="15"/>
        <v>431.11</v>
      </c>
      <c r="N134" s="14"/>
      <c r="O134" s="14">
        <f t="shared" si="25"/>
        <v>0</v>
      </c>
      <c r="P134" s="8"/>
      <c r="Q134" s="6">
        <f t="shared" si="25"/>
        <v>0</v>
      </c>
      <c r="R134" s="9">
        <f t="shared" si="16"/>
        <v>383.8117705522651</v>
      </c>
      <c r="S134" s="7">
        <f t="shared" si="24"/>
        <v>383.81</v>
      </c>
    </row>
    <row r="135" spans="2:19" ht="45">
      <c r="B135" s="15">
        <v>35</v>
      </c>
      <c r="C135" s="13" t="s">
        <v>133</v>
      </c>
      <c r="D135" s="8">
        <v>21</v>
      </c>
      <c r="E135" s="6" t="s">
        <v>165</v>
      </c>
      <c r="F135" s="9">
        <f>'[1]80 SISTEMA'!$I$42</f>
        <v>3008.391241646279</v>
      </c>
      <c r="G135" s="7">
        <f t="shared" si="18"/>
        <v>63176.216074571857</v>
      </c>
      <c r="H135" s="9">
        <v>3631.73</v>
      </c>
      <c r="I135" s="3">
        <f t="shared" ref="I135:I171" si="27">H135*(H$5+1)</f>
        <v>3765.3776639999996</v>
      </c>
      <c r="J135" s="4">
        <v>2049.2199999999998</v>
      </c>
      <c r="K135" s="3">
        <f t="shared" si="26"/>
        <v>2087.7453359999995</v>
      </c>
      <c r="L135" s="4">
        <v>3474.6</v>
      </c>
      <c r="M135" s="3">
        <f t="shared" ref="M135:M171" si="28">L135*(L$5+1)</f>
        <v>3474.6</v>
      </c>
      <c r="N135" s="14"/>
      <c r="O135" s="14">
        <f t="shared" si="25"/>
        <v>0</v>
      </c>
      <c r="P135" s="8"/>
      <c r="Q135" s="6">
        <f t="shared" si="25"/>
        <v>0</v>
      </c>
      <c r="R135" s="9">
        <f t="shared" si="16"/>
        <v>3084.0285604115697</v>
      </c>
      <c r="S135" s="14">
        <f t="shared" ref="S135:S142" si="29">ROUND(R135*D135,2)</f>
        <v>64764.6</v>
      </c>
    </row>
    <row r="136" spans="2:19" ht="34.9" customHeight="1">
      <c r="B136" s="12">
        <v>36</v>
      </c>
      <c r="C136" s="13" t="s">
        <v>134</v>
      </c>
      <c r="D136" s="8">
        <v>97</v>
      </c>
      <c r="E136" s="6" t="s">
        <v>165</v>
      </c>
      <c r="F136" s="9">
        <f>'[1]81 BAJANTE'!$I$42</f>
        <v>1531.7080917674496</v>
      </c>
      <c r="G136" s="7">
        <f t="shared" si="18"/>
        <v>148575.68490144261</v>
      </c>
      <c r="H136" s="9">
        <v>1992.45</v>
      </c>
      <c r="I136" s="3">
        <f t="shared" si="27"/>
        <v>2065.77216</v>
      </c>
      <c r="J136" s="4">
        <v>2353</v>
      </c>
      <c r="K136" s="3">
        <f t="shared" si="26"/>
        <v>2397.2363999999998</v>
      </c>
      <c r="L136" s="4">
        <v>2062.6</v>
      </c>
      <c r="M136" s="3">
        <f t="shared" si="28"/>
        <v>2062.6</v>
      </c>
      <c r="N136" s="14"/>
      <c r="O136" s="14">
        <f t="shared" si="25"/>
        <v>0</v>
      </c>
      <c r="P136" s="8"/>
      <c r="Q136" s="6">
        <f t="shared" si="25"/>
        <v>0</v>
      </c>
      <c r="R136" s="9">
        <f t="shared" si="16"/>
        <v>2014.3291629418623</v>
      </c>
      <c r="S136" s="14">
        <f t="shared" si="29"/>
        <v>195389.93</v>
      </c>
    </row>
    <row r="137" spans="2:19" ht="51" customHeight="1">
      <c r="B137" s="15">
        <v>37</v>
      </c>
      <c r="C137" s="13" t="s">
        <v>195</v>
      </c>
      <c r="D137" s="8"/>
      <c r="E137" s="6" t="s">
        <v>165</v>
      </c>
      <c r="F137" s="9">
        <f>'[1]84 (1+1) 6C'!$I$43</f>
        <v>879.91035140612394</v>
      </c>
      <c r="G137" s="7">
        <f t="shared" si="18"/>
        <v>0</v>
      </c>
      <c r="H137" s="9">
        <v>961.91</v>
      </c>
      <c r="I137" s="3">
        <f t="shared" si="27"/>
        <v>997.30828799999995</v>
      </c>
      <c r="J137" s="4">
        <v>373.39</v>
      </c>
      <c r="K137" s="3">
        <f t="shared" si="26"/>
        <v>380.40973199999996</v>
      </c>
      <c r="L137" s="4">
        <v>835.45</v>
      </c>
      <c r="M137" s="3">
        <f t="shared" si="28"/>
        <v>835.45</v>
      </c>
      <c r="N137" s="14"/>
      <c r="O137" s="14">
        <f t="shared" si="25"/>
        <v>0</v>
      </c>
      <c r="P137" s="8"/>
      <c r="Q137" s="6">
        <f t="shared" si="25"/>
        <v>0</v>
      </c>
      <c r="R137" s="9">
        <f t="shared" si="16"/>
        <v>1031.0261238020412</v>
      </c>
      <c r="S137" s="14">
        <f t="shared" si="29"/>
        <v>0</v>
      </c>
    </row>
    <row r="138" spans="2:19" ht="51" customHeight="1">
      <c r="B138" s="12">
        <v>38</v>
      </c>
      <c r="C138" s="13" t="s">
        <v>177</v>
      </c>
      <c r="D138" s="8"/>
      <c r="E138" s="6" t="s">
        <v>178</v>
      </c>
      <c r="F138" s="9">
        <f>'[1]85 (2+1) 6C '!$I$43</f>
        <v>1143.0777334061238</v>
      </c>
      <c r="G138" s="7">
        <f t="shared" si="18"/>
        <v>0</v>
      </c>
      <c r="H138" s="9">
        <v>3481.12</v>
      </c>
      <c r="I138" s="3">
        <f t="shared" si="27"/>
        <v>3609.2252159999998</v>
      </c>
      <c r="J138" s="4"/>
      <c r="K138" s="3">
        <f t="shared" si="26"/>
        <v>0</v>
      </c>
      <c r="L138" s="4"/>
      <c r="M138" s="3">
        <f t="shared" si="28"/>
        <v>0</v>
      </c>
      <c r="N138" s="14"/>
      <c r="O138" s="14">
        <f t="shared" si="25"/>
        <v>0</v>
      </c>
      <c r="P138" s="8"/>
      <c r="Q138" s="6">
        <f t="shared" si="25"/>
        <v>0</v>
      </c>
      <c r="R138" s="9">
        <f t="shared" si="16"/>
        <v>4752.3029494061238</v>
      </c>
      <c r="S138" s="14">
        <f t="shared" si="29"/>
        <v>0</v>
      </c>
    </row>
    <row r="139" spans="2:19" ht="51" customHeight="1">
      <c r="B139" s="12">
        <v>39</v>
      </c>
      <c r="C139" s="13" t="s">
        <v>208</v>
      </c>
      <c r="D139" s="8"/>
      <c r="E139" s="6" t="s">
        <v>178</v>
      </c>
      <c r="F139" s="9">
        <f>'[1]86 (3+1) 6C'!$I$43</f>
        <v>1285.3195394061238</v>
      </c>
      <c r="G139" s="7">
        <f t="shared" si="18"/>
        <v>0</v>
      </c>
      <c r="H139" s="9">
        <v>0</v>
      </c>
      <c r="I139" s="3">
        <f t="shared" si="27"/>
        <v>0</v>
      </c>
      <c r="J139" s="4"/>
      <c r="K139" s="3">
        <v>0</v>
      </c>
      <c r="L139" s="4"/>
      <c r="M139" s="3">
        <v>0</v>
      </c>
      <c r="N139" s="14"/>
      <c r="O139" s="14"/>
      <c r="P139" s="8"/>
      <c r="Q139" s="6"/>
      <c r="R139" s="9">
        <f t="shared" si="16"/>
        <v>1285.3195394061238</v>
      </c>
      <c r="S139" s="14">
        <f t="shared" si="29"/>
        <v>0</v>
      </c>
    </row>
    <row r="140" spans="2:19" ht="48" customHeight="1">
      <c r="B140" s="12">
        <v>122</v>
      </c>
      <c r="C140" s="13" t="s">
        <v>196</v>
      </c>
      <c r="D140" s="8"/>
      <c r="E140" s="6" t="s">
        <v>165</v>
      </c>
      <c r="F140" s="9">
        <f>'[1]87 RET E INS ACOM'!$I$43</f>
        <v>235.67699669129547</v>
      </c>
      <c r="G140" s="7">
        <f t="shared" si="18"/>
        <v>0</v>
      </c>
      <c r="H140" s="9">
        <v>350.96</v>
      </c>
      <c r="I140" s="3">
        <f t="shared" si="27"/>
        <v>363.87532799999997</v>
      </c>
      <c r="J140" s="4"/>
      <c r="K140" s="3">
        <f t="shared" si="26"/>
        <v>0</v>
      </c>
      <c r="L140" s="4">
        <v>233.51</v>
      </c>
      <c r="M140" s="3">
        <f t="shared" si="28"/>
        <v>233.51</v>
      </c>
      <c r="N140" s="14"/>
      <c r="O140" s="14">
        <f t="shared" si="25"/>
        <v>0</v>
      </c>
      <c r="P140" s="8"/>
      <c r="Q140" s="6">
        <f t="shared" si="25"/>
        <v>0</v>
      </c>
      <c r="R140" s="9">
        <f t="shared" ref="R140:R171" si="30">SUM(F140+I140+K140+M140+O140+Q140)/(6-(COUNTIF(F140:Q140,0)))</f>
        <v>416.53116234564772</v>
      </c>
      <c r="S140" s="14">
        <f t="shared" si="29"/>
        <v>0</v>
      </c>
    </row>
    <row r="141" spans="2:19" ht="45" customHeight="1">
      <c r="B141" s="12">
        <v>123</v>
      </c>
      <c r="C141" s="13" t="s">
        <v>135</v>
      </c>
      <c r="D141" s="8"/>
      <c r="E141" s="6" t="s">
        <v>165</v>
      </c>
      <c r="F141" s="9">
        <f>'[1]88 RET E INS ACOM dif p'!$I$43</f>
        <v>406.85741307729535</v>
      </c>
      <c r="G141" s="7">
        <f t="shared" si="18"/>
        <v>0</v>
      </c>
      <c r="H141" s="9">
        <v>350.96</v>
      </c>
      <c r="I141" s="3">
        <f t="shared" si="27"/>
        <v>363.87532799999997</v>
      </c>
      <c r="J141" s="4">
        <v>92.43</v>
      </c>
      <c r="K141" s="3">
        <f t="shared" si="26"/>
        <v>94.167683999999994</v>
      </c>
      <c r="L141" s="4">
        <v>515.91</v>
      </c>
      <c r="M141" s="3">
        <f t="shared" si="28"/>
        <v>515.91</v>
      </c>
      <c r="N141" s="14"/>
      <c r="O141" s="14">
        <f t="shared" si="25"/>
        <v>0</v>
      </c>
      <c r="P141" s="8"/>
      <c r="Q141" s="6">
        <f t="shared" si="25"/>
        <v>0</v>
      </c>
      <c r="R141" s="9">
        <f t="shared" si="30"/>
        <v>460.27014169243176</v>
      </c>
      <c r="S141" s="7">
        <f>ROUND(R141*D141,2)</f>
        <v>0</v>
      </c>
    </row>
    <row r="142" spans="2:19" ht="34.15" customHeight="1">
      <c r="B142" s="12">
        <v>40</v>
      </c>
      <c r="C142" s="13" t="s">
        <v>174</v>
      </c>
      <c r="D142" s="8"/>
      <c r="E142" s="6" t="s">
        <v>165</v>
      </c>
      <c r="F142" s="9">
        <f>'[1]88 RET ACOM'!$I$43</f>
        <v>96.136613294724583</v>
      </c>
      <c r="G142" s="7">
        <f t="shared" si="18"/>
        <v>0</v>
      </c>
      <c r="H142" s="9"/>
      <c r="I142" s="3">
        <f t="shared" si="27"/>
        <v>0</v>
      </c>
      <c r="J142" s="4">
        <v>65.92</v>
      </c>
      <c r="K142" s="3">
        <f t="shared" si="26"/>
        <v>67.159295999999998</v>
      </c>
      <c r="L142" s="4"/>
      <c r="M142" s="3">
        <f t="shared" si="28"/>
        <v>0</v>
      </c>
      <c r="N142" s="14"/>
      <c r="O142" s="14">
        <f t="shared" si="25"/>
        <v>0</v>
      </c>
      <c r="P142" s="8"/>
      <c r="Q142" s="6">
        <f t="shared" si="25"/>
        <v>0</v>
      </c>
      <c r="R142" s="9">
        <f t="shared" si="30"/>
        <v>163.29590929472459</v>
      </c>
      <c r="S142" s="14">
        <f t="shared" si="29"/>
        <v>0</v>
      </c>
    </row>
    <row r="143" spans="2:19" ht="44.25" customHeight="1">
      <c r="B143" s="12">
        <v>124</v>
      </c>
      <c r="C143" s="13" t="s">
        <v>136</v>
      </c>
      <c r="D143" s="8"/>
      <c r="E143" s="6" t="s">
        <v>165</v>
      </c>
      <c r="F143" s="9">
        <f>'[1]89 PREPARACIÓN'!$I$48</f>
        <v>1478.9022372179438</v>
      </c>
      <c r="G143" s="7">
        <f t="shared" si="18"/>
        <v>0</v>
      </c>
      <c r="H143" s="9">
        <v>1551.91</v>
      </c>
      <c r="I143" s="3">
        <f t="shared" si="27"/>
        <v>1609.0202879999999</v>
      </c>
      <c r="J143" s="4">
        <v>772.41</v>
      </c>
      <c r="K143" s="3">
        <f t="shared" si="26"/>
        <v>786.93130799999994</v>
      </c>
      <c r="L143" s="4">
        <v>1252.7</v>
      </c>
      <c r="M143" s="3">
        <f t="shared" si="28"/>
        <v>1252.7</v>
      </c>
      <c r="N143" s="14"/>
      <c r="O143" s="14">
        <f t="shared" si="25"/>
        <v>0</v>
      </c>
      <c r="P143" s="8"/>
      <c r="Q143" s="6">
        <f t="shared" si="25"/>
        <v>0</v>
      </c>
      <c r="R143" s="9">
        <f t="shared" si="30"/>
        <v>1709.1846110726481</v>
      </c>
      <c r="S143" s="14">
        <f>ROUND(R143*D143,2)</f>
        <v>0</v>
      </c>
    </row>
    <row r="144" spans="2:19" ht="36" customHeight="1">
      <c r="B144" s="15">
        <v>125</v>
      </c>
      <c r="C144" s="13" t="s">
        <v>137</v>
      </c>
      <c r="D144" s="8"/>
      <c r="E144" s="6" t="s">
        <v>166</v>
      </c>
      <c r="F144" s="9"/>
      <c r="G144" s="7">
        <f t="shared" si="18"/>
        <v>0</v>
      </c>
      <c r="H144" s="9"/>
      <c r="I144" s="3">
        <f t="shared" si="27"/>
        <v>0</v>
      </c>
      <c r="J144" s="4">
        <v>3015.82</v>
      </c>
      <c r="K144" s="3">
        <f t="shared" si="26"/>
        <v>3072.5174160000001</v>
      </c>
      <c r="L144" s="4">
        <v>3589.86</v>
      </c>
      <c r="M144" s="3">
        <f t="shared" si="28"/>
        <v>3589.86</v>
      </c>
      <c r="N144" s="14"/>
      <c r="O144" s="14">
        <f t="shared" si="25"/>
        <v>0</v>
      </c>
      <c r="P144" s="8"/>
      <c r="Q144" s="6">
        <f t="shared" si="25"/>
        <v>0</v>
      </c>
      <c r="R144" s="9">
        <f t="shared" si="30"/>
        <v>3331.1887080000001</v>
      </c>
      <c r="S144" s="7">
        <f>ROUND(R144*D144,2)</f>
        <v>0</v>
      </c>
    </row>
    <row r="145" spans="2:19" ht="42.75" customHeight="1">
      <c r="B145" s="12">
        <v>126</v>
      </c>
      <c r="C145" s="13" t="s">
        <v>138</v>
      </c>
      <c r="D145" s="8">
        <v>63</v>
      </c>
      <c r="E145" s="6" t="s">
        <v>9</v>
      </c>
      <c r="F145" s="9">
        <f>'[1]90 RET POSTE'!$I$43</f>
        <v>2330.7612086809268</v>
      </c>
      <c r="G145" s="7">
        <f t="shared" si="18"/>
        <v>146837.95614689839</v>
      </c>
      <c r="H145" s="9">
        <v>2493.0500000000002</v>
      </c>
      <c r="I145" s="3">
        <f t="shared" si="27"/>
        <v>2584.7942400000002</v>
      </c>
      <c r="J145" s="4">
        <v>2904.16</v>
      </c>
      <c r="K145" s="3">
        <f t="shared" si="26"/>
        <v>2958.7582079999997</v>
      </c>
      <c r="L145" s="4">
        <v>1531.15</v>
      </c>
      <c r="M145" s="3">
        <f t="shared" si="28"/>
        <v>1531.15</v>
      </c>
      <c r="N145" s="14"/>
      <c r="O145" s="14">
        <f t="shared" si="25"/>
        <v>0</v>
      </c>
      <c r="P145" s="8"/>
      <c r="Q145" s="6">
        <f t="shared" si="25"/>
        <v>0</v>
      </c>
      <c r="R145" s="9">
        <f t="shared" si="30"/>
        <v>2351.3659141702315</v>
      </c>
      <c r="S145" s="7">
        <f>ROUND(R145*D145,2)</f>
        <v>148136.04999999999</v>
      </c>
    </row>
    <row r="146" spans="2:19">
      <c r="B146" s="15">
        <v>41</v>
      </c>
      <c r="C146" s="13" t="s">
        <v>45</v>
      </c>
      <c r="D146" s="8">
        <v>16</v>
      </c>
      <c r="E146" s="6" t="s">
        <v>9</v>
      </c>
      <c r="F146" s="9">
        <f>'[1]91 RET POSTE CFE'!$I$43</f>
        <v>1622.2451130306688</v>
      </c>
      <c r="G146" s="7">
        <f t="shared" si="18"/>
        <v>25955.921808490701</v>
      </c>
      <c r="H146" s="9">
        <v>995.35</v>
      </c>
      <c r="I146" s="3">
        <f t="shared" si="27"/>
        <v>1031.9788799999999</v>
      </c>
      <c r="J146" s="4">
        <v>1403.28</v>
      </c>
      <c r="K146" s="3">
        <f t="shared" si="26"/>
        <v>1429.661664</v>
      </c>
      <c r="L146" s="4">
        <v>789.79</v>
      </c>
      <c r="M146" s="3">
        <f t="shared" si="28"/>
        <v>789.79</v>
      </c>
      <c r="N146" s="14"/>
      <c r="O146" s="14">
        <f t="shared" si="25"/>
        <v>0</v>
      </c>
      <c r="P146" s="8"/>
      <c r="Q146" s="6">
        <f t="shared" si="25"/>
        <v>0</v>
      </c>
      <c r="R146" s="9">
        <f t="shared" si="30"/>
        <v>1218.4189142576672</v>
      </c>
      <c r="S146" s="14">
        <f t="shared" ref="S146:S149" si="31">ROUND(R146*D146,2)</f>
        <v>19494.7</v>
      </c>
    </row>
    <row r="147" spans="2:19" ht="18" customHeight="1">
      <c r="B147" s="12">
        <v>42</v>
      </c>
      <c r="C147" s="13" t="s">
        <v>139</v>
      </c>
      <c r="D147" s="8">
        <v>292</v>
      </c>
      <c r="E147" s="6" t="s">
        <v>165</v>
      </c>
      <c r="F147" s="9">
        <f>'[1]92 RET BASTIDOR'!$I$43</f>
        <v>153.37231868021942</v>
      </c>
      <c r="G147" s="7">
        <f t="shared" si="18"/>
        <v>44784.717054624074</v>
      </c>
      <c r="H147" s="9">
        <v>96.97</v>
      </c>
      <c r="I147" s="3">
        <f t="shared" si="27"/>
        <v>100.53849599999999</v>
      </c>
      <c r="J147" s="4">
        <v>42.63</v>
      </c>
      <c r="K147" s="3">
        <f t="shared" si="26"/>
        <v>43.431443999999999</v>
      </c>
      <c r="L147" s="4">
        <v>181.58</v>
      </c>
      <c r="M147" s="3">
        <f t="shared" si="28"/>
        <v>181.58</v>
      </c>
      <c r="N147" s="14"/>
      <c r="O147" s="14">
        <f t="shared" si="25"/>
        <v>0</v>
      </c>
      <c r="P147" s="8"/>
      <c r="Q147" s="6">
        <f t="shared" si="25"/>
        <v>0</v>
      </c>
      <c r="R147" s="9">
        <f t="shared" si="30"/>
        <v>119.73056467005486</v>
      </c>
      <c r="S147" s="14">
        <f t="shared" si="31"/>
        <v>34961.32</v>
      </c>
    </row>
    <row r="148" spans="2:19" ht="18" customHeight="1">
      <c r="B148" s="12">
        <v>43</v>
      </c>
      <c r="C148" s="13" t="s">
        <v>140</v>
      </c>
      <c r="D148" s="8">
        <v>67</v>
      </c>
      <c r="E148" s="6" t="s">
        <v>165</v>
      </c>
      <c r="F148" s="9">
        <f>'[1]93 RET CRUCETAS P'!$I$43</f>
        <v>204.42964619073587</v>
      </c>
      <c r="G148" s="7">
        <f t="shared" ref="G148:G171" si="32">$D148*F148</f>
        <v>13696.786294779304</v>
      </c>
      <c r="H148" s="9">
        <v>77.56</v>
      </c>
      <c r="I148" s="3">
        <f t="shared" si="27"/>
        <v>80.414208000000002</v>
      </c>
      <c r="J148" s="4">
        <v>59.34</v>
      </c>
      <c r="K148" s="3">
        <f t="shared" si="26"/>
        <v>60.455591999999996</v>
      </c>
      <c r="L148" s="4">
        <v>181.58</v>
      </c>
      <c r="M148" s="3">
        <f t="shared" si="28"/>
        <v>181.58</v>
      </c>
      <c r="N148" s="14"/>
      <c r="O148" s="14">
        <f t="shared" si="25"/>
        <v>0</v>
      </c>
      <c r="P148" s="8"/>
      <c r="Q148" s="6">
        <f t="shared" si="25"/>
        <v>0</v>
      </c>
      <c r="R148" s="9">
        <f t="shared" si="30"/>
        <v>131.71986154768399</v>
      </c>
      <c r="S148" s="14">
        <f t="shared" si="31"/>
        <v>8825.23</v>
      </c>
    </row>
    <row r="149" spans="2:19" ht="18" customHeight="1">
      <c r="B149" s="12">
        <v>44</v>
      </c>
      <c r="C149" s="13" t="s">
        <v>46</v>
      </c>
      <c r="D149" s="8"/>
      <c r="E149" s="6" t="s">
        <v>165</v>
      </c>
      <c r="F149" s="9">
        <f>'[1]94 RET AISLADORES'!$I$43</f>
        <v>132.7590683347762</v>
      </c>
      <c r="G149" s="7">
        <f t="shared" si="32"/>
        <v>0</v>
      </c>
      <c r="H149" s="9">
        <v>76.73</v>
      </c>
      <c r="I149" s="3">
        <f t="shared" si="27"/>
        <v>79.553663999999998</v>
      </c>
      <c r="J149" s="4">
        <v>22.3</v>
      </c>
      <c r="K149" s="3">
        <f t="shared" si="26"/>
        <v>22.719239999999999</v>
      </c>
      <c r="L149" s="4">
        <v>110.56</v>
      </c>
      <c r="M149" s="3">
        <f t="shared" si="28"/>
        <v>110.56</v>
      </c>
      <c r="N149" s="14"/>
      <c r="O149" s="14">
        <f t="shared" si="25"/>
        <v>0</v>
      </c>
      <c r="P149" s="8"/>
      <c r="Q149" s="6">
        <f t="shared" si="25"/>
        <v>0</v>
      </c>
      <c r="R149" s="9">
        <f t="shared" si="30"/>
        <v>115.19732411159207</v>
      </c>
      <c r="S149" s="14">
        <f t="shared" si="31"/>
        <v>0</v>
      </c>
    </row>
    <row r="150" spans="2:19" ht="51" customHeight="1">
      <c r="B150" s="15">
        <v>45</v>
      </c>
      <c r="C150" s="13" t="s">
        <v>141</v>
      </c>
      <c r="D150" s="8">
        <v>1365</v>
      </c>
      <c r="E150" s="6" t="s">
        <v>167</v>
      </c>
      <c r="F150" s="9">
        <f>'[1]95 Ret Cond'!$I$44</f>
        <v>13.674443125137383</v>
      </c>
      <c r="G150" s="7">
        <f t="shared" si="32"/>
        <v>18665.614865812528</v>
      </c>
      <c r="H150" s="9">
        <v>18.579999999999998</v>
      </c>
      <c r="I150" s="3">
        <f t="shared" si="27"/>
        <v>19.263743999999996</v>
      </c>
      <c r="J150" s="4">
        <v>4.0199999999999996</v>
      </c>
      <c r="K150" s="3">
        <f t="shared" si="26"/>
        <v>4.0955759999999994</v>
      </c>
      <c r="L150" s="4">
        <v>14.83</v>
      </c>
      <c r="M150" s="3">
        <f t="shared" si="28"/>
        <v>14.83</v>
      </c>
      <c r="N150" s="14"/>
      <c r="O150" s="14">
        <f t="shared" si="25"/>
        <v>0</v>
      </c>
      <c r="P150" s="8"/>
      <c r="Q150" s="6">
        <f t="shared" si="25"/>
        <v>0</v>
      </c>
      <c r="R150" s="9">
        <f t="shared" si="30"/>
        <v>12.965940781284344</v>
      </c>
      <c r="S150" s="14">
        <f t="shared" ref="S150:S152" si="33">ROUND(R150*D150,2)</f>
        <v>17698.509999999998</v>
      </c>
    </row>
    <row r="151" spans="2:19" ht="51" customHeight="1">
      <c r="B151" s="12">
        <v>46</v>
      </c>
      <c r="C151" s="13" t="s">
        <v>142</v>
      </c>
      <c r="D151" s="8">
        <v>81</v>
      </c>
      <c r="E151" s="6" t="s">
        <v>165</v>
      </c>
      <c r="F151" s="9">
        <f>'[1]96 RET.INST. EQ MENOR'!$I$43</f>
        <v>259.61907298259968</v>
      </c>
      <c r="G151" s="7">
        <f t="shared" si="32"/>
        <v>21029.144911590574</v>
      </c>
      <c r="H151" s="9">
        <v>116.82</v>
      </c>
      <c r="I151" s="3">
        <f t="shared" si="27"/>
        <v>121.11897599999999</v>
      </c>
      <c r="J151" s="4">
        <v>133.86000000000001</v>
      </c>
      <c r="K151" s="3">
        <f t="shared" si="26"/>
        <v>136.37656799999999</v>
      </c>
      <c r="L151" s="4">
        <v>215.56</v>
      </c>
      <c r="M151" s="3">
        <f t="shared" si="28"/>
        <v>215.56</v>
      </c>
      <c r="N151" s="14"/>
      <c r="O151" s="14">
        <f t="shared" si="25"/>
        <v>0</v>
      </c>
      <c r="P151" s="8"/>
      <c r="Q151" s="6">
        <f t="shared" si="25"/>
        <v>0</v>
      </c>
      <c r="R151" s="9">
        <f t="shared" si="30"/>
        <v>183.16865424564992</v>
      </c>
      <c r="S151" s="14">
        <f t="shared" si="33"/>
        <v>14836.66</v>
      </c>
    </row>
    <row r="152" spans="2:19" ht="34.9" customHeight="1">
      <c r="B152" s="15">
        <v>47</v>
      </c>
      <c r="C152" s="13" t="s">
        <v>143</v>
      </c>
      <c r="D152" s="8">
        <v>15</v>
      </c>
      <c r="E152" s="6" t="s">
        <v>165</v>
      </c>
      <c r="F152" s="9">
        <f>'[1]97 RET EQ MAYOR'!$I$43</f>
        <v>1855.7785813779815</v>
      </c>
      <c r="G152" s="7">
        <f t="shared" si="32"/>
        <v>27836.678720669723</v>
      </c>
      <c r="H152" s="9">
        <v>713.69</v>
      </c>
      <c r="I152" s="3">
        <f t="shared" si="27"/>
        <v>739.95379200000002</v>
      </c>
      <c r="J152" s="4">
        <v>1374.42</v>
      </c>
      <c r="K152" s="3">
        <f t="shared" si="26"/>
        <v>1400.259096</v>
      </c>
      <c r="L152" s="4">
        <v>661.15</v>
      </c>
      <c r="M152" s="3">
        <f t="shared" si="28"/>
        <v>661.15</v>
      </c>
      <c r="N152" s="14"/>
      <c r="O152" s="14">
        <f t="shared" si="25"/>
        <v>0</v>
      </c>
      <c r="P152" s="8"/>
      <c r="Q152" s="6">
        <f t="shared" si="25"/>
        <v>0</v>
      </c>
      <c r="R152" s="9">
        <f t="shared" si="30"/>
        <v>1164.2853673444952</v>
      </c>
      <c r="S152" s="14">
        <f t="shared" si="33"/>
        <v>17464.28</v>
      </c>
    </row>
    <row r="153" spans="2:19" ht="47.25" customHeight="1">
      <c r="B153" s="12">
        <v>48</v>
      </c>
      <c r="C153" s="13" t="s">
        <v>144</v>
      </c>
      <c r="D153" s="8">
        <v>34</v>
      </c>
      <c r="E153" s="6" t="s">
        <v>10</v>
      </c>
      <c r="F153" s="9">
        <f>'[1]99 RET DE RETENIDA'!$I$43</f>
        <v>518.98524900278335</v>
      </c>
      <c r="G153" s="7">
        <f t="shared" si="32"/>
        <v>17645.498466094636</v>
      </c>
      <c r="H153" s="9">
        <v>253.05</v>
      </c>
      <c r="I153" s="3">
        <f t="shared" si="27"/>
        <v>262.36223999999999</v>
      </c>
      <c r="J153" s="4">
        <v>446.15</v>
      </c>
      <c r="K153" s="3">
        <f t="shared" si="26"/>
        <v>454.53761999999995</v>
      </c>
      <c r="L153" s="4">
        <v>462.81</v>
      </c>
      <c r="M153" s="3">
        <f t="shared" si="28"/>
        <v>462.81</v>
      </c>
      <c r="N153" s="14"/>
      <c r="O153" s="14">
        <f t="shared" si="25"/>
        <v>0</v>
      </c>
      <c r="P153" s="8"/>
      <c r="Q153" s="6">
        <f t="shared" si="25"/>
        <v>0</v>
      </c>
      <c r="R153" s="9">
        <f t="shared" si="30"/>
        <v>424.67377725069582</v>
      </c>
      <c r="S153" s="7">
        <f>ROUND(R153*D153,2)</f>
        <v>14438.91</v>
      </c>
    </row>
    <row r="154" spans="2:19" ht="45">
      <c r="B154" s="12">
        <v>49</v>
      </c>
      <c r="C154" s="13" t="s">
        <v>145</v>
      </c>
      <c r="D154" s="8">
        <v>1</v>
      </c>
      <c r="E154" s="6" t="s">
        <v>12</v>
      </c>
      <c r="F154" s="9">
        <f>'[1]100 DEPRORED'!$I$43</f>
        <v>9237.95668283136</v>
      </c>
      <c r="G154" s="7">
        <f t="shared" si="32"/>
        <v>9237.95668283136</v>
      </c>
      <c r="H154" s="9">
        <v>10232.379999999999</v>
      </c>
      <c r="I154" s="3">
        <f t="shared" si="27"/>
        <v>10608.931583999998</v>
      </c>
      <c r="J154" s="4">
        <v>7354.42</v>
      </c>
      <c r="K154" s="3">
        <f t="shared" si="26"/>
        <v>7492.6830959999998</v>
      </c>
      <c r="L154" s="4">
        <v>3156.45</v>
      </c>
      <c r="M154" s="3">
        <f t="shared" si="28"/>
        <v>3156.45</v>
      </c>
      <c r="N154" s="14"/>
      <c r="O154" s="14">
        <f t="shared" si="25"/>
        <v>0</v>
      </c>
      <c r="P154" s="8"/>
      <c r="Q154" s="6">
        <f t="shared" si="25"/>
        <v>0</v>
      </c>
      <c r="R154" s="9">
        <f t="shared" si="30"/>
        <v>7624.0053407078403</v>
      </c>
      <c r="S154" s="14">
        <f t="shared" ref="S154:S156" si="34">ROUND(R154*D154,2)</f>
        <v>7624.01</v>
      </c>
    </row>
    <row r="155" spans="2:19" ht="45">
      <c r="B155" s="12">
        <v>50</v>
      </c>
      <c r="C155" s="13" t="s">
        <v>146</v>
      </c>
      <c r="D155" s="8"/>
      <c r="E155" s="6" t="s">
        <v>168</v>
      </c>
      <c r="F155" s="9">
        <f>'[1]122 Pruebas Cm'!$I$44</f>
        <v>1229.807708518573</v>
      </c>
      <c r="G155" s="7">
        <f t="shared" si="32"/>
        <v>0</v>
      </c>
      <c r="H155" s="9"/>
      <c r="I155" s="3">
        <f t="shared" si="27"/>
        <v>0</v>
      </c>
      <c r="J155" s="4">
        <v>625.5</v>
      </c>
      <c r="K155" s="3">
        <f t="shared" si="26"/>
        <v>637.25939999999991</v>
      </c>
      <c r="L155" s="4"/>
      <c r="M155" s="3">
        <f t="shared" si="28"/>
        <v>0</v>
      </c>
      <c r="N155" s="14"/>
      <c r="O155" s="14">
        <f t="shared" si="25"/>
        <v>0</v>
      </c>
      <c r="P155" s="8"/>
      <c r="Q155" s="6">
        <f t="shared" si="25"/>
        <v>0</v>
      </c>
      <c r="R155" s="9">
        <f t="shared" si="30"/>
        <v>1867.0671085185729</v>
      </c>
      <c r="S155" s="14">
        <f t="shared" si="34"/>
        <v>0</v>
      </c>
    </row>
    <row r="156" spans="2:19" ht="30">
      <c r="B156" s="15">
        <v>51</v>
      </c>
      <c r="C156" s="13" t="s">
        <v>147</v>
      </c>
      <c r="D156" s="8">
        <v>78</v>
      </c>
      <c r="E156" s="6" t="s">
        <v>9</v>
      </c>
      <c r="F156" s="9">
        <f>'[1]101 ROTULADO preven'!$I$44</f>
        <v>238.01400951919911</v>
      </c>
      <c r="G156" s="7">
        <f t="shared" si="32"/>
        <v>18565.092742497531</v>
      </c>
      <c r="H156" s="9">
        <v>223.45</v>
      </c>
      <c r="I156" s="3">
        <f t="shared" si="27"/>
        <v>231.67295999999999</v>
      </c>
      <c r="J156" s="4">
        <v>365.06</v>
      </c>
      <c r="K156" s="3">
        <f t="shared" si="26"/>
        <v>371.92312799999996</v>
      </c>
      <c r="L156" s="4">
        <v>463.48</v>
      </c>
      <c r="M156" s="3">
        <f t="shared" si="28"/>
        <v>463.48</v>
      </c>
      <c r="N156" s="14"/>
      <c r="O156" s="14">
        <f t="shared" si="25"/>
        <v>0</v>
      </c>
      <c r="P156" s="8"/>
      <c r="Q156" s="6">
        <f t="shared" si="25"/>
        <v>0</v>
      </c>
      <c r="R156" s="9">
        <f t="shared" si="30"/>
        <v>326.27252437979979</v>
      </c>
      <c r="S156" s="14">
        <f t="shared" si="34"/>
        <v>25449.26</v>
      </c>
    </row>
    <row r="157" spans="2:19" ht="34.9" hidden="1" customHeight="1">
      <c r="B157" s="12">
        <v>138</v>
      </c>
      <c r="C157" s="13" t="s">
        <v>148</v>
      </c>
      <c r="D157" s="8"/>
      <c r="E157" s="6" t="s">
        <v>9</v>
      </c>
      <c r="F157" s="9"/>
      <c r="G157" s="7">
        <f t="shared" si="32"/>
        <v>0</v>
      </c>
      <c r="H157" s="9"/>
      <c r="I157" s="3">
        <f t="shared" si="27"/>
        <v>0</v>
      </c>
      <c r="J157" s="4">
        <v>116.88</v>
      </c>
      <c r="K157" s="3">
        <f t="shared" si="26"/>
        <v>119.07734399999998</v>
      </c>
      <c r="L157" s="4">
        <v>141.43</v>
      </c>
      <c r="M157" s="3">
        <f t="shared" si="28"/>
        <v>141.43</v>
      </c>
      <c r="N157" s="14"/>
      <c r="O157" s="14">
        <f t="shared" si="25"/>
        <v>0</v>
      </c>
      <c r="P157" s="8"/>
      <c r="Q157" s="6">
        <f t="shared" si="25"/>
        <v>0</v>
      </c>
      <c r="R157" s="9">
        <f t="shared" si="30"/>
        <v>130.25367199999999</v>
      </c>
      <c r="S157" s="7">
        <f>ROUND(R157*D157,2)</f>
        <v>0</v>
      </c>
    </row>
    <row r="158" spans="2:19" ht="30.75" customHeight="1">
      <c r="B158" s="15">
        <v>52</v>
      </c>
      <c r="C158" s="13" t="s">
        <v>149</v>
      </c>
      <c r="D158" s="8">
        <v>8</v>
      </c>
      <c r="E158" s="6" t="s">
        <v>9</v>
      </c>
      <c r="F158" s="9">
        <f>'[1]102 REPLOMEAR P'!$I$44</f>
        <v>970.74427302625463</v>
      </c>
      <c r="G158" s="7">
        <f t="shared" si="32"/>
        <v>7765.9541842100371</v>
      </c>
      <c r="H158" s="9">
        <v>1423.18</v>
      </c>
      <c r="I158" s="3">
        <f t="shared" si="27"/>
        <v>1475.5530240000001</v>
      </c>
      <c r="J158" s="4">
        <v>1403.28</v>
      </c>
      <c r="K158" s="3">
        <f t="shared" si="26"/>
        <v>1429.661664</v>
      </c>
      <c r="L158" s="4">
        <v>517.85</v>
      </c>
      <c r="M158" s="3">
        <f t="shared" si="28"/>
        <v>517.85</v>
      </c>
      <c r="N158" s="14"/>
      <c r="O158" s="14">
        <f t="shared" si="25"/>
        <v>0</v>
      </c>
      <c r="P158" s="8"/>
      <c r="Q158" s="6">
        <f t="shared" si="25"/>
        <v>0</v>
      </c>
      <c r="R158" s="9">
        <f t="shared" si="30"/>
        <v>1098.4522402565638</v>
      </c>
      <c r="S158" s="14">
        <f t="shared" ref="S158:S159" si="35">ROUND(R158*D158,2)</f>
        <v>8787.6200000000008</v>
      </c>
    </row>
    <row r="159" spans="2:19" ht="18" customHeight="1">
      <c r="B159" s="12">
        <v>53</v>
      </c>
      <c r="C159" s="13" t="s">
        <v>150</v>
      </c>
      <c r="D159" s="8">
        <v>1328</v>
      </c>
      <c r="E159" s="6" t="s">
        <v>173</v>
      </c>
      <c r="F159" s="9">
        <f>'[1]103 TENSIONADO'!$I$44</f>
        <v>328.05201885965522</v>
      </c>
      <c r="G159" s="7">
        <f t="shared" si="32"/>
        <v>435653.08104562212</v>
      </c>
      <c r="H159" s="9">
        <v>655.38</v>
      </c>
      <c r="I159" s="3">
        <f t="shared" si="27"/>
        <v>679.49798399999997</v>
      </c>
      <c r="J159" s="4">
        <v>16.41</v>
      </c>
      <c r="K159" s="3">
        <f t="shared" si="26"/>
        <v>16.718508</v>
      </c>
      <c r="L159" s="4">
        <v>348.58</v>
      </c>
      <c r="M159" s="3">
        <f t="shared" si="28"/>
        <v>348.58</v>
      </c>
      <c r="N159" s="14"/>
      <c r="O159" s="14">
        <f t="shared" si="25"/>
        <v>0</v>
      </c>
      <c r="P159" s="8"/>
      <c r="Q159" s="6">
        <f t="shared" si="25"/>
        <v>0</v>
      </c>
      <c r="R159" s="9">
        <f t="shared" si="30"/>
        <v>343.21212771491378</v>
      </c>
      <c r="S159" s="14">
        <f t="shared" si="35"/>
        <v>455785.71</v>
      </c>
    </row>
    <row r="160" spans="2:19" ht="20.25" hidden="1" customHeight="1">
      <c r="B160" s="12">
        <v>141</v>
      </c>
      <c r="C160" s="13" t="s">
        <v>151</v>
      </c>
      <c r="D160" s="8"/>
      <c r="E160" s="6" t="s">
        <v>11</v>
      </c>
      <c r="F160" s="9"/>
      <c r="G160" s="7">
        <f t="shared" si="32"/>
        <v>0</v>
      </c>
      <c r="H160" s="9"/>
      <c r="I160" s="3">
        <f t="shared" si="27"/>
        <v>0</v>
      </c>
      <c r="J160" s="4">
        <v>580.25</v>
      </c>
      <c r="K160" s="3">
        <f t="shared" si="26"/>
        <v>591.15869999999995</v>
      </c>
      <c r="L160" s="4"/>
      <c r="M160" s="3">
        <f t="shared" si="28"/>
        <v>0</v>
      </c>
      <c r="N160" s="14"/>
      <c r="O160" s="14">
        <f t="shared" si="25"/>
        <v>0</v>
      </c>
      <c r="P160" s="8"/>
      <c r="Q160" s="6">
        <f t="shared" si="25"/>
        <v>0</v>
      </c>
      <c r="R160" s="9">
        <f t="shared" si="30"/>
        <v>591.15869999999995</v>
      </c>
      <c r="S160" s="7">
        <f t="shared" ref="S160:S171" si="36">ROUND(R160*D160,2)</f>
        <v>0</v>
      </c>
    </row>
    <row r="161" spans="2:19" ht="31.5" hidden="1" customHeight="1">
      <c r="B161" s="12">
        <v>142</v>
      </c>
      <c r="C161" s="13" t="s">
        <v>152</v>
      </c>
      <c r="D161" s="8"/>
      <c r="E161" s="6" t="s">
        <v>165</v>
      </c>
      <c r="F161" s="9">
        <f>'[1]106 GRA. RAL'!$I$43</f>
        <v>328.25613673909868</v>
      </c>
      <c r="G161" s="7">
        <f t="shared" si="32"/>
        <v>0</v>
      </c>
      <c r="H161" s="9">
        <v>210.86</v>
      </c>
      <c r="I161" s="3">
        <f t="shared" si="27"/>
        <v>218.61964800000001</v>
      </c>
      <c r="J161" s="4">
        <v>142.94999999999999</v>
      </c>
      <c r="K161" s="3">
        <f t="shared" si="26"/>
        <v>145.63745999999998</v>
      </c>
      <c r="L161" s="4">
        <v>196.31</v>
      </c>
      <c r="M161" s="3">
        <f t="shared" si="28"/>
        <v>196.31</v>
      </c>
      <c r="N161" s="14"/>
      <c r="O161" s="14">
        <f t="shared" si="25"/>
        <v>0</v>
      </c>
      <c r="P161" s="8"/>
      <c r="Q161" s="6">
        <f t="shared" si="25"/>
        <v>0</v>
      </c>
      <c r="R161" s="9">
        <f t="shared" si="30"/>
        <v>296.27441491303284</v>
      </c>
      <c r="S161" s="7">
        <f t="shared" si="36"/>
        <v>0</v>
      </c>
    </row>
    <row r="162" spans="2:19" ht="30" hidden="1" customHeight="1">
      <c r="B162" s="15">
        <v>143</v>
      </c>
      <c r="C162" s="13" t="s">
        <v>153</v>
      </c>
      <c r="D162" s="8"/>
      <c r="E162" s="6" t="s">
        <v>165</v>
      </c>
      <c r="F162" s="9">
        <f>'[1]104 ASUS 13'!$I$43</f>
        <v>569.21126503885068</v>
      </c>
      <c r="G162" s="7">
        <f t="shared" si="32"/>
        <v>0</v>
      </c>
      <c r="H162" s="9">
        <v>304.95999999999998</v>
      </c>
      <c r="I162" s="3">
        <f t="shared" si="27"/>
        <v>316.18252799999993</v>
      </c>
      <c r="J162" s="4">
        <v>262.99</v>
      </c>
      <c r="K162" s="3">
        <f t="shared" si="26"/>
        <v>267.934212</v>
      </c>
      <c r="L162" s="4">
        <v>297.89999999999998</v>
      </c>
      <c r="M162" s="3">
        <f t="shared" si="28"/>
        <v>297.89999999999998</v>
      </c>
      <c r="N162" s="14"/>
      <c r="O162" s="14">
        <f t="shared" si="25"/>
        <v>0</v>
      </c>
      <c r="P162" s="8"/>
      <c r="Q162" s="6">
        <f t="shared" si="25"/>
        <v>0</v>
      </c>
      <c r="R162" s="9">
        <f t="shared" si="30"/>
        <v>483.74266834628361</v>
      </c>
      <c r="S162" s="7">
        <f t="shared" si="36"/>
        <v>0</v>
      </c>
    </row>
    <row r="163" spans="2:19" ht="25.5" hidden="1" customHeight="1">
      <c r="B163" s="12">
        <v>144</v>
      </c>
      <c r="C163" s="13" t="s">
        <v>154</v>
      </c>
      <c r="D163" s="8"/>
      <c r="E163" s="6" t="s">
        <v>165</v>
      </c>
      <c r="F163" s="9"/>
      <c r="G163" s="7">
        <f t="shared" si="32"/>
        <v>0</v>
      </c>
      <c r="H163" s="9"/>
      <c r="I163" s="3">
        <f t="shared" si="27"/>
        <v>0</v>
      </c>
      <c r="J163" s="4">
        <v>317.58999999999997</v>
      </c>
      <c r="K163" s="3">
        <f t="shared" si="26"/>
        <v>323.56069199999996</v>
      </c>
      <c r="L163" s="4">
        <v>314.83999999999997</v>
      </c>
      <c r="M163" s="3">
        <f t="shared" si="28"/>
        <v>314.83999999999997</v>
      </c>
      <c r="N163" s="14"/>
      <c r="O163" s="14">
        <f t="shared" si="25"/>
        <v>0</v>
      </c>
      <c r="P163" s="8"/>
      <c r="Q163" s="6">
        <f t="shared" si="25"/>
        <v>0</v>
      </c>
      <c r="R163" s="9">
        <f t="shared" si="30"/>
        <v>319.20034599999997</v>
      </c>
      <c r="S163" s="7">
        <f t="shared" si="36"/>
        <v>0</v>
      </c>
    </row>
    <row r="164" spans="2:19" ht="22.5" hidden="1" customHeight="1">
      <c r="B164" s="15">
        <v>145</v>
      </c>
      <c r="C164" s="13" t="s">
        <v>155</v>
      </c>
      <c r="D164" s="8"/>
      <c r="E164" s="6" t="s">
        <v>165</v>
      </c>
      <c r="F164" s="9"/>
      <c r="G164" s="7">
        <f t="shared" si="32"/>
        <v>0</v>
      </c>
      <c r="H164" s="9"/>
      <c r="I164" s="3">
        <f t="shared" si="27"/>
        <v>0</v>
      </c>
      <c r="J164" s="4">
        <v>410.4</v>
      </c>
      <c r="K164" s="3">
        <f t="shared" si="26"/>
        <v>418.11551999999995</v>
      </c>
      <c r="L164" s="4">
        <v>365.63</v>
      </c>
      <c r="M164" s="3">
        <f t="shared" si="28"/>
        <v>365.63</v>
      </c>
      <c r="N164" s="14"/>
      <c r="O164" s="14">
        <f t="shared" si="25"/>
        <v>0</v>
      </c>
      <c r="P164" s="8"/>
      <c r="Q164" s="6">
        <f t="shared" si="25"/>
        <v>0</v>
      </c>
      <c r="R164" s="9">
        <f t="shared" si="30"/>
        <v>391.87275999999997</v>
      </c>
      <c r="S164" s="7">
        <f t="shared" si="36"/>
        <v>0</v>
      </c>
    </row>
    <row r="165" spans="2:19" ht="14.25" customHeight="1">
      <c r="B165" s="12">
        <v>54</v>
      </c>
      <c r="C165" s="13" t="s">
        <v>156</v>
      </c>
      <c r="D165" s="8">
        <v>0</v>
      </c>
      <c r="E165" s="6" t="s">
        <v>165</v>
      </c>
      <c r="F165" s="9">
        <f>'[1]105 13 PD'!$I$43</f>
        <v>855.74234153909845</v>
      </c>
      <c r="G165" s="7">
        <f t="shared" si="32"/>
        <v>0</v>
      </c>
      <c r="H165" s="9">
        <v>421.97</v>
      </c>
      <c r="I165" s="3">
        <f t="shared" si="27"/>
        <v>437.49849599999999</v>
      </c>
      <c r="J165" s="4">
        <v>319.32</v>
      </c>
      <c r="K165" s="3">
        <f t="shared" si="26"/>
        <v>325.32321599999995</v>
      </c>
      <c r="L165" s="4">
        <v>440.59</v>
      </c>
      <c r="M165" s="3">
        <f t="shared" si="28"/>
        <v>440.59</v>
      </c>
      <c r="N165" s="14"/>
      <c r="O165" s="14">
        <f t="shared" si="25"/>
        <v>0</v>
      </c>
      <c r="P165" s="8"/>
      <c r="Q165" s="6">
        <f t="shared" si="25"/>
        <v>0</v>
      </c>
      <c r="R165" s="9">
        <f t="shared" si="30"/>
        <v>686.38468451303288</v>
      </c>
      <c r="S165" s="14">
        <f t="shared" si="36"/>
        <v>0</v>
      </c>
    </row>
    <row r="166" spans="2:19" ht="65.25" hidden="1" customHeight="1">
      <c r="B166" s="12">
        <v>147</v>
      </c>
      <c r="C166" s="13" t="s">
        <v>157</v>
      </c>
      <c r="D166" s="8"/>
      <c r="E166" s="6" t="s">
        <v>165</v>
      </c>
      <c r="F166" s="9"/>
      <c r="G166" s="7">
        <f t="shared" si="32"/>
        <v>0</v>
      </c>
      <c r="H166" s="9"/>
      <c r="I166" s="3">
        <f t="shared" si="27"/>
        <v>0</v>
      </c>
      <c r="J166" s="3">
        <v>445.99</v>
      </c>
      <c r="K166" s="3">
        <f t="shared" si="26"/>
        <v>454.37461199999996</v>
      </c>
      <c r="L166" s="3">
        <v>474.46</v>
      </c>
      <c r="M166" s="3">
        <f t="shared" si="28"/>
        <v>474.46</v>
      </c>
      <c r="N166" s="3"/>
      <c r="O166" s="18">
        <f t="shared" si="25"/>
        <v>0</v>
      </c>
      <c r="P166" s="3"/>
      <c r="Q166" s="18">
        <f t="shared" si="25"/>
        <v>0</v>
      </c>
      <c r="R166" s="9">
        <f t="shared" si="30"/>
        <v>464.41730599999994</v>
      </c>
      <c r="S166" s="14">
        <f t="shared" si="36"/>
        <v>0</v>
      </c>
    </row>
    <row r="167" spans="2:19" ht="33.75" hidden="1" customHeight="1">
      <c r="B167" s="12">
        <v>148</v>
      </c>
      <c r="C167" s="13" t="s">
        <v>158</v>
      </c>
      <c r="D167" s="8"/>
      <c r="E167" s="6" t="s">
        <v>165</v>
      </c>
      <c r="F167" s="9"/>
      <c r="G167" s="7">
        <f t="shared" si="32"/>
        <v>0</v>
      </c>
      <c r="H167" s="9"/>
      <c r="I167" s="3">
        <f t="shared" si="27"/>
        <v>0</v>
      </c>
      <c r="J167" s="3">
        <v>609.79</v>
      </c>
      <c r="K167" s="3">
        <f t="shared" si="26"/>
        <v>621.25405199999989</v>
      </c>
      <c r="L167" s="3">
        <v>643.78</v>
      </c>
      <c r="M167" s="3">
        <f t="shared" si="28"/>
        <v>643.78</v>
      </c>
      <c r="N167" s="3"/>
      <c r="O167" s="18">
        <f t="shared" si="25"/>
        <v>0</v>
      </c>
      <c r="P167" s="3"/>
      <c r="Q167" s="18">
        <f t="shared" si="25"/>
        <v>0</v>
      </c>
      <c r="R167" s="9">
        <f t="shared" si="30"/>
        <v>632.51702599999999</v>
      </c>
      <c r="S167" s="14">
        <f t="shared" si="36"/>
        <v>0</v>
      </c>
    </row>
    <row r="168" spans="2:19" ht="50.25" customHeight="1">
      <c r="B168" s="15">
        <v>55</v>
      </c>
      <c r="C168" s="13" t="s">
        <v>159</v>
      </c>
      <c r="D168" s="8">
        <v>34</v>
      </c>
      <c r="E168" s="6" t="s">
        <v>11</v>
      </c>
      <c r="F168" s="9">
        <f>'[1]63 RET.INST.BAS'!$I$45</f>
        <v>510.08335159585874</v>
      </c>
      <c r="G168" s="7">
        <f t="shared" si="32"/>
        <v>17342.833954259197</v>
      </c>
      <c r="H168" s="9"/>
      <c r="I168" s="3">
        <f t="shared" si="27"/>
        <v>0</v>
      </c>
      <c r="J168" s="3">
        <v>141.06</v>
      </c>
      <c r="K168" s="3">
        <f t="shared" si="26"/>
        <v>143.711928</v>
      </c>
      <c r="L168" s="3">
        <v>607.77</v>
      </c>
      <c r="M168" s="3">
        <f t="shared" si="28"/>
        <v>607.77</v>
      </c>
      <c r="N168" s="3"/>
      <c r="O168" s="18">
        <f t="shared" si="25"/>
        <v>0</v>
      </c>
      <c r="P168" s="3"/>
      <c r="Q168" s="18">
        <f t="shared" si="25"/>
        <v>0</v>
      </c>
      <c r="R168" s="9">
        <f t="shared" si="30"/>
        <v>420.52175986528624</v>
      </c>
      <c r="S168" s="14">
        <f t="shared" si="36"/>
        <v>14297.74</v>
      </c>
    </row>
    <row r="169" spans="2:19" ht="45.75" hidden="1" customHeight="1">
      <c r="B169" s="12">
        <v>150</v>
      </c>
      <c r="C169" s="13" t="s">
        <v>160</v>
      </c>
      <c r="D169" s="8"/>
      <c r="E169" s="6" t="s">
        <v>9</v>
      </c>
      <c r="F169" s="9">
        <f>'[1]120 ADECUACION 13M'!$I$44</f>
        <v>9161.5827936034748</v>
      </c>
      <c r="G169" s="7">
        <f t="shared" si="32"/>
        <v>0</v>
      </c>
      <c r="H169" s="9">
        <v>10097.27</v>
      </c>
      <c r="I169" s="3">
        <f t="shared" si="27"/>
        <v>10468.849536</v>
      </c>
      <c r="J169" s="3">
        <v>7553.11</v>
      </c>
      <c r="K169" s="3">
        <f t="shared" si="26"/>
        <v>7695.1084679999994</v>
      </c>
      <c r="L169" s="3">
        <v>9455.44</v>
      </c>
      <c r="M169" s="3">
        <f t="shared" si="28"/>
        <v>9455.44</v>
      </c>
      <c r="N169" s="3"/>
      <c r="O169" s="18">
        <f t="shared" si="25"/>
        <v>0</v>
      </c>
      <c r="P169" s="3"/>
      <c r="Q169" s="18">
        <f t="shared" si="25"/>
        <v>0</v>
      </c>
      <c r="R169" s="9">
        <f t="shared" si="30"/>
        <v>12260.32693253449</v>
      </c>
      <c r="S169" s="14">
        <f t="shared" si="36"/>
        <v>0</v>
      </c>
    </row>
    <row r="170" spans="2:19" ht="48.75" hidden="1" customHeight="1">
      <c r="B170" s="15">
        <v>151</v>
      </c>
      <c r="C170" s="13" t="s">
        <v>161</v>
      </c>
      <c r="D170" s="8"/>
      <c r="E170" s="6" t="s">
        <v>9</v>
      </c>
      <c r="F170" s="9">
        <f>'[1]121 ADECUACION 12M'!$I$44</f>
        <v>9161.5853187568719</v>
      </c>
      <c r="G170" s="7">
        <f t="shared" si="32"/>
        <v>0</v>
      </c>
      <c r="H170" s="9">
        <v>9842.9599999999991</v>
      </c>
      <c r="I170" s="3">
        <f t="shared" si="27"/>
        <v>10205.180927999998</v>
      </c>
      <c r="J170" s="3">
        <v>7553.11</v>
      </c>
      <c r="K170" s="3">
        <f t="shared" si="26"/>
        <v>7695.1084679999994</v>
      </c>
      <c r="L170" s="3">
        <v>7794.6</v>
      </c>
      <c r="M170" s="3">
        <f t="shared" si="28"/>
        <v>7794.6</v>
      </c>
      <c r="N170" s="3"/>
      <c r="O170" s="18">
        <f t="shared" si="25"/>
        <v>0</v>
      </c>
      <c r="P170" s="3"/>
      <c r="Q170" s="18">
        <f t="shared" si="25"/>
        <v>0</v>
      </c>
      <c r="R170" s="9">
        <f t="shared" si="30"/>
        <v>11618.824904918956</v>
      </c>
      <c r="S170" s="14">
        <f t="shared" si="36"/>
        <v>0</v>
      </c>
    </row>
    <row r="171" spans="2:19" ht="44.25" hidden="1" customHeight="1">
      <c r="B171" s="12">
        <v>152</v>
      </c>
      <c r="C171" s="13" t="s">
        <v>162</v>
      </c>
      <c r="D171" s="8"/>
      <c r="E171" s="6" t="s">
        <v>165</v>
      </c>
      <c r="F171" s="9"/>
      <c r="G171" s="7">
        <f t="shared" si="32"/>
        <v>0</v>
      </c>
      <c r="H171" s="9"/>
      <c r="I171" s="3">
        <f t="shared" si="27"/>
        <v>0</v>
      </c>
      <c r="J171" s="3">
        <v>362.82</v>
      </c>
      <c r="K171" s="3">
        <f t="shared" ref="K171" si="37">J171*(J$5+1)</f>
        <v>369.64101599999998</v>
      </c>
      <c r="L171" s="3">
        <v>1153.56</v>
      </c>
      <c r="M171" s="3">
        <f t="shared" si="28"/>
        <v>1153.56</v>
      </c>
      <c r="N171" s="3"/>
      <c r="O171" s="18">
        <f t="shared" si="25"/>
        <v>0</v>
      </c>
      <c r="P171" s="3"/>
      <c r="Q171" s="18">
        <f t="shared" si="25"/>
        <v>0</v>
      </c>
      <c r="R171" s="9">
        <f t="shared" si="30"/>
        <v>761.60050799999999</v>
      </c>
      <c r="S171" s="14">
        <f t="shared" si="36"/>
        <v>0</v>
      </c>
    </row>
    <row r="172" spans="2:19" ht="42.75" customHeight="1">
      <c r="B172" s="32" t="s">
        <v>50</v>
      </c>
      <c r="C172" s="33"/>
      <c r="D172" s="33"/>
      <c r="E172" s="33"/>
      <c r="F172" s="33"/>
      <c r="G172" s="16">
        <f>SUM(G9:G171)</f>
        <v>4191806.8644218282</v>
      </c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16" t="e">
        <f>SUM(S9:S168)</f>
        <v>#DIV/0!</v>
      </c>
    </row>
    <row r="174" spans="2:19">
      <c r="C174" s="1" t="s">
        <v>52</v>
      </c>
      <c r="D174" s="1" t="s">
        <v>54</v>
      </c>
    </row>
    <row r="178" spans="3:4">
      <c r="C178" s="1" t="s">
        <v>53</v>
      </c>
      <c r="D178" s="1" t="s">
        <v>55</v>
      </c>
    </row>
  </sheetData>
  <autoFilter ref="C8:F172" xr:uid="{00000000-0009-0000-0000-000000000000}">
    <filterColumn colId="1">
      <customFilters>
        <customFilter operator="notEqual" val=" "/>
      </customFilters>
    </filterColumn>
  </autoFilter>
  <mergeCells count="46">
    <mergeCell ref="L2:M2"/>
    <mergeCell ref="L3:M3"/>
    <mergeCell ref="S6:S8"/>
    <mergeCell ref="R6:R8"/>
    <mergeCell ref="O6:O8"/>
    <mergeCell ref="N6:N8"/>
    <mergeCell ref="M6:M8"/>
    <mergeCell ref="F2:G2"/>
    <mergeCell ref="J4:K4"/>
    <mergeCell ref="B4:E4"/>
    <mergeCell ref="J2:K2"/>
    <mergeCell ref="J3:K3"/>
    <mergeCell ref="B2:E2"/>
    <mergeCell ref="B3:E3"/>
    <mergeCell ref="B172:F172"/>
    <mergeCell ref="H172:R172"/>
    <mergeCell ref="F5:G5"/>
    <mergeCell ref="L5:M5"/>
    <mergeCell ref="H5:I5"/>
    <mergeCell ref="J5:K5"/>
    <mergeCell ref="N5:O5"/>
    <mergeCell ref="C6:E7"/>
    <mergeCell ref="B6:B7"/>
    <mergeCell ref="L6:L8"/>
    <mergeCell ref="I6:I8"/>
    <mergeCell ref="H6:H8"/>
    <mergeCell ref="R2:S5"/>
    <mergeCell ref="C5:E5"/>
    <mergeCell ref="F4:G4"/>
    <mergeCell ref="F3:G3"/>
    <mergeCell ref="K6:K8"/>
    <mergeCell ref="F6:G7"/>
    <mergeCell ref="J6:J8"/>
    <mergeCell ref="P2:Q2"/>
    <mergeCell ref="P3:Q3"/>
    <mergeCell ref="P4:Q4"/>
    <mergeCell ref="P5:Q5"/>
    <mergeCell ref="P6:P8"/>
    <mergeCell ref="Q6:Q8"/>
    <mergeCell ref="L4:M4"/>
    <mergeCell ref="H2:I2"/>
    <mergeCell ref="H3:I3"/>
    <mergeCell ref="H4:I4"/>
    <mergeCell ref="N2:O2"/>
    <mergeCell ref="N3:O3"/>
    <mergeCell ref="N4:O4"/>
  </mergeCells>
  <phoneticPr fontId="2" type="noConversion"/>
  <conditionalFormatting sqref="G9:G171">
    <cfRule type="cellIs" dxfId="3" priority="3" stopIfTrue="1" operator="equal">
      <formula>""""""</formula>
    </cfRule>
  </conditionalFormatting>
  <conditionalFormatting sqref="S16 S21 S23:S25 S27:S43 S45:S46 S48:S49 S51:S52 S54:S55 S57:S58 S60:S75 S78 S82 S84 S86:S97 S100:S101 S103:S119 S121 S123 S126 S128:S134 S141 S144:S145 S153 S157 S160:S164">
    <cfRule type="cellIs" dxfId="2" priority="1" stopIfTrue="1" operator="equal">
      <formula>""""""</formula>
    </cfRule>
  </conditionalFormatting>
  <pageMargins left="0.39370078740157483" right="0.39370078740157483" top="0.39370078740157483" bottom="0.39370078740157483" header="0" footer="0"/>
  <pageSetup scale="43" fitToHeight="0" orientation="landscape" r:id="rId1"/>
  <headerFooter>
    <oddFooter>&amp;RHoja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114D-4589-4742-8DB7-6F28174DFF39}">
  <sheetPr filterMode="1">
    <pageSetUpPr fitToPage="1"/>
  </sheetPr>
  <dimension ref="B2:S178"/>
  <sheetViews>
    <sheetView showGridLines="0" topLeftCell="B2" zoomScaleNormal="100" workbookViewId="0">
      <pane xSplit="4" ySplit="7" topLeftCell="F9" activePane="bottomRight" state="frozen"/>
      <selection activeCell="B2" sqref="B2"/>
      <selection pane="topRight" activeCell="F2" sqref="F2"/>
      <selection pane="bottomLeft" activeCell="B8" sqref="B8"/>
      <selection pane="bottomRight" activeCell="D15" sqref="D15"/>
    </sheetView>
  </sheetViews>
  <sheetFormatPr baseColWidth="10" defaultColWidth="11.42578125" defaultRowHeight="15"/>
  <cols>
    <col min="1" max="1" width="2.7109375" style="1" customWidth="1"/>
    <col min="2" max="2" width="7.5703125" style="1" bestFit="1" customWidth="1"/>
    <col min="3" max="3" width="96" style="1" customWidth="1"/>
    <col min="4" max="4" width="14.42578125" style="1" customWidth="1"/>
    <col min="5" max="5" width="20.5703125" style="1" customWidth="1"/>
    <col min="6" max="6" width="14.7109375" style="1" customWidth="1"/>
    <col min="7" max="7" width="19.7109375" style="1" customWidth="1"/>
    <col min="8" max="8" width="16.85546875" style="1" customWidth="1"/>
    <col min="9" max="9" width="14.140625" style="1" bestFit="1" customWidth="1"/>
    <col min="10" max="10" width="14.85546875" style="1" customWidth="1"/>
    <col min="11" max="11" width="15.140625" style="1" customWidth="1"/>
    <col min="12" max="12" width="20.140625" style="1" bestFit="1" customWidth="1"/>
    <col min="13" max="13" width="14.5703125" style="1" bestFit="1" customWidth="1"/>
    <col min="14" max="17" width="14.5703125" style="17" hidden="1" customWidth="1"/>
    <col min="18" max="18" width="13.42578125" style="1" customWidth="1"/>
    <col min="19" max="19" width="29.140625" style="1" customWidth="1"/>
    <col min="20" max="16384" width="11.42578125" style="1"/>
  </cols>
  <sheetData>
    <row r="2" spans="2:19" s="2" customFormat="1" ht="27.75" customHeight="1">
      <c r="B2" s="49" t="s">
        <v>35</v>
      </c>
      <c r="C2" s="50"/>
      <c r="D2" s="50"/>
      <c r="E2" s="51"/>
      <c r="F2" s="34" t="s">
        <v>36</v>
      </c>
      <c r="G2" s="35"/>
      <c r="H2" s="22" t="s">
        <v>184</v>
      </c>
      <c r="I2" s="22"/>
      <c r="J2" s="22"/>
      <c r="K2" s="22"/>
      <c r="L2" s="22"/>
      <c r="M2" s="22"/>
      <c r="N2" s="22"/>
      <c r="O2" s="22"/>
      <c r="P2" s="22"/>
      <c r="Q2" s="22"/>
      <c r="R2" s="23" t="s">
        <v>3</v>
      </c>
      <c r="S2" s="24"/>
    </row>
    <row r="3" spans="2:19" s="2" customFormat="1" ht="28.5" customHeight="1">
      <c r="B3" s="52" t="s">
        <v>0</v>
      </c>
      <c r="C3" s="53"/>
      <c r="D3" s="53"/>
      <c r="E3" s="54"/>
      <c r="F3" s="34" t="s">
        <v>37</v>
      </c>
      <c r="G3" s="35"/>
      <c r="H3" s="22" t="s">
        <v>205</v>
      </c>
      <c r="I3" s="22"/>
      <c r="J3" s="34" t="s">
        <v>204</v>
      </c>
      <c r="K3" s="35"/>
      <c r="L3" s="34" t="s">
        <v>206</v>
      </c>
      <c r="M3" s="35"/>
      <c r="N3" s="27"/>
      <c r="O3" s="27"/>
      <c r="P3" s="27"/>
      <c r="Q3" s="27"/>
      <c r="R3" s="42"/>
      <c r="S3" s="43"/>
    </row>
    <row r="4" spans="2:19" s="2" customFormat="1" ht="38.25" customHeight="1">
      <c r="B4" s="46" t="s">
        <v>1</v>
      </c>
      <c r="C4" s="47"/>
      <c r="D4" s="47"/>
      <c r="E4" s="48"/>
      <c r="F4" s="34" t="s">
        <v>38</v>
      </c>
      <c r="G4" s="35"/>
      <c r="H4" s="28">
        <v>44804</v>
      </c>
      <c r="I4" s="22"/>
      <c r="J4" s="28">
        <v>44869</v>
      </c>
      <c r="K4" s="22"/>
      <c r="L4" s="28">
        <v>45043</v>
      </c>
      <c r="M4" s="22"/>
      <c r="N4" s="28">
        <v>44348</v>
      </c>
      <c r="O4" s="28"/>
      <c r="P4" s="28" t="s">
        <v>56</v>
      </c>
      <c r="Q4" s="28"/>
      <c r="R4" s="42"/>
      <c r="S4" s="43"/>
    </row>
    <row r="5" spans="2:19" s="2" customFormat="1" ht="21.75" customHeight="1">
      <c r="B5" s="10" t="s">
        <v>51</v>
      </c>
      <c r="C5" s="44" t="s">
        <v>169</v>
      </c>
      <c r="D5" s="44"/>
      <c r="E5" s="45"/>
      <c r="F5" s="34" t="s">
        <v>39</v>
      </c>
      <c r="G5" s="35"/>
      <c r="H5" s="36">
        <v>3.6799999999999999E-2</v>
      </c>
      <c r="I5" s="37"/>
      <c r="J5" s="36">
        <v>1.8800000000000001E-2</v>
      </c>
      <c r="K5" s="37"/>
      <c r="L5" s="36">
        <v>0</v>
      </c>
      <c r="M5" s="37"/>
      <c r="N5" s="28"/>
      <c r="O5" s="28"/>
      <c r="P5" s="28"/>
      <c r="Q5" s="28"/>
      <c r="R5" s="25"/>
      <c r="S5" s="26"/>
    </row>
    <row r="6" spans="2:19" s="2" customFormat="1" ht="21" customHeight="1">
      <c r="B6" s="42" t="s">
        <v>43</v>
      </c>
      <c r="C6" s="38" t="s">
        <v>210</v>
      </c>
      <c r="D6" s="38"/>
      <c r="E6" s="39"/>
      <c r="F6" s="23" t="s">
        <v>2</v>
      </c>
      <c r="G6" s="24"/>
      <c r="H6" s="22" t="s">
        <v>197</v>
      </c>
      <c r="I6" s="22" t="s">
        <v>49</v>
      </c>
      <c r="J6" s="22" t="s">
        <v>48</v>
      </c>
      <c r="K6" s="22" t="s">
        <v>49</v>
      </c>
      <c r="L6" s="22" t="s">
        <v>207</v>
      </c>
      <c r="M6" s="22" t="s">
        <v>49</v>
      </c>
      <c r="N6" s="29" t="s">
        <v>48</v>
      </c>
      <c r="O6" s="29" t="s">
        <v>49</v>
      </c>
      <c r="P6" s="29" t="s">
        <v>48</v>
      </c>
      <c r="Q6" s="29" t="s">
        <v>49</v>
      </c>
      <c r="R6" s="29" t="s">
        <v>41</v>
      </c>
      <c r="S6" s="22" t="s">
        <v>7</v>
      </c>
    </row>
    <row r="7" spans="2:19" s="2" customFormat="1" ht="21" customHeight="1">
      <c r="B7" s="25"/>
      <c r="C7" s="40"/>
      <c r="D7" s="40"/>
      <c r="E7" s="41"/>
      <c r="F7" s="25"/>
      <c r="G7" s="26"/>
      <c r="H7" s="22"/>
      <c r="I7" s="22"/>
      <c r="J7" s="22"/>
      <c r="K7" s="22"/>
      <c r="L7" s="22"/>
      <c r="M7" s="22"/>
      <c r="N7" s="30"/>
      <c r="O7" s="30"/>
      <c r="P7" s="30"/>
      <c r="Q7" s="30"/>
      <c r="R7" s="30"/>
      <c r="S7" s="22"/>
    </row>
    <row r="8" spans="2:19" s="2" customFormat="1" ht="21" customHeight="1">
      <c r="B8" s="11" t="s">
        <v>4</v>
      </c>
      <c r="C8" s="11" t="s">
        <v>42</v>
      </c>
      <c r="D8" s="11" t="s">
        <v>5</v>
      </c>
      <c r="E8" s="11" t="s">
        <v>6</v>
      </c>
      <c r="F8" s="19" t="s">
        <v>40</v>
      </c>
      <c r="G8" s="19" t="s">
        <v>7</v>
      </c>
      <c r="H8" s="22"/>
      <c r="I8" s="22"/>
      <c r="J8" s="22"/>
      <c r="K8" s="22"/>
      <c r="L8" s="22"/>
      <c r="M8" s="22"/>
      <c r="N8" s="31"/>
      <c r="O8" s="31">
        <f t="shared" ref="O8:Q68" si="0">N8*(N$5+1)</f>
        <v>0</v>
      </c>
      <c r="P8" s="31"/>
      <c r="Q8" s="31">
        <f t="shared" si="0"/>
        <v>0</v>
      </c>
      <c r="R8" s="31"/>
      <c r="S8" s="22"/>
    </row>
    <row r="9" spans="2:19" ht="16.5" hidden="1" customHeight="1">
      <c r="B9" s="12">
        <v>1</v>
      </c>
      <c r="C9" s="13" t="s">
        <v>13</v>
      </c>
      <c r="D9" s="5"/>
      <c r="E9" s="6" t="s">
        <v>8</v>
      </c>
      <c r="F9" s="7">
        <f>'[1]1 Poda A'!$I$44</f>
        <v>216.80533433503538</v>
      </c>
      <c r="G9" s="7">
        <f>$D9*F9</f>
        <v>0</v>
      </c>
      <c r="H9" s="7">
        <v>388.57</v>
      </c>
      <c r="I9" s="3">
        <f>H9*(H$5+1)</f>
        <v>402.86937599999999</v>
      </c>
      <c r="J9" s="3">
        <v>289.64999999999998</v>
      </c>
      <c r="K9" s="3">
        <f t="shared" ref="K9:K72" si="1">J9*(J$5+1)</f>
        <v>295.09541999999993</v>
      </c>
      <c r="L9" s="3">
        <v>0</v>
      </c>
      <c r="M9" s="3">
        <f>L9*(L$5+1)</f>
        <v>0</v>
      </c>
      <c r="N9" s="3"/>
      <c r="O9" s="18">
        <v>0</v>
      </c>
      <c r="P9" s="3"/>
      <c r="Q9" s="18">
        <v>0</v>
      </c>
      <c r="R9" s="14">
        <f>SUM(F9+I9+K9+M9+O9+Q9)/(6-(COUNTIF(F9:Q9,0)))</f>
        <v>914.77013033503522</v>
      </c>
      <c r="S9" s="14">
        <f t="shared" ref="S9:S72" si="2">ROUND(R9*D9,2)</f>
        <v>0</v>
      </c>
    </row>
    <row r="10" spans="2:19" ht="18" hidden="1" customHeight="1">
      <c r="B10" s="15">
        <v>2</v>
      </c>
      <c r="C10" s="13" t="s">
        <v>14</v>
      </c>
      <c r="D10" s="8"/>
      <c r="E10" s="6" t="s">
        <v>8</v>
      </c>
      <c r="F10" s="9">
        <f>'[1]2 Poda B '!$I$44</f>
        <v>296.62284320399971</v>
      </c>
      <c r="G10" s="7">
        <f t="shared" ref="G10:G73" si="3">$D10*F10</f>
        <v>0</v>
      </c>
      <c r="H10" s="9">
        <v>777.05</v>
      </c>
      <c r="I10" s="3">
        <f t="shared" ref="I10:I73" si="4">H10*(H$5+1)</f>
        <v>805.64543999999989</v>
      </c>
      <c r="J10" s="3">
        <v>289.64999999999998</v>
      </c>
      <c r="K10" s="3">
        <f t="shared" si="1"/>
        <v>295.09541999999993</v>
      </c>
      <c r="L10" s="3">
        <v>257.58</v>
      </c>
      <c r="M10" s="3">
        <f t="shared" ref="M10:M73" si="5">L10*(L$5+1)</f>
        <v>257.58</v>
      </c>
      <c r="N10" s="3"/>
      <c r="O10" s="18">
        <v>0</v>
      </c>
      <c r="P10" s="3"/>
      <c r="Q10" s="18">
        <v>0</v>
      </c>
      <c r="R10" s="14">
        <f>SUM(F10+I10+K10+M10+O10+Q10)/(6-(COUNTIF(F10:Q10,0)))</f>
        <v>551.64790106799978</v>
      </c>
      <c r="S10" s="14">
        <f t="shared" si="2"/>
        <v>0</v>
      </c>
    </row>
    <row r="11" spans="2:19" ht="48" hidden="1" customHeight="1">
      <c r="B11" s="12">
        <v>3</v>
      </c>
      <c r="C11" s="13" t="s">
        <v>179</v>
      </c>
      <c r="D11" s="8"/>
      <c r="E11" s="6" t="s">
        <v>9</v>
      </c>
      <c r="F11" s="9">
        <f>'[1]3 Poste 13 '!$I$44</f>
        <v>10624.854193844116</v>
      </c>
      <c r="G11" s="7">
        <f t="shared" si="3"/>
        <v>0</v>
      </c>
      <c r="H11" s="9">
        <v>10618.74</v>
      </c>
      <c r="I11" s="3">
        <f t="shared" si="4"/>
        <v>11009.509631999999</v>
      </c>
      <c r="J11" s="3">
        <v>7553.11</v>
      </c>
      <c r="K11" s="3">
        <f t="shared" si="1"/>
        <v>7695.1084679999994</v>
      </c>
      <c r="L11" s="3">
        <v>10926.74</v>
      </c>
      <c r="M11" s="3">
        <f t="shared" si="5"/>
        <v>10926.74</v>
      </c>
      <c r="N11" s="3"/>
      <c r="O11" s="18">
        <f t="shared" si="0"/>
        <v>0</v>
      </c>
      <c r="P11" s="3"/>
      <c r="Q11" s="18">
        <f t="shared" si="0"/>
        <v>0</v>
      </c>
      <c r="R11" s="14">
        <f>SUM(F11+I11+K11+M11+O11+Q11)/(6-(COUNTIF(F11:Q11,0)))</f>
        <v>13418.73743128137</v>
      </c>
      <c r="S11" s="14">
        <f t="shared" si="2"/>
        <v>0</v>
      </c>
    </row>
    <row r="12" spans="2:19" ht="45" hidden="1">
      <c r="B12" s="12">
        <v>4</v>
      </c>
      <c r="C12" s="13" t="s">
        <v>180</v>
      </c>
      <c r="D12" s="8"/>
      <c r="E12" s="6" t="s">
        <v>9</v>
      </c>
      <c r="F12" s="9">
        <f>'[1]4 Poste 12'!$I$44</f>
        <v>10624.856718997517</v>
      </c>
      <c r="G12" s="7">
        <f t="shared" si="3"/>
        <v>0</v>
      </c>
      <c r="H12" s="9">
        <v>10364.42</v>
      </c>
      <c r="I12" s="3">
        <f t="shared" si="4"/>
        <v>10745.830656</v>
      </c>
      <c r="J12" s="4">
        <v>7443.92</v>
      </c>
      <c r="K12" s="3">
        <f t="shared" si="1"/>
        <v>7583.8656959999998</v>
      </c>
      <c r="L12" s="4">
        <v>8387.23</v>
      </c>
      <c r="M12" s="3">
        <f t="shared" si="5"/>
        <v>8387.23</v>
      </c>
      <c r="N12" s="3"/>
      <c r="O12" s="18">
        <f t="shared" si="0"/>
        <v>0</v>
      </c>
      <c r="P12" s="3"/>
      <c r="Q12" s="18">
        <f t="shared" si="0"/>
        <v>0</v>
      </c>
      <c r="R12" s="14">
        <f t="shared" ref="R12:R75" si="6">SUM(F12+I12+K12+M12+O12+Q12)/(6-(COUNTIF(F12:Q12,0)))</f>
        <v>12447.261023665838</v>
      </c>
      <c r="S12" s="14">
        <f t="shared" si="2"/>
        <v>0</v>
      </c>
    </row>
    <row r="13" spans="2:19" ht="45" hidden="1">
      <c r="B13" s="12">
        <v>5</v>
      </c>
      <c r="C13" s="13" t="s">
        <v>181</v>
      </c>
      <c r="D13" s="8"/>
      <c r="E13" s="6" t="s">
        <v>9</v>
      </c>
      <c r="F13" s="9">
        <f>'[1]5 Poste 9'!$I$44</f>
        <v>6011.9554251713525</v>
      </c>
      <c r="G13" s="7">
        <f t="shared" si="3"/>
        <v>0</v>
      </c>
      <c r="H13" s="9">
        <v>6422.51</v>
      </c>
      <c r="I13" s="3">
        <f t="shared" si="4"/>
        <v>6658.8583680000002</v>
      </c>
      <c r="J13" s="4">
        <v>6530.92</v>
      </c>
      <c r="K13" s="3">
        <f t="shared" si="1"/>
        <v>6653.7012959999993</v>
      </c>
      <c r="L13" s="4">
        <v>6681.74</v>
      </c>
      <c r="M13" s="3">
        <f t="shared" si="5"/>
        <v>6681.74</v>
      </c>
      <c r="N13" s="3"/>
      <c r="O13" s="18">
        <f t="shared" si="0"/>
        <v>0</v>
      </c>
      <c r="P13" s="3"/>
      <c r="Q13" s="18">
        <f t="shared" si="0"/>
        <v>0</v>
      </c>
      <c r="R13" s="14">
        <f t="shared" si="6"/>
        <v>8668.7516963904509</v>
      </c>
      <c r="S13" s="14">
        <f t="shared" si="2"/>
        <v>0</v>
      </c>
    </row>
    <row r="14" spans="2:19" ht="60">
      <c r="B14" s="12">
        <v>1</v>
      </c>
      <c r="C14" s="13" t="s">
        <v>182</v>
      </c>
      <c r="D14" s="8">
        <v>37</v>
      </c>
      <c r="E14" s="6" t="s">
        <v>9</v>
      </c>
      <c r="F14" s="9">
        <f>'[1]6 CUALQ Poste '!$I$44</f>
        <v>2396.0977897340617</v>
      </c>
      <c r="G14" s="7">
        <f t="shared" si="3"/>
        <v>88655.618220160279</v>
      </c>
      <c r="H14" s="9">
        <v>2353.44</v>
      </c>
      <c r="I14" s="3">
        <f t="shared" si="4"/>
        <v>2440.0465920000001</v>
      </c>
      <c r="J14" s="4">
        <v>5314.87</v>
      </c>
      <c r="K14" s="3">
        <f t="shared" si="1"/>
        <v>5414.7895559999997</v>
      </c>
      <c r="L14" s="4">
        <v>643.54</v>
      </c>
      <c r="M14" s="3">
        <f t="shared" si="5"/>
        <v>643.54</v>
      </c>
      <c r="N14" s="3"/>
      <c r="O14" s="18">
        <f t="shared" si="0"/>
        <v>0</v>
      </c>
      <c r="P14" s="3"/>
      <c r="Q14" s="18">
        <f t="shared" si="0"/>
        <v>0</v>
      </c>
      <c r="R14" s="14">
        <f t="shared" si="6"/>
        <v>2723.6184844335157</v>
      </c>
      <c r="S14" s="14">
        <f t="shared" si="2"/>
        <v>100773.88</v>
      </c>
    </row>
    <row r="15" spans="2:19" ht="45">
      <c r="B15" s="15">
        <v>2</v>
      </c>
      <c r="C15" s="13" t="s">
        <v>183</v>
      </c>
      <c r="D15" s="8">
        <v>10</v>
      </c>
      <c r="E15" s="6" t="s">
        <v>10</v>
      </c>
      <c r="F15" s="9">
        <f>'[1]7 RSA'!$I$48</f>
        <v>2886.4541945434808</v>
      </c>
      <c r="G15" s="7">
        <f t="shared" si="3"/>
        <v>28864.541945434808</v>
      </c>
      <c r="H15" s="9">
        <v>2674.35</v>
      </c>
      <c r="I15" s="3">
        <f t="shared" si="4"/>
        <v>2772.7660799999999</v>
      </c>
      <c r="J15" s="4">
        <v>1660.81</v>
      </c>
      <c r="K15" s="3">
        <f t="shared" si="1"/>
        <v>1692.0332279999998</v>
      </c>
      <c r="L15" s="4">
        <v>2489.77</v>
      </c>
      <c r="M15" s="3">
        <f t="shared" si="5"/>
        <v>2489.77</v>
      </c>
      <c r="N15" s="14"/>
      <c r="O15" s="14">
        <f t="shared" si="0"/>
        <v>0</v>
      </c>
      <c r="P15" s="8"/>
      <c r="Q15" s="6">
        <f t="shared" si="0"/>
        <v>0</v>
      </c>
      <c r="R15" s="9">
        <f t="shared" si="6"/>
        <v>2460.2558756358703</v>
      </c>
      <c r="S15" s="14">
        <f t="shared" si="2"/>
        <v>24602.560000000001</v>
      </c>
    </row>
    <row r="16" spans="2:19" ht="45" hidden="1">
      <c r="B16" s="12">
        <v>8</v>
      </c>
      <c r="C16" s="13" t="s">
        <v>185</v>
      </c>
      <c r="D16" s="8"/>
      <c r="E16" s="6" t="s">
        <v>10</v>
      </c>
      <c r="F16" s="9">
        <f>'[1]8 RDA'!$I$48</f>
        <v>3750.3741018613177</v>
      </c>
      <c r="G16" s="7">
        <f t="shared" si="3"/>
        <v>0</v>
      </c>
      <c r="H16" s="9">
        <v>3655.2</v>
      </c>
      <c r="I16" s="3">
        <f t="shared" si="4"/>
        <v>3789.7113599999998</v>
      </c>
      <c r="J16" s="4">
        <v>1497.81</v>
      </c>
      <c r="K16" s="3">
        <f t="shared" si="1"/>
        <v>1525.9688279999998</v>
      </c>
      <c r="L16" s="4">
        <v>3289.77</v>
      </c>
      <c r="M16" s="3">
        <f t="shared" si="5"/>
        <v>3289.77</v>
      </c>
      <c r="N16" s="14"/>
      <c r="O16" s="14">
        <f t="shared" si="0"/>
        <v>0</v>
      </c>
      <c r="P16" s="8"/>
      <c r="Q16" s="6">
        <f t="shared" si="0"/>
        <v>0</v>
      </c>
      <c r="R16" s="9">
        <f t="shared" si="6"/>
        <v>4118.608096620439</v>
      </c>
      <c r="S16" s="7">
        <f t="shared" si="2"/>
        <v>0</v>
      </c>
    </row>
    <row r="17" spans="2:19" ht="32.450000000000003" customHeight="1">
      <c r="B17" s="12">
        <v>3</v>
      </c>
      <c r="C17" s="13" t="s">
        <v>186</v>
      </c>
      <c r="D17" s="8">
        <v>3</v>
      </c>
      <c r="E17" s="6" t="s">
        <v>10</v>
      </c>
      <c r="F17" s="9">
        <f>'[1]9 RPP'!$I$44</f>
        <v>2644.2737895524774</v>
      </c>
      <c r="G17" s="7">
        <f t="shared" si="3"/>
        <v>7932.8213686574327</v>
      </c>
      <c r="H17" s="9">
        <v>2582.83</v>
      </c>
      <c r="I17" s="3">
        <f t="shared" si="4"/>
        <v>2677.8781439999998</v>
      </c>
      <c r="J17" s="4">
        <v>690.11</v>
      </c>
      <c r="K17" s="3">
        <f t="shared" si="1"/>
        <v>703.084068</v>
      </c>
      <c r="L17" s="4">
        <v>2916.64</v>
      </c>
      <c r="M17" s="3">
        <f t="shared" si="5"/>
        <v>2916.64</v>
      </c>
      <c r="N17" s="14"/>
      <c r="O17" s="14">
        <f t="shared" si="0"/>
        <v>0</v>
      </c>
      <c r="P17" s="8"/>
      <c r="Q17" s="6">
        <f t="shared" si="0"/>
        <v>0</v>
      </c>
      <c r="R17" s="9">
        <f t="shared" si="6"/>
        <v>2235.4690003881192</v>
      </c>
      <c r="S17" s="14">
        <f t="shared" si="2"/>
        <v>6706.41</v>
      </c>
    </row>
    <row r="18" spans="2:19" ht="50.45" customHeight="1">
      <c r="B18" s="15">
        <v>4</v>
      </c>
      <c r="C18" s="13" t="s">
        <v>192</v>
      </c>
      <c r="D18" s="8">
        <v>3</v>
      </c>
      <c r="E18" s="6" t="s">
        <v>10</v>
      </c>
      <c r="F18" s="9">
        <f>'[1]10 REA'!$I$50</f>
        <v>7839.3297425731453</v>
      </c>
      <c r="G18" s="7">
        <f t="shared" si="3"/>
        <v>23517.989227719438</v>
      </c>
      <c r="H18" s="9">
        <v>7101.85</v>
      </c>
      <c r="I18" s="3">
        <f t="shared" si="4"/>
        <v>7363.1980800000001</v>
      </c>
      <c r="J18" s="4">
        <v>4624.47</v>
      </c>
      <c r="K18" s="3">
        <f t="shared" si="1"/>
        <v>4711.4100360000002</v>
      </c>
      <c r="L18" s="4">
        <v>7878.32</v>
      </c>
      <c r="M18" s="3">
        <f t="shared" si="5"/>
        <v>7878.32</v>
      </c>
      <c r="N18" s="14"/>
      <c r="O18" s="14">
        <f t="shared" si="0"/>
        <v>0</v>
      </c>
      <c r="P18" s="8"/>
      <c r="Q18" s="6">
        <f t="shared" si="0"/>
        <v>0</v>
      </c>
      <c r="R18" s="9">
        <f t="shared" si="6"/>
        <v>6948.0644646432866</v>
      </c>
      <c r="S18" s="14">
        <f t="shared" si="2"/>
        <v>20844.189999999999</v>
      </c>
    </row>
    <row r="19" spans="2:19" ht="49.9" hidden="1" customHeight="1">
      <c r="B19" s="12">
        <v>11</v>
      </c>
      <c r="C19" s="13" t="s">
        <v>187</v>
      </c>
      <c r="D19" s="8"/>
      <c r="E19" s="6" t="s">
        <v>10</v>
      </c>
      <c r="F19" s="9">
        <f>'[1]11 REA 9m'!$I$50</f>
        <v>8323.7243685731446</v>
      </c>
      <c r="G19" s="7">
        <f t="shared" si="3"/>
        <v>0</v>
      </c>
      <c r="H19" s="9">
        <v>7867.34</v>
      </c>
      <c r="I19" s="3">
        <f t="shared" si="4"/>
        <v>8156.8581119999999</v>
      </c>
      <c r="J19" s="4">
        <v>7118.06</v>
      </c>
      <c r="K19" s="3">
        <f t="shared" si="1"/>
        <v>7251.8795279999995</v>
      </c>
      <c r="L19" s="4">
        <v>8555.61</v>
      </c>
      <c r="M19" s="3">
        <f t="shared" si="5"/>
        <v>8555.61</v>
      </c>
      <c r="N19" s="14"/>
      <c r="O19" s="14">
        <f t="shared" si="0"/>
        <v>0</v>
      </c>
      <c r="P19" s="8"/>
      <c r="Q19" s="6">
        <f t="shared" si="0"/>
        <v>0</v>
      </c>
      <c r="R19" s="9">
        <f t="shared" si="6"/>
        <v>10762.690669524382</v>
      </c>
      <c r="S19" s="14">
        <f t="shared" si="2"/>
        <v>0</v>
      </c>
    </row>
    <row r="20" spans="2:19" ht="45">
      <c r="B20" s="12">
        <v>5</v>
      </c>
      <c r="C20" s="13" t="s">
        <v>188</v>
      </c>
      <c r="D20" s="8">
        <v>14</v>
      </c>
      <c r="E20" s="6" t="s">
        <v>10</v>
      </c>
      <c r="F20" s="9">
        <f>'[1]12 RBA '!$I$51</f>
        <v>3371.9552200809576</v>
      </c>
      <c r="G20" s="7">
        <f t="shared" si="3"/>
        <v>47207.37308113341</v>
      </c>
      <c r="H20" s="9">
        <v>3512.96</v>
      </c>
      <c r="I20" s="3">
        <f t="shared" si="4"/>
        <v>3642.2369279999998</v>
      </c>
      <c r="J20" s="4">
        <v>1989.83</v>
      </c>
      <c r="K20" s="3">
        <f t="shared" si="1"/>
        <v>2027.2388039999998</v>
      </c>
      <c r="L20" s="4">
        <v>3901.15</v>
      </c>
      <c r="M20" s="3">
        <f t="shared" si="5"/>
        <v>3901.15</v>
      </c>
      <c r="N20" s="14"/>
      <c r="O20" s="14">
        <f t="shared" si="0"/>
        <v>0</v>
      </c>
      <c r="P20" s="8"/>
      <c r="Q20" s="6">
        <f t="shared" si="0"/>
        <v>0</v>
      </c>
      <c r="R20" s="9">
        <f t="shared" si="6"/>
        <v>3235.6452380202395</v>
      </c>
      <c r="S20" s="14">
        <f t="shared" si="2"/>
        <v>45299.03</v>
      </c>
    </row>
    <row r="21" spans="2:19" ht="34.15" customHeight="1">
      <c r="B21" s="15">
        <v>6</v>
      </c>
      <c r="C21" s="13" t="s">
        <v>189</v>
      </c>
      <c r="D21" s="8">
        <v>4</v>
      </c>
      <c r="E21" s="6" t="s">
        <v>10</v>
      </c>
      <c r="F21" s="9">
        <f>'[1]13 RVP'!$I$50</f>
        <v>4975.8562634759119</v>
      </c>
      <c r="G21" s="7">
        <f t="shared" si="3"/>
        <v>19903.425053903647</v>
      </c>
      <c r="H21" s="9">
        <v>4993.71</v>
      </c>
      <c r="I21" s="3">
        <f t="shared" si="4"/>
        <v>5177.4785279999996</v>
      </c>
      <c r="J21" s="4">
        <v>1808.04</v>
      </c>
      <c r="K21" s="3">
        <f t="shared" si="1"/>
        <v>1842.0311519999998</v>
      </c>
      <c r="L21" s="4">
        <v>1880.57</v>
      </c>
      <c r="M21" s="3">
        <f t="shared" si="5"/>
        <v>1880.57</v>
      </c>
      <c r="N21" s="14"/>
      <c r="O21" s="14">
        <f t="shared" si="0"/>
        <v>0</v>
      </c>
      <c r="P21" s="8"/>
      <c r="Q21" s="6">
        <f t="shared" si="0"/>
        <v>0</v>
      </c>
      <c r="R21" s="9">
        <f t="shared" si="6"/>
        <v>3468.9839858689775</v>
      </c>
      <c r="S21" s="7">
        <f t="shared" si="2"/>
        <v>13875.94</v>
      </c>
    </row>
    <row r="22" spans="2:19" ht="47.1" customHeight="1">
      <c r="B22" s="12">
        <v>7</v>
      </c>
      <c r="C22" s="13" t="s">
        <v>190</v>
      </c>
      <c r="D22" s="8">
        <v>8</v>
      </c>
      <c r="E22" s="6" t="s">
        <v>10</v>
      </c>
      <c r="F22" s="9">
        <f>'[1]14 RVE '!$I$51</f>
        <v>8963.7354467436217</v>
      </c>
      <c r="G22" s="7">
        <f t="shared" si="3"/>
        <v>71709.883573948973</v>
      </c>
      <c r="H22" s="9">
        <v>7085.91</v>
      </c>
      <c r="I22" s="3">
        <f t="shared" si="4"/>
        <v>7346.671487999999</v>
      </c>
      <c r="J22" s="4">
        <v>3679.07</v>
      </c>
      <c r="K22" s="3">
        <f t="shared" si="1"/>
        <v>3748.2365159999999</v>
      </c>
      <c r="L22" s="4">
        <v>8414.5</v>
      </c>
      <c r="M22" s="3">
        <f t="shared" si="5"/>
        <v>8414.5</v>
      </c>
      <c r="N22" s="14"/>
      <c r="O22" s="14">
        <f t="shared" si="0"/>
        <v>0</v>
      </c>
      <c r="P22" s="8"/>
      <c r="Q22" s="6">
        <f t="shared" si="0"/>
        <v>0</v>
      </c>
      <c r="R22" s="9">
        <f t="shared" si="6"/>
        <v>7118.2858626859052</v>
      </c>
      <c r="S22" s="14">
        <f t="shared" si="2"/>
        <v>56946.29</v>
      </c>
    </row>
    <row r="23" spans="2:19" ht="36" customHeight="1">
      <c r="B23" s="12">
        <v>8</v>
      </c>
      <c r="C23" s="13" t="s">
        <v>191</v>
      </c>
      <c r="D23" s="8">
        <v>2</v>
      </c>
      <c r="E23" s="6" t="s">
        <v>10</v>
      </c>
      <c r="F23" s="9">
        <f>'[1]15 REAB RSA'!$I$48</f>
        <v>2132.7848004712614</v>
      </c>
      <c r="G23" s="7">
        <f t="shared" si="3"/>
        <v>4265.5696009425228</v>
      </c>
      <c r="H23" s="9">
        <v>1545.86</v>
      </c>
      <c r="I23" s="3">
        <f t="shared" si="4"/>
        <v>1602.7476479999998</v>
      </c>
      <c r="J23" s="4">
        <v>915.73</v>
      </c>
      <c r="K23" s="3">
        <f t="shared" si="1"/>
        <v>932.94572399999993</v>
      </c>
      <c r="L23" s="4">
        <v>1835.15</v>
      </c>
      <c r="M23" s="3">
        <f t="shared" si="5"/>
        <v>1835.15</v>
      </c>
      <c r="N23" s="14"/>
      <c r="O23" s="14">
        <f t="shared" si="0"/>
        <v>0</v>
      </c>
      <c r="P23" s="8"/>
      <c r="Q23" s="6">
        <f t="shared" si="0"/>
        <v>0</v>
      </c>
      <c r="R23" s="9">
        <f t="shared" si="6"/>
        <v>1625.9070431178152</v>
      </c>
      <c r="S23" s="7">
        <f t="shared" si="2"/>
        <v>3251.81</v>
      </c>
    </row>
    <row r="24" spans="2:19" ht="45">
      <c r="B24" s="15">
        <v>9</v>
      </c>
      <c r="C24" s="13" t="s">
        <v>193</v>
      </c>
      <c r="D24" s="8">
        <v>1</v>
      </c>
      <c r="E24" s="6" t="s">
        <v>10</v>
      </c>
      <c r="F24" s="9">
        <f>'[1]16 REAB REA'!$I$50</f>
        <v>3900.9186706359428</v>
      </c>
      <c r="G24" s="7">
        <f t="shared" si="3"/>
        <v>3900.9186706359428</v>
      </c>
      <c r="H24" s="9">
        <v>2374.5500000000002</v>
      </c>
      <c r="I24" s="3">
        <f t="shared" si="4"/>
        <v>2461.9334400000002</v>
      </c>
      <c r="J24" s="4">
        <v>1064.53</v>
      </c>
      <c r="K24" s="3">
        <f t="shared" si="1"/>
        <v>1084.5431639999999</v>
      </c>
      <c r="L24" s="4">
        <v>3122</v>
      </c>
      <c r="M24" s="3">
        <f t="shared" si="5"/>
        <v>3122</v>
      </c>
      <c r="N24" s="14"/>
      <c r="O24" s="14">
        <f t="shared" si="0"/>
        <v>0</v>
      </c>
      <c r="P24" s="8"/>
      <c r="Q24" s="6">
        <f t="shared" si="0"/>
        <v>0</v>
      </c>
      <c r="R24" s="9">
        <f t="shared" si="6"/>
        <v>2642.3488186589857</v>
      </c>
      <c r="S24" s="7">
        <f t="shared" si="2"/>
        <v>2642.35</v>
      </c>
    </row>
    <row r="25" spans="2:19" ht="33" hidden="1" customHeight="1">
      <c r="B25" s="12">
        <v>17</v>
      </c>
      <c r="C25" s="13" t="s">
        <v>194</v>
      </c>
      <c r="D25" s="8"/>
      <c r="E25" s="6" t="s">
        <v>10</v>
      </c>
      <c r="F25" s="9">
        <f>'[1]17 REAB RBA'!$I$51</f>
        <v>2725.9300088409027</v>
      </c>
      <c r="G25" s="7">
        <f t="shared" si="3"/>
        <v>0</v>
      </c>
      <c r="H25" s="9">
        <v>2352.04</v>
      </c>
      <c r="I25" s="3">
        <f t="shared" si="4"/>
        <v>2438.5950719999996</v>
      </c>
      <c r="J25" s="4">
        <v>1573.78</v>
      </c>
      <c r="K25" s="3">
        <f t="shared" si="1"/>
        <v>1603.3670639999998</v>
      </c>
      <c r="L25" s="4">
        <v>3311.73</v>
      </c>
      <c r="M25" s="3">
        <f t="shared" si="5"/>
        <v>3311.73</v>
      </c>
      <c r="N25" s="14"/>
      <c r="O25" s="14">
        <f t="shared" si="0"/>
        <v>0</v>
      </c>
      <c r="P25" s="8"/>
      <c r="Q25" s="6">
        <f t="shared" si="0"/>
        <v>0</v>
      </c>
      <c r="R25" s="9">
        <f t="shared" si="6"/>
        <v>3359.8740482803005</v>
      </c>
      <c r="S25" s="7">
        <f t="shared" si="2"/>
        <v>0</v>
      </c>
    </row>
    <row r="26" spans="2:19" ht="34.9" hidden="1" customHeight="1">
      <c r="B26" s="12">
        <v>18</v>
      </c>
      <c r="C26" s="13" t="s">
        <v>57</v>
      </c>
      <c r="D26" s="8"/>
      <c r="E26" s="6" t="s">
        <v>11</v>
      </c>
      <c r="F26" s="9">
        <f>'[1]22 TS30'!$I$43</f>
        <v>4313.127809798023</v>
      </c>
      <c r="G26" s="7">
        <f t="shared" si="3"/>
        <v>0</v>
      </c>
      <c r="H26" s="9">
        <v>2526.12</v>
      </c>
      <c r="I26" s="3">
        <f t="shared" si="4"/>
        <v>2619.0812159999996</v>
      </c>
      <c r="J26" s="4">
        <v>2130.64</v>
      </c>
      <c r="K26" s="3">
        <f t="shared" si="1"/>
        <v>2170.6960319999998</v>
      </c>
      <c r="L26" s="4">
        <v>2768.76</v>
      </c>
      <c r="M26" s="3">
        <f t="shared" si="5"/>
        <v>2768.76</v>
      </c>
      <c r="N26" s="14"/>
      <c r="O26" s="14">
        <f t="shared" si="0"/>
        <v>0</v>
      </c>
      <c r="P26" s="8"/>
      <c r="Q26" s="6">
        <f t="shared" si="0"/>
        <v>0</v>
      </c>
      <c r="R26" s="9">
        <f t="shared" si="6"/>
        <v>3957.2216859326745</v>
      </c>
      <c r="S26" s="14">
        <f t="shared" si="2"/>
        <v>0</v>
      </c>
    </row>
    <row r="27" spans="2:19" ht="34.9" hidden="1" customHeight="1">
      <c r="B27" s="15">
        <v>19</v>
      </c>
      <c r="C27" s="20" t="s">
        <v>15</v>
      </c>
      <c r="D27" s="8"/>
      <c r="E27" s="6" t="s">
        <v>11</v>
      </c>
      <c r="F27" s="9"/>
      <c r="G27" s="7">
        <f t="shared" si="3"/>
        <v>0</v>
      </c>
      <c r="H27" s="9"/>
      <c r="I27" s="3">
        <f t="shared" si="4"/>
        <v>0</v>
      </c>
      <c r="J27" s="4">
        <v>2659.2</v>
      </c>
      <c r="K27" s="3">
        <f t="shared" si="1"/>
        <v>2709.1929599999994</v>
      </c>
      <c r="L27" s="4">
        <v>2870.36</v>
      </c>
      <c r="M27" s="3">
        <f t="shared" si="5"/>
        <v>2870.36</v>
      </c>
      <c r="N27" s="14"/>
      <c r="O27" s="14">
        <f t="shared" si="0"/>
        <v>0</v>
      </c>
      <c r="P27" s="8"/>
      <c r="Q27" s="6">
        <f t="shared" si="0"/>
        <v>0</v>
      </c>
      <c r="R27" s="9">
        <f t="shared" si="6"/>
        <v>2789.7764799999995</v>
      </c>
      <c r="S27" s="7">
        <f t="shared" si="2"/>
        <v>0</v>
      </c>
    </row>
    <row r="28" spans="2:19" ht="34.9" hidden="1" customHeight="1">
      <c r="B28" s="12">
        <v>20</v>
      </c>
      <c r="C28" s="20" t="s">
        <v>58</v>
      </c>
      <c r="D28" s="8"/>
      <c r="E28" s="6" t="s">
        <v>11</v>
      </c>
      <c r="F28" s="9"/>
      <c r="G28" s="7">
        <f t="shared" si="3"/>
        <v>0</v>
      </c>
      <c r="H28" s="9"/>
      <c r="I28" s="3">
        <f t="shared" si="4"/>
        <v>0</v>
      </c>
      <c r="J28" s="4">
        <v>1960.32</v>
      </c>
      <c r="K28" s="3">
        <f t="shared" si="1"/>
        <v>1997.1740159999997</v>
      </c>
      <c r="L28" s="4">
        <v>3703.56</v>
      </c>
      <c r="M28" s="3">
        <f t="shared" si="5"/>
        <v>3703.56</v>
      </c>
      <c r="N28" s="14"/>
      <c r="O28" s="14">
        <f t="shared" si="0"/>
        <v>0</v>
      </c>
      <c r="P28" s="8"/>
      <c r="Q28" s="6">
        <f t="shared" si="0"/>
        <v>0</v>
      </c>
      <c r="R28" s="9">
        <f t="shared" si="6"/>
        <v>2850.3670079999997</v>
      </c>
      <c r="S28" s="7">
        <f t="shared" si="2"/>
        <v>0</v>
      </c>
    </row>
    <row r="29" spans="2:19" ht="34.9" hidden="1" customHeight="1">
      <c r="B29" s="12">
        <v>21</v>
      </c>
      <c r="C29" s="13" t="s">
        <v>59</v>
      </c>
      <c r="D29" s="8"/>
      <c r="E29" s="6" t="s">
        <v>11</v>
      </c>
      <c r="F29" s="9">
        <f>'[1]23 TS20'!$I$43</f>
        <v>3378.9008905305968</v>
      </c>
      <c r="G29" s="7">
        <f t="shared" si="3"/>
        <v>0</v>
      </c>
      <c r="H29" s="9">
        <v>2080.63</v>
      </c>
      <c r="I29" s="3">
        <f t="shared" si="4"/>
        <v>2157.1971840000001</v>
      </c>
      <c r="J29" s="4">
        <v>2098.52</v>
      </c>
      <c r="K29" s="3">
        <f t="shared" si="1"/>
        <v>2137.9721759999998</v>
      </c>
      <c r="L29" s="4">
        <v>2418.83</v>
      </c>
      <c r="M29" s="3">
        <f t="shared" si="5"/>
        <v>2418.83</v>
      </c>
      <c r="N29" s="14"/>
      <c r="O29" s="14">
        <f t="shared" si="0"/>
        <v>0</v>
      </c>
      <c r="P29" s="8"/>
      <c r="Q29" s="6">
        <f t="shared" si="0"/>
        <v>0</v>
      </c>
      <c r="R29" s="9">
        <f t="shared" si="6"/>
        <v>3364.3000835101989</v>
      </c>
      <c r="S29" s="7">
        <f t="shared" si="2"/>
        <v>0</v>
      </c>
    </row>
    <row r="30" spans="2:19" ht="34.9" hidden="1" customHeight="1">
      <c r="B30" s="12">
        <v>22</v>
      </c>
      <c r="C30" s="20" t="s">
        <v>16</v>
      </c>
      <c r="D30" s="8"/>
      <c r="E30" s="6" t="s">
        <v>11</v>
      </c>
      <c r="F30" s="9"/>
      <c r="G30" s="7">
        <f t="shared" si="3"/>
        <v>0</v>
      </c>
      <c r="H30" s="9"/>
      <c r="I30" s="3">
        <f t="shared" si="4"/>
        <v>0</v>
      </c>
      <c r="J30" s="4">
        <v>2223.02</v>
      </c>
      <c r="K30" s="3">
        <f t="shared" si="1"/>
        <v>2264.8127759999998</v>
      </c>
      <c r="L30" s="4">
        <v>2486.56</v>
      </c>
      <c r="M30" s="3">
        <f t="shared" si="5"/>
        <v>2486.56</v>
      </c>
      <c r="N30" s="14"/>
      <c r="O30" s="14">
        <f t="shared" si="0"/>
        <v>0</v>
      </c>
      <c r="P30" s="8"/>
      <c r="Q30" s="6">
        <f t="shared" si="0"/>
        <v>0</v>
      </c>
      <c r="R30" s="9">
        <f t="shared" si="6"/>
        <v>2375.6863880000001</v>
      </c>
      <c r="S30" s="7">
        <f t="shared" si="2"/>
        <v>0</v>
      </c>
    </row>
    <row r="31" spans="2:19" ht="34.9" hidden="1" customHeight="1">
      <c r="B31" s="15">
        <v>23</v>
      </c>
      <c r="C31" s="20" t="s">
        <v>60</v>
      </c>
      <c r="D31" s="8"/>
      <c r="E31" s="6" t="s">
        <v>11</v>
      </c>
      <c r="F31" s="9"/>
      <c r="G31" s="7">
        <f t="shared" si="3"/>
        <v>0</v>
      </c>
      <c r="H31" s="9">
        <v>0</v>
      </c>
      <c r="I31" s="3">
        <f t="shared" si="4"/>
        <v>0</v>
      </c>
      <c r="J31" s="4">
        <v>2550.61</v>
      </c>
      <c r="K31" s="3">
        <f t="shared" si="1"/>
        <v>2598.5614679999999</v>
      </c>
      <c r="L31" s="4">
        <v>3150.43</v>
      </c>
      <c r="M31" s="3">
        <f t="shared" si="5"/>
        <v>3150.43</v>
      </c>
      <c r="N31" s="14"/>
      <c r="O31" s="14">
        <f t="shared" si="0"/>
        <v>0</v>
      </c>
      <c r="P31" s="8"/>
      <c r="Q31" s="6">
        <f t="shared" si="0"/>
        <v>0</v>
      </c>
      <c r="R31" s="9">
        <f t="shared" si="6"/>
        <v>5748.9914680000002</v>
      </c>
      <c r="S31" s="7">
        <f t="shared" si="2"/>
        <v>0</v>
      </c>
    </row>
    <row r="32" spans="2:19" ht="34.9" hidden="1" customHeight="1">
      <c r="B32" s="12"/>
      <c r="C32" s="13" t="s">
        <v>199</v>
      </c>
      <c r="D32" s="8"/>
      <c r="E32" s="6" t="s">
        <v>11</v>
      </c>
      <c r="F32" s="9">
        <f>'[1]22.TD30'!$I$43</f>
        <v>8053.1702845980235</v>
      </c>
      <c r="G32" s="7">
        <f t="shared" si="3"/>
        <v>0</v>
      </c>
      <c r="H32" s="9"/>
      <c r="I32" s="3">
        <f t="shared" si="4"/>
        <v>0</v>
      </c>
      <c r="J32" s="4"/>
      <c r="K32" s="3">
        <f t="shared" si="1"/>
        <v>0</v>
      </c>
      <c r="L32" s="4"/>
      <c r="M32" s="3">
        <f t="shared" si="5"/>
        <v>0</v>
      </c>
      <c r="N32" s="14"/>
      <c r="O32" s="14">
        <f t="shared" si="0"/>
        <v>0</v>
      </c>
      <c r="P32" s="8"/>
      <c r="Q32" s="6">
        <f t="shared" si="0"/>
        <v>0</v>
      </c>
      <c r="R32" s="9" t="e">
        <f t="shared" si="6"/>
        <v>#DIV/0!</v>
      </c>
      <c r="S32" s="7"/>
    </row>
    <row r="33" spans="2:19" ht="34.9" hidden="1" customHeight="1">
      <c r="B33" s="12"/>
      <c r="C33" s="20" t="s">
        <v>200</v>
      </c>
      <c r="D33" s="8"/>
      <c r="E33" s="6" t="s">
        <v>11</v>
      </c>
      <c r="F33" s="9"/>
      <c r="G33" s="7">
        <f t="shared" si="3"/>
        <v>0</v>
      </c>
      <c r="H33" s="9"/>
      <c r="I33" s="3">
        <f t="shared" si="4"/>
        <v>0</v>
      </c>
      <c r="J33" s="4"/>
      <c r="K33" s="3">
        <f t="shared" si="1"/>
        <v>0</v>
      </c>
      <c r="L33" s="4"/>
      <c r="M33" s="3">
        <f t="shared" si="5"/>
        <v>0</v>
      </c>
      <c r="N33" s="14"/>
      <c r="O33" s="14">
        <f t="shared" si="0"/>
        <v>0</v>
      </c>
      <c r="P33" s="8"/>
      <c r="Q33" s="6">
        <f t="shared" si="0"/>
        <v>0</v>
      </c>
      <c r="R33" s="9" t="e">
        <f t="shared" si="6"/>
        <v>#DIV/0!</v>
      </c>
      <c r="S33" s="7"/>
    </row>
    <row r="34" spans="2:19" ht="34.9" hidden="1" customHeight="1">
      <c r="B34" s="12"/>
      <c r="C34" s="20" t="s">
        <v>201</v>
      </c>
      <c r="D34" s="8"/>
      <c r="E34" s="6" t="s">
        <v>11</v>
      </c>
      <c r="F34" s="9"/>
      <c r="G34" s="7">
        <f t="shared" si="3"/>
        <v>0</v>
      </c>
      <c r="H34" s="9"/>
      <c r="I34" s="3">
        <f t="shared" si="4"/>
        <v>0</v>
      </c>
      <c r="J34" s="4"/>
      <c r="K34" s="3">
        <f t="shared" si="1"/>
        <v>0</v>
      </c>
      <c r="L34" s="4"/>
      <c r="M34" s="3">
        <f t="shared" si="5"/>
        <v>0</v>
      </c>
      <c r="N34" s="14"/>
      <c r="O34" s="14">
        <f t="shared" si="0"/>
        <v>0</v>
      </c>
      <c r="P34" s="8"/>
      <c r="Q34" s="6">
        <f t="shared" si="0"/>
        <v>0</v>
      </c>
      <c r="R34" s="9" t="e">
        <f t="shared" si="6"/>
        <v>#DIV/0!</v>
      </c>
      <c r="S34" s="7"/>
    </row>
    <row r="35" spans="2:19" ht="34.9" hidden="1" customHeight="1">
      <c r="B35" s="12"/>
      <c r="C35" s="13" t="s">
        <v>198</v>
      </c>
      <c r="D35" s="8"/>
      <c r="E35" s="6" t="s">
        <v>11</v>
      </c>
      <c r="F35" s="9">
        <f>'[1]22.TD20'!$I$43</f>
        <v>5884.518988998022</v>
      </c>
      <c r="G35" s="7">
        <f t="shared" si="3"/>
        <v>0</v>
      </c>
      <c r="H35" s="9"/>
      <c r="I35" s="3">
        <f t="shared" si="4"/>
        <v>0</v>
      </c>
      <c r="J35" s="4"/>
      <c r="K35" s="3">
        <f t="shared" si="1"/>
        <v>0</v>
      </c>
      <c r="L35" s="4"/>
      <c r="M35" s="3">
        <f t="shared" si="5"/>
        <v>0</v>
      </c>
      <c r="N35" s="14"/>
      <c r="O35" s="14">
        <f t="shared" si="0"/>
        <v>0</v>
      </c>
      <c r="P35" s="8"/>
      <c r="Q35" s="6">
        <f t="shared" si="0"/>
        <v>0</v>
      </c>
      <c r="R35" s="9" t="e">
        <f t="shared" si="6"/>
        <v>#DIV/0!</v>
      </c>
      <c r="S35" s="7"/>
    </row>
    <row r="36" spans="2:19" ht="34.9" hidden="1" customHeight="1">
      <c r="B36" s="12"/>
      <c r="C36" s="20" t="s">
        <v>202</v>
      </c>
      <c r="D36" s="8"/>
      <c r="E36" s="6" t="s">
        <v>11</v>
      </c>
      <c r="F36" s="9"/>
      <c r="G36" s="7">
        <f t="shared" si="3"/>
        <v>0</v>
      </c>
      <c r="H36" s="9"/>
      <c r="I36" s="3">
        <f t="shared" si="4"/>
        <v>0</v>
      </c>
      <c r="J36" s="4"/>
      <c r="K36" s="3">
        <f t="shared" si="1"/>
        <v>0</v>
      </c>
      <c r="L36" s="4"/>
      <c r="M36" s="3">
        <f t="shared" si="5"/>
        <v>0</v>
      </c>
      <c r="N36" s="14"/>
      <c r="O36" s="14">
        <f t="shared" si="0"/>
        <v>0</v>
      </c>
      <c r="P36" s="8"/>
      <c r="Q36" s="6">
        <f t="shared" si="0"/>
        <v>0</v>
      </c>
      <c r="R36" s="9" t="e">
        <f t="shared" si="6"/>
        <v>#DIV/0!</v>
      </c>
      <c r="S36" s="7"/>
    </row>
    <row r="37" spans="2:19" ht="34.9" hidden="1" customHeight="1">
      <c r="B37" s="12"/>
      <c r="C37" s="20" t="s">
        <v>203</v>
      </c>
      <c r="D37" s="8"/>
      <c r="E37" s="6" t="s">
        <v>11</v>
      </c>
      <c r="F37" s="9"/>
      <c r="G37" s="7">
        <f t="shared" si="3"/>
        <v>0</v>
      </c>
      <c r="H37" s="9"/>
      <c r="I37" s="3">
        <f t="shared" si="4"/>
        <v>0</v>
      </c>
      <c r="J37" s="4">
        <v>6141.05</v>
      </c>
      <c r="K37" s="3">
        <f t="shared" si="1"/>
        <v>6256.5017399999997</v>
      </c>
      <c r="L37" s="4"/>
      <c r="M37" s="3">
        <f t="shared" si="5"/>
        <v>0</v>
      </c>
      <c r="N37" s="14"/>
      <c r="O37" s="14">
        <f t="shared" si="0"/>
        <v>0</v>
      </c>
      <c r="P37" s="8"/>
      <c r="Q37" s="6">
        <f t="shared" si="0"/>
        <v>0</v>
      </c>
      <c r="R37" s="9">
        <f t="shared" si="6"/>
        <v>6256.5017399999997</v>
      </c>
      <c r="S37" s="7">
        <f t="shared" si="2"/>
        <v>0</v>
      </c>
    </row>
    <row r="38" spans="2:19" ht="34.9" customHeight="1">
      <c r="B38" s="12">
        <v>10</v>
      </c>
      <c r="C38" s="13" t="s">
        <v>61</v>
      </c>
      <c r="D38" s="8">
        <v>4</v>
      </c>
      <c r="E38" s="6" t="s">
        <v>11</v>
      </c>
      <c r="F38" s="9">
        <f>'[1]24 RD30'!$I$45</f>
        <v>7178.1740146632483</v>
      </c>
      <c r="G38" s="7">
        <f t="shared" si="3"/>
        <v>28712.696058652993</v>
      </c>
      <c r="H38" s="9">
        <v>4599.96</v>
      </c>
      <c r="I38" s="3">
        <f t="shared" si="4"/>
        <v>4769.2385279999999</v>
      </c>
      <c r="J38" s="4">
        <v>4326.3100000000004</v>
      </c>
      <c r="K38" s="3">
        <f t="shared" si="1"/>
        <v>4407.644628</v>
      </c>
      <c r="L38" s="4">
        <v>5412.58</v>
      </c>
      <c r="M38" s="3">
        <f t="shared" si="5"/>
        <v>5412.58</v>
      </c>
      <c r="N38" s="14"/>
      <c r="O38" s="14">
        <f t="shared" si="0"/>
        <v>0</v>
      </c>
      <c r="P38" s="8"/>
      <c r="Q38" s="6">
        <f t="shared" si="0"/>
        <v>0</v>
      </c>
      <c r="R38" s="9">
        <f t="shared" si="6"/>
        <v>5441.9092926658122</v>
      </c>
      <c r="S38" s="7">
        <f t="shared" si="2"/>
        <v>21767.64</v>
      </c>
    </row>
    <row r="39" spans="2:19" ht="34.9" hidden="1" customHeight="1">
      <c r="B39" s="15">
        <v>25</v>
      </c>
      <c r="C39" s="20" t="s">
        <v>17</v>
      </c>
      <c r="D39" s="8"/>
      <c r="E39" s="6" t="s">
        <v>11</v>
      </c>
      <c r="F39" s="9"/>
      <c r="G39" s="7">
        <f t="shared" si="3"/>
        <v>0</v>
      </c>
      <c r="H39" s="9"/>
      <c r="I39" s="3">
        <f t="shared" si="4"/>
        <v>0</v>
      </c>
      <c r="J39" s="4">
        <v>4490.1099999999997</v>
      </c>
      <c r="K39" s="3">
        <f t="shared" si="1"/>
        <v>4574.5240679999997</v>
      </c>
      <c r="L39" s="4">
        <v>5463.37</v>
      </c>
      <c r="M39" s="3">
        <f t="shared" si="5"/>
        <v>5463.37</v>
      </c>
      <c r="N39" s="14"/>
      <c r="O39" s="14">
        <f t="shared" si="0"/>
        <v>0</v>
      </c>
      <c r="P39" s="8"/>
      <c r="Q39" s="6">
        <f t="shared" si="0"/>
        <v>0</v>
      </c>
      <c r="R39" s="9">
        <f t="shared" si="6"/>
        <v>5018.9470339999998</v>
      </c>
      <c r="S39" s="7">
        <f t="shared" si="2"/>
        <v>0</v>
      </c>
    </row>
    <row r="40" spans="2:19" ht="34.9" hidden="1" customHeight="1">
      <c r="B40" s="12">
        <v>26</v>
      </c>
      <c r="C40" s="20" t="s">
        <v>62</v>
      </c>
      <c r="D40" s="8"/>
      <c r="E40" s="6" t="s">
        <v>11</v>
      </c>
      <c r="F40" s="9"/>
      <c r="G40" s="7">
        <f t="shared" si="3"/>
        <v>0</v>
      </c>
      <c r="H40" s="9"/>
      <c r="I40" s="3">
        <f t="shared" si="4"/>
        <v>0</v>
      </c>
      <c r="J40" s="4">
        <v>4768.55</v>
      </c>
      <c r="K40" s="3">
        <f t="shared" si="1"/>
        <v>4858.1987399999998</v>
      </c>
      <c r="L40" s="4">
        <v>6293.06</v>
      </c>
      <c r="M40" s="3">
        <f t="shared" si="5"/>
        <v>6293.06</v>
      </c>
      <c r="N40" s="14"/>
      <c r="O40" s="14">
        <f t="shared" si="0"/>
        <v>0</v>
      </c>
      <c r="P40" s="8"/>
      <c r="Q40" s="6">
        <f t="shared" si="0"/>
        <v>0</v>
      </c>
      <c r="R40" s="9">
        <f t="shared" si="6"/>
        <v>5575.6293700000006</v>
      </c>
      <c r="S40" s="7">
        <f t="shared" si="2"/>
        <v>0</v>
      </c>
    </row>
    <row r="41" spans="2:19" ht="34.9" hidden="1" customHeight="1">
      <c r="B41" s="12">
        <v>27</v>
      </c>
      <c r="C41" s="13" t="s">
        <v>63</v>
      </c>
      <c r="D41" s="8"/>
      <c r="E41" s="6" t="s">
        <v>11</v>
      </c>
      <c r="F41" s="9">
        <f>'[1]25 RD20'!$I$44</f>
        <v>6443.7058398860381</v>
      </c>
      <c r="G41" s="7">
        <f t="shared" si="3"/>
        <v>0</v>
      </c>
      <c r="H41" s="9"/>
      <c r="I41" s="3">
        <f t="shared" si="4"/>
        <v>0</v>
      </c>
      <c r="J41" s="4">
        <v>4102.45</v>
      </c>
      <c r="K41" s="3">
        <f t="shared" si="1"/>
        <v>4179.5760599999994</v>
      </c>
      <c r="L41" s="4">
        <v>4989.2700000000004</v>
      </c>
      <c r="M41" s="3">
        <f t="shared" si="5"/>
        <v>4989.2700000000004</v>
      </c>
      <c r="N41" s="14"/>
      <c r="O41" s="14">
        <f t="shared" si="0"/>
        <v>0</v>
      </c>
      <c r="P41" s="8"/>
      <c r="Q41" s="6">
        <f t="shared" si="0"/>
        <v>0</v>
      </c>
      <c r="R41" s="9">
        <f t="shared" si="6"/>
        <v>7806.2759499430194</v>
      </c>
      <c r="S41" s="7">
        <f t="shared" si="2"/>
        <v>0</v>
      </c>
    </row>
    <row r="42" spans="2:19" ht="34.9" hidden="1" customHeight="1">
      <c r="B42" s="12">
        <v>28</v>
      </c>
      <c r="C42" s="20" t="s">
        <v>18</v>
      </c>
      <c r="D42" s="8"/>
      <c r="E42" s="6" t="s">
        <v>11</v>
      </c>
      <c r="F42" s="9"/>
      <c r="G42" s="7">
        <f t="shared" si="3"/>
        <v>0</v>
      </c>
      <c r="H42" s="9">
        <v>4190.43</v>
      </c>
      <c r="I42" s="3">
        <f t="shared" si="4"/>
        <v>4344.6378240000004</v>
      </c>
      <c r="J42" s="4">
        <v>4211.6400000000003</v>
      </c>
      <c r="K42" s="3">
        <f t="shared" si="1"/>
        <v>4290.8188319999999</v>
      </c>
      <c r="L42" s="4">
        <v>5023.1400000000003</v>
      </c>
      <c r="M42" s="3">
        <f t="shared" si="5"/>
        <v>5023.1400000000003</v>
      </c>
      <c r="N42" s="14"/>
      <c r="O42" s="14">
        <f t="shared" si="0"/>
        <v>0</v>
      </c>
      <c r="P42" s="8"/>
      <c r="Q42" s="6">
        <f t="shared" si="0"/>
        <v>0</v>
      </c>
      <c r="R42" s="9">
        <f t="shared" si="6"/>
        <v>4552.8655520000002</v>
      </c>
      <c r="S42" s="7">
        <f t="shared" si="2"/>
        <v>0</v>
      </c>
    </row>
    <row r="43" spans="2:19" ht="34.9" hidden="1" customHeight="1">
      <c r="B43" s="15">
        <v>29</v>
      </c>
      <c r="C43" s="20" t="s">
        <v>64</v>
      </c>
      <c r="D43" s="8"/>
      <c r="E43" s="6" t="s">
        <v>11</v>
      </c>
      <c r="F43" s="9"/>
      <c r="G43" s="7">
        <f t="shared" si="3"/>
        <v>0</v>
      </c>
      <c r="H43" s="9"/>
      <c r="I43" s="3">
        <f t="shared" si="4"/>
        <v>0</v>
      </c>
      <c r="J43" s="4">
        <v>4264.74</v>
      </c>
      <c r="K43" s="3">
        <f t="shared" si="1"/>
        <v>4344.9171119999992</v>
      </c>
      <c r="L43" s="4">
        <v>5802.02</v>
      </c>
      <c r="M43" s="3">
        <f t="shared" si="5"/>
        <v>5802.02</v>
      </c>
      <c r="N43" s="14"/>
      <c r="O43" s="14">
        <f t="shared" si="0"/>
        <v>0</v>
      </c>
      <c r="P43" s="8"/>
      <c r="Q43" s="6">
        <f t="shared" si="0"/>
        <v>0</v>
      </c>
      <c r="R43" s="9">
        <f t="shared" si="6"/>
        <v>5073.4685559999998</v>
      </c>
      <c r="S43" s="7">
        <f t="shared" si="2"/>
        <v>0</v>
      </c>
    </row>
    <row r="44" spans="2:19" ht="34.9" customHeight="1">
      <c r="B44" s="12">
        <v>11</v>
      </c>
      <c r="C44" s="13" t="s">
        <v>65</v>
      </c>
      <c r="D44" s="8">
        <v>12</v>
      </c>
      <c r="E44" s="6" t="s">
        <v>11</v>
      </c>
      <c r="F44" s="9">
        <f>'[1]26 VS30'!$I$47</f>
        <v>5157.4000582373019</v>
      </c>
      <c r="G44" s="7">
        <f t="shared" si="3"/>
        <v>61888.800698847626</v>
      </c>
      <c r="H44" s="9">
        <v>3130.12</v>
      </c>
      <c r="I44" s="3">
        <f t="shared" si="4"/>
        <v>3245.3084159999999</v>
      </c>
      <c r="J44" s="4">
        <v>2479.19</v>
      </c>
      <c r="K44" s="3">
        <f t="shared" si="1"/>
        <v>2525.7987720000001</v>
      </c>
      <c r="L44" s="4">
        <v>3351.23</v>
      </c>
      <c r="M44" s="3">
        <f t="shared" si="5"/>
        <v>3351.23</v>
      </c>
      <c r="N44" s="14"/>
      <c r="O44" s="14">
        <f t="shared" si="0"/>
        <v>0</v>
      </c>
      <c r="P44" s="8"/>
      <c r="Q44" s="6">
        <f t="shared" si="0"/>
        <v>0</v>
      </c>
      <c r="R44" s="9">
        <f t="shared" si="6"/>
        <v>3569.9343115593251</v>
      </c>
      <c r="S44" s="14">
        <f t="shared" si="2"/>
        <v>42839.21</v>
      </c>
    </row>
    <row r="45" spans="2:19" ht="34.9" hidden="1" customHeight="1">
      <c r="B45" s="15">
        <v>31</v>
      </c>
      <c r="C45" s="20" t="s">
        <v>19</v>
      </c>
      <c r="D45" s="8"/>
      <c r="E45" s="6" t="s">
        <v>11</v>
      </c>
      <c r="F45" s="9"/>
      <c r="G45" s="7">
        <f t="shared" si="3"/>
        <v>0</v>
      </c>
      <c r="H45" s="9"/>
      <c r="I45" s="3">
        <f t="shared" si="4"/>
        <v>0</v>
      </c>
      <c r="J45" s="4">
        <v>2859.2</v>
      </c>
      <c r="K45" s="3">
        <f t="shared" si="1"/>
        <v>2912.9529599999996</v>
      </c>
      <c r="L45" s="4">
        <v>3452.83</v>
      </c>
      <c r="M45" s="3">
        <f t="shared" si="5"/>
        <v>3452.83</v>
      </c>
      <c r="N45" s="14"/>
      <c r="O45" s="14">
        <f t="shared" si="0"/>
        <v>0</v>
      </c>
      <c r="P45" s="8"/>
      <c r="Q45" s="6">
        <f t="shared" si="0"/>
        <v>0</v>
      </c>
      <c r="R45" s="9">
        <f t="shared" si="6"/>
        <v>3182.8914799999998</v>
      </c>
      <c r="S45" s="7">
        <f t="shared" si="2"/>
        <v>0</v>
      </c>
    </row>
    <row r="46" spans="2:19" ht="34.9" hidden="1" customHeight="1">
      <c r="B46" s="12">
        <v>32</v>
      </c>
      <c r="C46" s="20" t="s">
        <v>66</v>
      </c>
      <c r="D46" s="8"/>
      <c r="E46" s="6" t="s">
        <v>11</v>
      </c>
      <c r="F46" s="9"/>
      <c r="G46" s="7">
        <f t="shared" si="3"/>
        <v>0</v>
      </c>
      <c r="H46" s="9"/>
      <c r="I46" s="3">
        <f t="shared" si="4"/>
        <v>0</v>
      </c>
      <c r="J46" s="4">
        <v>3350.58</v>
      </c>
      <c r="K46" s="3">
        <f t="shared" si="1"/>
        <v>3413.5709039999997</v>
      </c>
      <c r="L46" s="4">
        <v>4186.5600000000004</v>
      </c>
      <c r="M46" s="3">
        <f t="shared" si="5"/>
        <v>4186.5600000000004</v>
      </c>
      <c r="N46" s="14"/>
      <c r="O46" s="14">
        <f t="shared" si="0"/>
        <v>0</v>
      </c>
      <c r="P46" s="8"/>
      <c r="Q46" s="6">
        <f t="shared" si="0"/>
        <v>0</v>
      </c>
      <c r="R46" s="9">
        <f t="shared" si="6"/>
        <v>3800.0654519999998</v>
      </c>
      <c r="S46" s="7">
        <f t="shared" si="2"/>
        <v>0</v>
      </c>
    </row>
    <row r="47" spans="2:19" ht="34.9" customHeight="1">
      <c r="B47" s="12">
        <v>12</v>
      </c>
      <c r="C47" s="13" t="s">
        <v>67</v>
      </c>
      <c r="D47" s="8">
        <v>8</v>
      </c>
      <c r="E47" s="6" t="s">
        <v>11</v>
      </c>
      <c r="F47" s="9">
        <f>'[1]30.1  VR30 13'!$I$48</f>
        <v>7975.1400728337885</v>
      </c>
      <c r="G47" s="7">
        <f t="shared" si="3"/>
        <v>63801.120582670308</v>
      </c>
      <c r="H47" s="9"/>
      <c r="I47" s="3">
        <f t="shared" si="4"/>
        <v>0</v>
      </c>
      <c r="J47" s="4">
        <v>3941.19</v>
      </c>
      <c r="K47" s="3">
        <f t="shared" si="1"/>
        <v>4015.2843719999996</v>
      </c>
      <c r="L47" s="4">
        <v>5774.93</v>
      </c>
      <c r="M47" s="3">
        <f t="shared" si="5"/>
        <v>5774.93</v>
      </c>
      <c r="N47" s="14"/>
      <c r="O47" s="14">
        <f t="shared" si="0"/>
        <v>0</v>
      </c>
      <c r="P47" s="8"/>
      <c r="Q47" s="6">
        <f t="shared" si="0"/>
        <v>0</v>
      </c>
      <c r="R47" s="9">
        <f t="shared" si="6"/>
        <v>5921.7848149445963</v>
      </c>
      <c r="S47" s="14">
        <f t="shared" si="2"/>
        <v>47374.28</v>
      </c>
    </row>
    <row r="48" spans="2:19" ht="34.9" hidden="1" customHeight="1">
      <c r="B48" s="12">
        <v>34</v>
      </c>
      <c r="C48" s="20" t="s">
        <v>20</v>
      </c>
      <c r="D48" s="8"/>
      <c r="E48" s="6" t="s">
        <v>11</v>
      </c>
      <c r="F48" s="9"/>
      <c r="G48" s="7">
        <f t="shared" si="3"/>
        <v>0</v>
      </c>
      <c r="H48" s="9"/>
      <c r="I48" s="3">
        <f t="shared" si="4"/>
        <v>0</v>
      </c>
      <c r="J48" s="4">
        <v>4104.9799999999996</v>
      </c>
      <c r="K48" s="3">
        <f t="shared" si="1"/>
        <v>4182.1536239999996</v>
      </c>
      <c r="L48" s="4">
        <v>5825.72</v>
      </c>
      <c r="M48" s="3">
        <f t="shared" si="5"/>
        <v>5825.72</v>
      </c>
      <c r="N48" s="14"/>
      <c r="O48" s="14">
        <f t="shared" si="0"/>
        <v>0</v>
      </c>
      <c r="P48" s="8"/>
      <c r="Q48" s="6">
        <f t="shared" si="0"/>
        <v>0</v>
      </c>
      <c r="R48" s="9">
        <f t="shared" si="6"/>
        <v>5003.9368119999999</v>
      </c>
      <c r="S48" s="7">
        <f t="shared" si="2"/>
        <v>0</v>
      </c>
    </row>
    <row r="49" spans="2:19" ht="34.9" hidden="1" customHeight="1">
      <c r="B49" s="15">
        <v>35</v>
      </c>
      <c r="C49" s="20" t="s">
        <v>68</v>
      </c>
      <c r="D49" s="8"/>
      <c r="E49" s="6" t="s">
        <v>11</v>
      </c>
      <c r="F49" s="9"/>
      <c r="G49" s="7">
        <f t="shared" si="3"/>
        <v>0</v>
      </c>
      <c r="H49" s="9"/>
      <c r="I49" s="3">
        <f t="shared" si="4"/>
        <v>0</v>
      </c>
      <c r="J49" s="4">
        <v>4383.4399999999996</v>
      </c>
      <c r="K49" s="3">
        <f t="shared" si="1"/>
        <v>4465.8486719999992</v>
      </c>
      <c r="L49" s="4">
        <v>6429.64</v>
      </c>
      <c r="M49" s="3">
        <f t="shared" si="5"/>
        <v>6429.64</v>
      </c>
      <c r="N49" s="14"/>
      <c r="O49" s="14">
        <f t="shared" si="0"/>
        <v>0</v>
      </c>
      <c r="P49" s="8"/>
      <c r="Q49" s="6">
        <f t="shared" si="0"/>
        <v>0</v>
      </c>
      <c r="R49" s="9">
        <f t="shared" si="6"/>
        <v>5447.7443359999997</v>
      </c>
      <c r="S49" s="7">
        <f t="shared" si="2"/>
        <v>0</v>
      </c>
    </row>
    <row r="50" spans="2:19" ht="34.9" customHeight="1">
      <c r="B50" s="12">
        <v>13</v>
      </c>
      <c r="C50" s="13" t="s">
        <v>69</v>
      </c>
      <c r="D50" s="8">
        <v>1</v>
      </c>
      <c r="E50" s="6" t="s">
        <v>11</v>
      </c>
      <c r="F50" s="9">
        <f>'[1]27 VD30 13'!$I$47</f>
        <v>9959.7723098176648</v>
      </c>
      <c r="G50" s="7">
        <f t="shared" si="3"/>
        <v>9959.7723098176648</v>
      </c>
      <c r="H50" s="9">
        <v>6238.75</v>
      </c>
      <c r="I50" s="3">
        <f t="shared" si="4"/>
        <v>6468.3359999999993</v>
      </c>
      <c r="J50" s="4">
        <v>3635.6</v>
      </c>
      <c r="K50" s="3">
        <f t="shared" si="1"/>
        <v>3703.9492799999998</v>
      </c>
      <c r="L50" s="4">
        <v>6595.57</v>
      </c>
      <c r="M50" s="3">
        <f t="shared" si="5"/>
        <v>6595.57</v>
      </c>
      <c r="N50" s="14"/>
      <c r="O50" s="14">
        <f t="shared" si="0"/>
        <v>0</v>
      </c>
      <c r="P50" s="8"/>
      <c r="Q50" s="6">
        <f t="shared" si="0"/>
        <v>0</v>
      </c>
      <c r="R50" s="9">
        <f t="shared" si="6"/>
        <v>6681.9068974544161</v>
      </c>
      <c r="S50" s="14">
        <f t="shared" si="2"/>
        <v>6681.91</v>
      </c>
    </row>
    <row r="51" spans="2:19" ht="34.9" hidden="1" customHeight="1">
      <c r="B51" s="15">
        <v>37</v>
      </c>
      <c r="C51" s="20" t="s">
        <v>70</v>
      </c>
      <c r="D51" s="8"/>
      <c r="E51" s="6" t="s">
        <v>11</v>
      </c>
      <c r="F51" s="9"/>
      <c r="G51" s="7">
        <f t="shared" si="3"/>
        <v>0</v>
      </c>
      <c r="H51" s="9"/>
      <c r="I51" s="3">
        <f t="shared" si="4"/>
        <v>0</v>
      </c>
      <c r="J51" s="4">
        <v>4015.61</v>
      </c>
      <c r="K51" s="3">
        <f t="shared" si="1"/>
        <v>4091.1034679999998</v>
      </c>
      <c r="L51" s="4">
        <v>6798.76</v>
      </c>
      <c r="M51" s="3">
        <f t="shared" si="5"/>
        <v>6798.76</v>
      </c>
      <c r="N51" s="14"/>
      <c r="O51" s="14">
        <f t="shared" si="0"/>
        <v>0</v>
      </c>
      <c r="P51" s="8"/>
      <c r="Q51" s="6">
        <f t="shared" si="0"/>
        <v>0</v>
      </c>
      <c r="R51" s="9">
        <f t="shared" si="6"/>
        <v>5444.9317339999998</v>
      </c>
      <c r="S51" s="7">
        <f t="shared" si="2"/>
        <v>0</v>
      </c>
    </row>
    <row r="52" spans="2:19" ht="34.9" hidden="1" customHeight="1">
      <c r="B52" s="12">
        <v>38</v>
      </c>
      <c r="C52" s="20" t="s">
        <v>71</v>
      </c>
      <c r="D52" s="8"/>
      <c r="E52" s="6" t="s">
        <v>11</v>
      </c>
      <c r="F52" s="9"/>
      <c r="G52" s="7">
        <f t="shared" si="3"/>
        <v>0</v>
      </c>
      <c r="H52" s="9"/>
      <c r="I52" s="3">
        <f t="shared" si="4"/>
        <v>0</v>
      </c>
      <c r="J52" s="4">
        <v>4507.01</v>
      </c>
      <c r="K52" s="3">
        <f t="shared" si="1"/>
        <v>4591.7417880000003</v>
      </c>
      <c r="L52" s="4">
        <v>8266.23</v>
      </c>
      <c r="M52" s="3">
        <f t="shared" si="5"/>
        <v>8266.23</v>
      </c>
      <c r="N52" s="14"/>
      <c r="O52" s="14">
        <f t="shared" si="0"/>
        <v>0</v>
      </c>
      <c r="P52" s="8"/>
      <c r="Q52" s="6">
        <f t="shared" si="0"/>
        <v>0</v>
      </c>
      <c r="R52" s="9">
        <f t="shared" si="6"/>
        <v>6428.9858939999995</v>
      </c>
      <c r="S52" s="7">
        <f t="shared" si="2"/>
        <v>0</v>
      </c>
    </row>
    <row r="53" spans="2:19" ht="34.9" customHeight="1">
      <c r="B53" s="12">
        <v>14</v>
      </c>
      <c r="C53" s="13" t="s">
        <v>72</v>
      </c>
      <c r="D53" s="8">
        <v>6</v>
      </c>
      <c r="E53" s="6" t="s">
        <v>11</v>
      </c>
      <c r="F53" s="9">
        <f>'[1]28 VA30 13'!$I$52</f>
        <v>13827.846284563848</v>
      </c>
      <c r="G53" s="7">
        <f t="shared" si="3"/>
        <v>82967.077707383083</v>
      </c>
      <c r="H53" s="9">
        <v>9471.7900000000009</v>
      </c>
      <c r="I53" s="3">
        <f t="shared" si="4"/>
        <v>9820.3518720000011</v>
      </c>
      <c r="J53" s="4">
        <v>5919.87</v>
      </c>
      <c r="K53" s="3">
        <f t="shared" si="1"/>
        <v>6031.1635559999995</v>
      </c>
      <c r="L53" s="4">
        <v>8329.64</v>
      </c>
      <c r="M53" s="3">
        <f t="shared" si="5"/>
        <v>8329.64</v>
      </c>
      <c r="N53" s="14"/>
      <c r="O53" s="14">
        <f t="shared" si="0"/>
        <v>0</v>
      </c>
      <c r="P53" s="8"/>
      <c r="Q53" s="6">
        <f t="shared" si="0"/>
        <v>0</v>
      </c>
      <c r="R53" s="9">
        <f t="shared" si="6"/>
        <v>9502.250428140962</v>
      </c>
      <c r="S53" s="14">
        <f t="shared" si="2"/>
        <v>57013.5</v>
      </c>
    </row>
    <row r="54" spans="2:19" ht="34.9" hidden="1" customHeight="1">
      <c r="B54" s="12">
        <v>40</v>
      </c>
      <c r="C54" s="20" t="s">
        <v>21</v>
      </c>
      <c r="D54" s="8"/>
      <c r="E54" s="6" t="s">
        <v>11</v>
      </c>
      <c r="F54" s="9"/>
      <c r="G54" s="7">
        <f t="shared" si="3"/>
        <v>0</v>
      </c>
      <c r="H54" s="9"/>
      <c r="I54" s="3">
        <f t="shared" si="4"/>
        <v>0</v>
      </c>
      <c r="J54" s="4">
        <v>6627.47</v>
      </c>
      <c r="K54" s="3">
        <f t="shared" si="1"/>
        <v>6752.0664360000001</v>
      </c>
      <c r="L54" s="4">
        <v>8532.82</v>
      </c>
      <c r="M54" s="3">
        <f t="shared" si="5"/>
        <v>8532.82</v>
      </c>
      <c r="N54" s="14"/>
      <c r="O54" s="14">
        <f t="shared" si="0"/>
        <v>0</v>
      </c>
      <c r="P54" s="8"/>
      <c r="Q54" s="6">
        <f t="shared" si="0"/>
        <v>0</v>
      </c>
      <c r="R54" s="9">
        <f t="shared" si="6"/>
        <v>7642.4432180000003</v>
      </c>
      <c r="S54" s="7">
        <f t="shared" si="2"/>
        <v>0</v>
      </c>
    </row>
    <row r="55" spans="2:19" ht="34.9" hidden="1" customHeight="1">
      <c r="B55" s="15">
        <v>41</v>
      </c>
      <c r="C55" s="20" t="s">
        <v>73</v>
      </c>
      <c r="D55" s="8"/>
      <c r="E55" s="6" t="s">
        <v>11</v>
      </c>
      <c r="F55" s="9"/>
      <c r="G55" s="7">
        <f t="shared" si="3"/>
        <v>0</v>
      </c>
      <c r="H55" s="9"/>
      <c r="I55" s="3">
        <f t="shared" si="4"/>
        <v>0</v>
      </c>
      <c r="J55" s="4">
        <v>7675.78</v>
      </c>
      <c r="K55" s="3">
        <f t="shared" si="1"/>
        <v>7820.0846639999991</v>
      </c>
      <c r="L55" s="4">
        <v>9797.1</v>
      </c>
      <c r="M55" s="3">
        <f t="shared" si="5"/>
        <v>9797.1</v>
      </c>
      <c r="N55" s="14"/>
      <c r="O55" s="14">
        <f t="shared" si="0"/>
        <v>0</v>
      </c>
      <c r="P55" s="8"/>
      <c r="Q55" s="6">
        <f t="shared" si="0"/>
        <v>0</v>
      </c>
      <c r="R55" s="9">
        <f t="shared" si="6"/>
        <v>8808.5923320000002</v>
      </c>
      <c r="S55" s="7">
        <f t="shared" si="2"/>
        <v>0</v>
      </c>
    </row>
    <row r="56" spans="2:19" ht="34.9" customHeight="1">
      <c r="B56" s="12">
        <v>15</v>
      </c>
      <c r="C56" s="13" t="s">
        <v>74</v>
      </c>
      <c r="D56" s="8">
        <v>2</v>
      </c>
      <c r="E56" s="6" t="s">
        <v>11</v>
      </c>
      <c r="F56" s="9">
        <f>'[1]29 VS20 13'!$I$47</f>
        <v>5026.9663354695531</v>
      </c>
      <c r="G56" s="7">
        <f t="shared" si="3"/>
        <v>10053.932670939106</v>
      </c>
      <c r="H56" s="9">
        <v>2704.99</v>
      </c>
      <c r="I56" s="3">
        <f t="shared" si="4"/>
        <v>2804.5336319999997</v>
      </c>
      <c r="J56" s="4"/>
      <c r="K56" s="3">
        <f t="shared" si="1"/>
        <v>0</v>
      </c>
      <c r="L56" s="4">
        <v>3001.3</v>
      </c>
      <c r="M56" s="3">
        <f t="shared" si="5"/>
        <v>3001.3</v>
      </c>
      <c r="N56" s="14"/>
      <c r="O56" s="14">
        <f t="shared" si="0"/>
        <v>0</v>
      </c>
      <c r="P56" s="8"/>
      <c r="Q56" s="6">
        <f t="shared" si="0"/>
        <v>0</v>
      </c>
      <c r="R56" s="9">
        <f t="shared" si="6"/>
        <v>3610.933322489851</v>
      </c>
      <c r="S56" s="14">
        <f t="shared" si="2"/>
        <v>7221.87</v>
      </c>
    </row>
    <row r="57" spans="2:19" ht="34.9" hidden="1" customHeight="1">
      <c r="B57" s="15">
        <v>43</v>
      </c>
      <c r="C57" s="20" t="s">
        <v>22</v>
      </c>
      <c r="D57" s="8"/>
      <c r="E57" s="6" t="s">
        <v>11</v>
      </c>
      <c r="F57" s="9"/>
      <c r="G57" s="7">
        <f t="shared" si="3"/>
        <v>0</v>
      </c>
      <c r="H57" s="9"/>
      <c r="I57" s="3">
        <f t="shared" si="4"/>
        <v>0</v>
      </c>
      <c r="J57" s="4"/>
      <c r="K57" s="3">
        <f t="shared" si="1"/>
        <v>0</v>
      </c>
      <c r="L57" s="4">
        <v>3069.03</v>
      </c>
      <c r="M57" s="3">
        <f t="shared" si="5"/>
        <v>3069.03</v>
      </c>
      <c r="N57" s="14"/>
      <c r="O57" s="14">
        <f t="shared" si="0"/>
        <v>0</v>
      </c>
      <c r="P57" s="8"/>
      <c r="Q57" s="6">
        <f t="shared" si="0"/>
        <v>0</v>
      </c>
      <c r="R57" s="9">
        <f t="shared" si="6"/>
        <v>3069.03</v>
      </c>
      <c r="S57" s="7">
        <f t="shared" si="2"/>
        <v>0</v>
      </c>
    </row>
    <row r="58" spans="2:19" ht="34.9" hidden="1" customHeight="1">
      <c r="B58" s="12">
        <v>44</v>
      </c>
      <c r="C58" s="20" t="s">
        <v>75</v>
      </c>
      <c r="D58" s="8"/>
      <c r="E58" s="6" t="s">
        <v>11</v>
      </c>
      <c r="F58" s="9"/>
      <c r="G58" s="7">
        <f t="shared" si="3"/>
        <v>0</v>
      </c>
      <c r="H58" s="9"/>
      <c r="I58" s="3">
        <f t="shared" si="4"/>
        <v>0</v>
      </c>
      <c r="J58" s="4"/>
      <c r="K58" s="3">
        <f t="shared" si="1"/>
        <v>0</v>
      </c>
      <c r="L58" s="4">
        <v>3633.44</v>
      </c>
      <c r="M58" s="3">
        <f t="shared" si="5"/>
        <v>3633.44</v>
      </c>
      <c r="N58" s="14"/>
      <c r="O58" s="14">
        <f t="shared" si="0"/>
        <v>0</v>
      </c>
      <c r="P58" s="8"/>
      <c r="Q58" s="6">
        <f t="shared" si="0"/>
        <v>0</v>
      </c>
      <c r="R58" s="9">
        <f t="shared" si="6"/>
        <v>3633.44</v>
      </c>
      <c r="S58" s="7">
        <f t="shared" si="2"/>
        <v>0</v>
      </c>
    </row>
    <row r="59" spans="2:19" ht="34.9" customHeight="1">
      <c r="B59" s="12">
        <v>16</v>
      </c>
      <c r="C59" s="13" t="s">
        <v>76</v>
      </c>
      <c r="D59" s="8">
        <v>2</v>
      </c>
      <c r="E59" s="6" t="s">
        <v>11</v>
      </c>
      <c r="F59" s="9">
        <f>'[1]30 VR20 13'!$I$48</f>
        <v>7257.6394148337858</v>
      </c>
      <c r="G59" s="7">
        <f t="shared" si="3"/>
        <v>14515.278829667572</v>
      </c>
      <c r="H59" s="9">
        <v>6268.19</v>
      </c>
      <c r="I59" s="3">
        <f t="shared" si="4"/>
        <v>6498.8593919999994</v>
      </c>
      <c r="J59" s="4">
        <v>3614.68</v>
      </c>
      <c r="K59" s="3">
        <f t="shared" si="1"/>
        <v>3682.6359839999996</v>
      </c>
      <c r="L59" s="4">
        <v>5351.63</v>
      </c>
      <c r="M59" s="3">
        <f t="shared" si="5"/>
        <v>5351.63</v>
      </c>
      <c r="N59" s="14"/>
      <c r="O59" s="14">
        <f t="shared" si="0"/>
        <v>0</v>
      </c>
      <c r="P59" s="8"/>
      <c r="Q59" s="6">
        <f t="shared" si="0"/>
        <v>0</v>
      </c>
      <c r="R59" s="9">
        <f t="shared" si="6"/>
        <v>5697.6911977084465</v>
      </c>
      <c r="S59" s="14">
        <f t="shared" si="2"/>
        <v>11395.38</v>
      </c>
    </row>
    <row r="60" spans="2:19" ht="34.9" hidden="1" customHeight="1">
      <c r="B60" s="12">
        <v>46</v>
      </c>
      <c r="C60" s="20" t="s">
        <v>23</v>
      </c>
      <c r="D60" s="8"/>
      <c r="E60" s="6" t="s">
        <v>11</v>
      </c>
      <c r="F60" s="9"/>
      <c r="G60" s="7">
        <f t="shared" si="3"/>
        <v>0</v>
      </c>
      <c r="H60" s="9"/>
      <c r="I60" s="3">
        <f t="shared" si="4"/>
        <v>0</v>
      </c>
      <c r="J60" s="4">
        <v>3723.88</v>
      </c>
      <c r="K60" s="3">
        <f t="shared" si="1"/>
        <v>3793.8889439999998</v>
      </c>
      <c r="L60" s="4">
        <v>5385.48</v>
      </c>
      <c r="M60" s="3">
        <f t="shared" si="5"/>
        <v>5385.48</v>
      </c>
      <c r="N60" s="14"/>
      <c r="O60" s="14">
        <f t="shared" si="0"/>
        <v>0</v>
      </c>
      <c r="P60" s="8"/>
      <c r="Q60" s="6">
        <f t="shared" si="0"/>
        <v>0</v>
      </c>
      <c r="R60" s="9">
        <f t="shared" si="6"/>
        <v>4589.6844719999999</v>
      </c>
      <c r="S60" s="7">
        <f t="shared" si="2"/>
        <v>0</v>
      </c>
    </row>
    <row r="61" spans="2:19" ht="34.9" hidden="1" customHeight="1">
      <c r="B61" s="15">
        <v>47</v>
      </c>
      <c r="C61" s="20" t="s">
        <v>77</v>
      </c>
      <c r="D61" s="8"/>
      <c r="E61" s="6" t="s">
        <v>11</v>
      </c>
      <c r="F61" s="9"/>
      <c r="G61" s="7">
        <f t="shared" si="3"/>
        <v>0</v>
      </c>
      <c r="H61" s="9"/>
      <c r="I61" s="3">
        <f t="shared" si="4"/>
        <v>0</v>
      </c>
      <c r="J61" s="4">
        <v>3909.51</v>
      </c>
      <c r="K61" s="3">
        <f t="shared" si="1"/>
        <v>3983.0087880000001</v>
      </c>
      <c r="L61" s="4">
        <v>5938.61</v>
      </c>
      <c r="M61" s="3">
        <f t="shared" si="5"/>
        <v>5938.61</v>
      </c>
      <c r="N61" s="14"/>
      <c r="O61" s="14">
        <f t="shared" si="0"/>
        <v>0</v>
      </c>
      <c r="P61" s="8"/>
      <c r="Q61" s="6">
        <f t="shared" si="0"/>
        <v>0</v>
      </c>
      <c r="R61" s="9">
        <f t="shared" si="6"/>
        <v>4960.8093939999999</v>
      </c>
      <c r="S61" s="7">
        <f t="shared" si="2"/>
        <v>0</v>
      </c>
    </row>
    <row r="62" spans="2:19" ht="34.9" hidden="1" customHeight="1">
      <c r="B62" s="12">
        <v>48</v>
      </c>
      <c r="C62" s="13" t="s">
        <v>78</v>
      </c>
      <c r="D62" s="8"/>
      <c r="E62" s="6" t="s">
        <v>11</v>
      </c>
      <c r="F62" s="9">
        <f>'[1]31 VD20 13'!$I$47</f>
        <v>8483.7272306176637</v>
      </c>
      <c r="G62" s="7">
        <f t="shared" si="3"/>
        <v>0</v>
      </c>
      <c r="H62" s="9">
        <v>5451.21</v>
      </c>
      <c r="I62" s="3">
        <f t="shared" si="4"/>
        <v>5651.8145279999999</v>
      </c>
      <c r="J62" s="4">
        <v>3635.6</v>
      </c>
      <c r="K62" s="3">
        <f t="shared" si="1"/>
        <v>3703.9492799999998</v>
      </c>
      <c r="L62" s="4">
        <v>5807.66</v>
      </c>
      <c r="M62" s="3">
        <f t="shared" si="5"/>
        <v>5807.66</v>
      </c>
      <c r="N62" s="14"/>
      <c r="O62" s="14">
        <f t="shared" si="0"/>
        <v>0</v>
      </c>
      <c r="P62" s="8"/>
      <c r="Q62" s="6">
        <f t="shared" si="0"/>
        <v>0</v>
      </c>
      <c r="R62" s="9">
        <f t="shared" si="6"/>
        <v>7882.3836795392208</v>
      </c>
      <c r="S62" s="7">
        <f t="shared" si="2"/>
        <v>0</v>
      </c>
    </row>
    <row r="63" spans="2:19" ht="34.9" hidden="1" customHeight="1">
      <c r="B63" s="15">
        <v>49</v>
      </c>
      <c r="C63" s="20" t="s">
        <v>24</v>
      </c>
      <c r="D63" s="8"/>
      <c r="E63" s="6" t="s">
        <v>11</v>
      </c>
      <c r="F63" s="9"/>
      <c r="G63" s="7">
        <f t="shared" si="3"/>
        <v>0</v>
      </c>
      <c r="H63" s="9"/>
      <c r="I63" s="3">
        <f t="shared" si="4"/>
        <v>0</v>
      </c>
      <c r="J63" s="4">
        <v>4015.61</v>
      </c>
      <c r="K63" s="3">
        <f t="shared" si="1"/>
        <v>4091.1034679999998</v>
      </c>
      <c r="L63" s="4">
        <v>5943.12</v>
      </c>
      <c r="M63" s="3">
        <f t="shared" si="5"/>
        <v>5943.12</v>
      </c>
      <c r="N63" s="14"/>
      <c r="O63" s="14">
        <f t="shared" si="0"/>
        <v>0</v>
      </c>
      <c r="P63" s="8"/>
      <c r="Q63" s="6">
        <f t="shared" si="0"/>
        <v>0</v>
      </c>
      <c r="R63" s="9">
        <f t="shared" si="6"/>
        <v>5017.1117340000001</v>
      </c>
      <c r="S63" s="7">
        <f t="shared" si="2"/>
        <v>0</v>
      </c>
    </row>
    <row r="64" spans="2:19" ht="34.9" hidden="1" customHeight="1">
      <c r="B64" s="12">
        <v>50</v>
      </c>
      <c r="C64" s="20" t="s">
        <v>79</v>
      </c>
      <c r="D64" s="8"/>
      <c r="E64" s="6" t="s">
        <v>11</v>
      </c>
      <c r="F64" s="9"/>
      <c r="G64" s="7">
        <f t="shared" si="3"/>
        <v>0</v>
      </c>
      <c r="H64" s="9"/>
      <c r="I64" s="3">
        <f t="shared" si="4"/>
        <v>0</v>
      </c>
      <c r="J64" s="4">
        <v>4507.01</v>
      </c>
      <c r="K64" s="3">
        <f t="shared" si="1"/>
        <v>4591.7417880000003</v>
      </c>
      <c r="L64" s="4">
        <v>7071.93</v>
      </c>
      <c r="M64" s="3">
        <f t="shared" si="5"/>
        <v>7071.93</v>
      </c>
      <c r="N64" s="14"/>
      <c r="O64" s="14">
        <f t="shared" si="0"/>
        <v>0</v>
      </c>
      <c r="P64" s="8"/>
      <c r="Q64" s="6">
        <f t="shared" si="0"/>
        <v>0</v>
      </c>
      <c r="R64" s="9">
        <f t="shared" si="6"/>
        <v>5831.8358939999998</v>
      </c>
      <c r="S64" s="7">
        <f t="shared" si="2"/>
        <v>0</v>
      </c>
    </row>
    <row r="65" spans="2:19" ht="34.9" hidden="1" customHeight="1">
      <c r="B65" s="12">
        <v>51</v>
      </c>
      <c r="C65" s="13" t="s">
        <v>80</v>
      </c>
      <c r="D65" s="8"/>
      <c r="E65" s="6" t="s">
        <v>11</v>
      </c>
      <c r="F65" s="9">
        <f>'[1]32 VA20 13'!$I$51</f>
        <v>13039.477956327699</v>
      </c>
      <c r="G65" s="7">
        <f t="shared" si="3"/>
        <v>0</v>
      </c>
      <c r="H65" s="9"/>
      <c r="I65" s="3">
        <f t="shared" si="4"/>
        <v>0</v>
      </c>
      <c r="J65" s="4">
        <v>6952.89</v>
      </c>
      <c r="K65" s="3">
        <f t="shared" si="1"/>
        <v>7083.6043319999999</v>
      </c>
      <c r="L65" s="4">
        <v>7133.09</v>
      </c>
      <c r="M65" s="3">
        <f t="shared" si="5"/>
        <v>7133.09</v>
      </c>
      <c r="N65" s="14"/>
      <c r="O65" s="14">
        <f t="shared" si="0"/>
        <v>0</v>
      </c>
      <c r="P65" s="8"/>
      <c r="Q65" s="6">
        <f t="shared" si="0"/>
        <v>0</v>
      </c>
      <c r="R65" s="9">
        <f t="shared" si="6"/>
        <v>13628.08614416385</v>
      </c>
      <c r="S65" s="7">
        <f t="shared" si="2"/>
        <v>0</v>
      </c>
    </row>
    <row r="66" spans="2:19" ht="34.9" hidden="1" customHeight="1">
      <c r="B66" s="12">
        <v>52</v>
      </c>
      <c r="C66" s="20" t="s">
        <v>25</v>
      </c>
      <c r="D66" s="8"/>
      <c r="E66" s="6" t="s">
        <v>11</v>
      </c>
      <c r="F66" s="9"/>
      <c r="G66" s="7">
        <f t="shared" si="3"/>
        <v>0</v>
      </c>
      <c r="H66" s="9"/>
      <c r="I66" s="3">
        <f t="shared" si="4"/>
        <v>0</v>
      </c>
      <c r="J66" s="4">
        <v>5639.22</v>
      </c>
      <c r="K66" s="3">
        <f t="shared" si="1"/>
        <v>5745.2373360000001</v>
      </c>
      <c r="L66" s="4">
        <v>7268.55</v>
      </c>
      <c r="M66" s="3">
        <f t="shared" si="5"/>
        <v>7268.55</v>
      </c>
      <c r="N66" s="14"/>
      <c r="O66" s="14">
        <f t="shared" si="0"/>
        <v>0</v>
      </c>
      <c r="P66" s="8"/>
      <c r="Q66" s="6">
        <f t="shared" si="0"/>
        <v>0</v>
      </c>
      <c r="R66" s="9">
        <f t="shared" si="6"/>
        <v>6506.8936680000006</v>
      </c>
      <c r="S66" s="7">
        <f t="shared" si="2"/>
        <v>0</v>
      </c>
    </row>
    <row r="67" spans="2:19" ht="34.9" hidden="1" customHeight="1">
      <c r="B67" s="15">
        <v>53</v>
      </c>
      <c r="C67" s="20" t="s">
        <v>81</v>
      </c>
      <c r="D67" s="8"/>
      <c r="E67" s="6" t="s">
        <v>11</v>
      </c>
      <c r="F67" s="9"/>
      <c r="G67" s="7">
        <f t="shared" si="3"/>
        <v>0</v>
      </c>
      <c r="H67" s="9"/>
      <c r="I67" s="3">
        <f t="shared" si="4"/>
        <v>0</v>
      </c>
      <c r="J67" s="4">
        <v>7675.78</v>
      </c>
      <c r="K67" s="3">
        <f t="shared" si="1"/>
        <v>7820.0846639999991</v>
      </c>
      <c r="L67" s="4">
        <v>8261.9</v>
      </c>
      <c r="M67" s="3">
        <f t="shared" si="5"/>
        <v>8261.9</v>
      </c>
      <c r="N67" s="14"/>
      <c r="O67" s="14">
        <f t="shared" si="0"/>
        <v>0</v>
      </c>
      <c r="P67" s="8"/>
      <c r="Q67" s="6">
        <f t="shared" si="0"/>
        <v>0</v>
      </c>
      <c r="R67" s="9">
        <f t="shared" si="6"/>
        <v>8040.9923319999998</v>
      </c>
      <c r="S67" s="7">
        <f t="shared" si="2"/>
        <v>0</v>
      </c>
    </row>
    <row r="68" spans="2:19" ht="34.9" hidden="1" customHeight="1">
      <c r="B68" s="12">
        <v>54</v>
      </c>
      <c r="C68" s="13" t="s">
        <v>82</v>
      </c>
      <c r="D68" s="8"/>
      <c r="E68" s="6" t="s">
        <v>11</v>
      </c>
      <c r="F68" s="9">
        <f>'[1]33 AD30 13'!$I$49</f>
        <v>12405.101044001372</v>
      </c>
      <c r="G68" s="7">
        <f t="shared" si="3"/>
        <v>0</v>
      </c>
      <c r="H68" s="9">
        <v>7289.94</v>
      </c>
      <c r="I68" s="3">
        <f t="shared" si="4"/>
        <v>7558.2097919999987</v>
      </c>
      <c r="J68" s="4">
        <v>6424.36</v>
      </c>
      <c r="K68" s="3">
        <f t="shared" si="1"/>
        <v>6545.1379679999991</v>
      </c>
      <c r="L68" s="4">
        <v>7068.55</v>
      </c>
      <c r="M68" s="3">
        <f t="shared" si="5"/>
        <v>7068.55</v>
      </c>
      <c r="N68" s="14"/>
      <c r="O68" s="14">
        <f t="shared" si="0"/>
        <v>0</v>
      </c>
      <c r="P68" s="8"/>
      <c r="Q68" s="6">
        <f t="shared" si="0"/>
        <v>0</v>
      </c>
      <c r="R68" s="9">
        <f t="shared" si="6"/>
        <v>11192.332934667123</v>
      </c>
      <c r="S68" s="7">
        <f t="shared" si="2"/>
        <v>0</v>
      </c>
    </row>
    <row r="69" spans="2:19" ht="34.9" hidden="1" customHeight="1">
      <c r="B69" s="15">
        <v>55</v>
      </c>
      <c r="C69" s="20" t="s">
        <v>26</v>
      </c>
      <c r="D69" s="8"/>
      <c r="E69" s="6" t="s">
        <v>11</v>
      </c>
      <c r="F69" s="9"/>
      <c r="G69" s="7">
        <f t="shared" si="3"/>
        <v>0</v>
      </c>
      <c r="H69" s="9"/>
      <c r="I69" s="3">
        <f t="shared" si="4"/>
        <v>0</v>
      </c>
      <c r="J69" s="4">
        <v>7131.96</v>
      </c>
      <c r="K69" s="3">
        <f t="shared" si="1"/>
        <v>7266.0408479999996</v>
      </c>
      <c r="L69" s="4">
        <v>6887.94</v>
      </c>
      <c r="M69" s="3">
        <f t="shared" si="5"/>
        <v>6887.94</v>
      </c>
      <c r="N69" s="14"/>
      <c r="O69" s="14">
        <f t="shared" ref="O69:Q132" si="7">N69*(N$5+1)</f>
        <v>0</v>
      </c>
      <c r="P69" s="8"/>
      <c r="Q69" s="6">
        <f t="shared" si="7"/>
        <v>0</v>
      </c>
      <c r="R69" s="9">
        <f t="shared" si="6"/>
        <v>7076.9904239999996</v>
      </c>
      <c r="S69" s="7">
        <f t="shared" si="2"/>
        <v>0</v>
      </c>
    </row>
    <row r="70" spans="2:19" ht="34.9" hidden="1" customHeight="1">
      <c r="B70" s="12">
        <v>56</v>
      </c>
      <c r="C70" s="20" t="s">
        <v>83</v>
      </c>
      <c r="D70" s="8"/>
      <c r="E70" s="6" t="s">
        <v>11</v>
      </c>
      <c r="F70" s="9"/>
      <c r="G70" s="7">
        <f t="shared" si="3"/>
        <v>0</v>
      </c>
      <c r="H70" s="9"/>
      <c r="I70" s="3">
        <f t="shared" si="4"/>
        <v>0</v>
      </c>
      <c r="J70" s="4">
        <v>7295.77</v>
      </c>
      <c r="K70" s="3">
        <f t="shared" si="1"/>
        <v>7432.9304759999995</v>
      </c>
      <c r="L70" s="4">
        <v>9439.06</v>
      </c>
      <c r="M70" s="3">
        <f t="shared" si="5"/>
        <v>9439.06</v>
      </c>
      <c r="N70" s="14"/>
      <c r="O70" s="14">
        <f t="shared" si="7"/>
        <v>0</v>
      </c>
      <c r="P70" s="8"/>
      <c r="Q70" s="6">
        <f t="shared" si="7"/>
        <v>0</v>
      </c>
      <c r="R70" s="9">
        <f t="shared" si="6"/>
        <v>8435.9952379999995</v>
      </c>
      <c r="S70" s="7">
        <f t="shared" si="2"/>
        <v>0</v>
      </c>
    </row>
    <row r="71" spans="2:19" ht="34.9" hidden="1" customHeight="1">
      <c r="B71" s="12">
        <v>57</v>
      </c>
      <c r="C71" s="13" t="s">
        <v>84</v>
      </c>
      <c r="D71" s="8"/>
      <c r="E71" s="6" t="s">
        <v>11</v>
      </c>
      <c r="F71" s="9">
        <f>'[1]34 AD20 13'!$I$50</f>
        <v>11643.652348727703</v>
      </c>
      <c r="G71" s="7">
        <f t="shared" si="3"/>
        <v>0</v>
      </c>
      <c r="H71" s="9">
        <v>5970.02</v>
      </c>
      <c r="I71" s="3">
        <f t="shared" si="4"/>
        <v>6189.7167360000003</v>
      </c>
      <c r="J71" s="4">
        <v>5466.69</v>
      </c>
      <c r="K71" s="3">
        <f t="shared" si="1"/>
        <v>5569.4637719999992</v>
      </c>
      <c r="L71" s="4">
        <v>5872</v>
      </c>
      <c r="M71" s="3">
        <f t="shared" si="5"/>
        <v>5872</v>
      </c>
      <c r="N71" s="14"/>
      <c r="O71" s="14">
        <f t="shared" si="7"/>
        <v>0</v>
      </c>
      <c r="P71" s="8"/>
      <c r="Q71" s="6">
        <f t="shared" si="7"/>
        <v>0</v>
      </c>
      <c r="R71" s="9">
        <f t="shared" si="6"/>
        <v>9758.2776189092347</v>
      </c>
      <c r="S71" s="7">
        <f t="shared" si="2"/>
        <v>0</v>
      </c>
    </row>
    <row r="72" spans="2:19" ht="34.9" hidden="1" customHeight="1">
      <c r="B72" s="12">
        <v>58</v>
      </c>
      <c r="C72" s="20" t="s">
        <v>85</v>
      </c>
      <c r="D72" s="8"/>
      <c r="E72" s="6" t="s">
        <v>11</v>
      </c>
      <c r="F72" s="9"/>
      <c r="G72" s="7">
        <f t="shared" si="3"/>
        <v>0</v>
      </c>
      <c r="H72" s="9"/>
      <c r="I72" s="3">
        <f t="shared" si="4"/>
        <v>0</v>
      </c>
      <c r="J72" s="4">
        <v>5938.42</v>
      </c>
      <c r="K72" s="3">
        <f t="shared" si="1"/>
        <v>6050.0622960000001</v>
      </c>
      <c r="L72" s="4">
        <v>6007.47</v>
      </c>
      <c r="M72" s="3">
        <f t="shared" si="5"/>
        <v>6007.47</v>
      </c>
      <c r="N72" s="14"/>
      <c r="O72" s="14">
        <f t="shared" si="7"/>
        <v>0</v>
      </c>
      <c r="P72" s="8"/>
      <c r="Q72" s="6">
        <f t="shared" si="7"/>
        <v>0</v>
      </c>
      <c r="R72" s="9">
        <f t="shared" si="6"/>
        <v>6028.7661480000006</v>
      </c>
      <c r="S72" s="7">
        <f t="shared" si="2"/>
        <v>0</v>
      </c>
    </row>
    <row r="73" spans="2:19" ht="34.9" hidden="1" customHeight="1">
      <c r="B73" s="15">
        <v>59</v>
      </c>
      <c r="C73" s="20" t="s">
        <v>86</v>
      </c>
      <c r="D73" s="8"/>
      <c r="E73" s="6" t="s">
        <v>11</v>
      </c>
      <c r="F73" s="9"/>
      <c r="G73" s="7">
        <f t="shared" si="3"/>
        <v>0</v>
      </c>
      <c r="H73" s="9"/>
      <c r="I73" s="3">
        <f t="shared" si="4"/>
        <v>0</v>
      </c>
      <c r="J73" s="4">
        <v>5870.88</v>
      </c>
      <c r="K73" s="3">
        <f t="shared" ref="K73:K136" si="8">J73*(J$5+1)</f>
        <v>5981.2525439999999</v>
      </c>
      <c r="L73" s="4">
        <v>7903.87</v>
      </c>
      <c r="M73" s="3">
        <f t="shared" si="5"/>
        <v>7903.87</v>
      </c>
      <c r="N73" s="14"/>
      <c r="O73" s="14">
        <f t="shared" si="7"/>
        <v>0</v>
      </c>
      <c r="P73" s="8"/>
      <c r="Q73" s="6">
        <f t="shared" si="7"/>
        <v>0</v>
      </c>
      <c r="R73" s="9">
        <f t="shared" si="6"/>
        <v>6942.5612719999999</v>
      </c>
      <c r="S73" s="7">
        <f t="shared" ref="S73:S77" si="9">ROUND(R73*D73,2)</f>
        <v>0</v>
      </c>
    </row>
    <row r="74" spans="2:19" ht="34.9" customHeight="1">
      <c r="B74" s="12">
        <v>17</v>
      </c>
      <c r="C74" s="13" t="s">
        <v>27</v>
      </c>
      <c r="D74" s="8">
        <v>3</v>
      </c>
      <c r="E74" s="6" t="s">
        <v>11</v>
      </c>
      <c r="F74" s="9">
        <f>'[1]39 1P1'!$I$43</f>
        <v>409.45192356581168</v>
      </c>
      <c r="G74" s="7">
        <f t="shared" ref="G74:G137" si="10">$D74*F74</f>
        <v>1228.355770697435</v>
      </c>
      <c r="H74" s="9">
        <v>469.53</v>
      </c>
      <c r="I74" s="3">
        <f t="shared" ref="I74:I137" si="11">H74*(H$5+1)</f>
        <v>486.80870399999992</v>
      </c>
      <c r="J74" s="4">
        <v>234.27</v>
      </c>
      <c r="K74" s="3">
        <f t="shared" si="8"/>
        <v>238.67427599999999</v>
      </c>
      <c r="L74" s="4">
        <v>495.51</v>
      </c>
      <c r="M74" s="3">
        <f t="shared" ref="M74:M137" si="12">L74*(L$5+1)</f>
        <v>495.51</v>
      </c>
      <c r="N74" s="14"/>
      <c r="O74" s="14">
        <f t="shared" si="7"/>
        <v>0</v>
      </c>
      <c r="P74" s="8"/>
      <c r="Q74" s="6">
        <f t="shared" si="7"/>
        <v>0</v>
      </c>
      <c r="R74" s="9">
        <f t="shared" si="6"/>
        <v>407.61122589145288</v>
      </c>
      <c r="S74" s="7">
        <f t="shared" si="9"/>
        <v>1222.83</v>
      </c>
    </row>
    <row r="75" spans="2:19" ht="34.9" customHeight="1">
      <c r="B75" s="15">
        <v>18</v>
      </c>
      <c r="C75" s="13" t="s">
        <v>44</v>
      </c>
      <c r="D75" s="8">
        <v>21</v>
      </c>
      <c r="E75" s="6" t="s">
        <v>11</v>
      </c>
      <c r="F75" s="9">
        <f>'[1]41 1R1'!$I$43</f>
        <v>578.8388628642582</v>
      </c>
      <c r="G75" s="7">
        <f t="shared" si="10"/>
        <v>12155.616120149421</v>
      </c>
      <c r="H75" s="9">
        <v>553.58000000000004</v>
      </c>
      <c r="I75" s="3">
        <f t="shared" si="11"/>
        <v>573.95174399999996</v>
      </c>
      <c r="J75" s="4">
        <v>95.03</v>
      </c>
      <c r="K75" s="3">
        <f t="shared" si="8"/>
        <v>96.816564</v>
      </c>
      <c r="L75" s="4">
        <v>687.41</v>
      </c>
      <c r="M75" s="3">
        <f t="shared" si="12"/>
        <v>687.41</v>
      </c>
      <c r="N75" s="14"/>
      <c r="O75" s="14">
        <f t="shared" si="7"/>
        <v>0</v>
      </c>
      <c r="P75" s="8"/>
      <c r="Q75" s="6">
        <f t="shared" si="7"/>
        <v>0</v>
      </c>
      <c r="R75" s="9">
        <f t="shared" si="6"/>
        <v>484.25429271606458</v>
      </c>
      <c r="S75" s="7">
        <f t="shared" si="9"/>
        <v>10169.34</v>
      </c>
    </row>
    <row r="76" spans="2:19" ht="34.9" hidden="1" customHeight="1">
      <c r="B76" s="12">
        <v>62</v>
      </c>
      <c r="C76" s="13" t="s">
        <v>28</v>
      </c>
      <c r="D76" s="8"/>
      <c r="E76" s="6" t="s">
        <v>11</v>
      </c>
      <c r="F76" s="9">
        <f>'[1] 431P3'!$I$46</f>
        <v>1539.4157211430195</v>
      </c>
      <c r="G76" s="7">
        <f t="shared" si="10"/>
        <v>0</v>
      </c>
      <c r="H76" s="9">
        <v>1268.01</v>
      </c>
      <c r="I76" s="3">
        <f t="shared" si="11"/>
        <v>1314.6727679999999</v>
      </c>
      <c r="J76" s="4">
        <v>1758.62</v>
      </c>
      <c r="K76" s="3">
        <f t="shared" si="8"/>
        <v>1791.6820559999999</v>
      </c>
      <c r="L76" s="4">
        <v>1101.81</v>
      </c>
      <c r="M76" s="3">
        <f t="shared" si="12"/>
        <v>1101.81</v>
      </c>
      <c r="N76" s="14"/>
      <c r="O76" s="14">
        <f t="shared" si="7"/>
        <v>0</v>
      </c>
      <c r="P76" s="8"/>
      <c r="Q76" s="6">
        <f t="shared" si="7"/>
        <v>0</v>
      </c>
      <c r="R76" s="9">
        <f t="shared" ref="R76:R139" si="13">SUM(F76+I76+K76+M76+O76+Q76)/(6-(COUNTIF(F76:Q76,0)))</f>
        <v>1915.8601817143397</v>
      </c>
      <c r="S76" s="14">
        <f t="shared" si="9"/>
        <v>0</v>
      </c>
    </row>
    <row r="77" spans="2:19" ht="34.9" customHeight="1">
      <c r="B77" s="12">
        <v>19</v>
      </c>
      <c r="C77" s="13" t="s">
        <v>29</v>
      </c>
      <c r="D77" s="8">
        <v>1</v>
      </c>
      <c r="E77" s="6" t="s">
        <v>11</v>
      </c>
      <c r="F77" s="9">
        <f>'[1]44 1R3'!$I$45</f>
        <v>1193.2609137923853</v>
      </c>
      <c r="G77" s="7">
        <f t="shared" si="10"/>
        <v>1193.2609137923853</v>
      </c>
      <c r="H77" s="9">
        <v>1172.2</v>
      </c>
      <c r="I77" s="3">
        <f t="shared" si="11"/>
        <v>1215.3369600000001</v>
      </c>
      <c r="J77" s="4">
        <v>2737.21</v>
      </c>
      <c r="K77" s="3">
        <f t="shared" si="8"/>
        <v>2788.6695479999998</v>
      </c>
      <c r="L77" s="4">
        <v>1141.32</v>
      </c>
      <c r="M77" s="3">
        <f t="shared" si="12"/>
        <v>1141.32</v>
      </c>
      <c r="N77" s="14"/>
      <c r="O77" s="14">
        <f t="shared" si="7"/>
        <v>0</v>
      </c>
      <c r="P77" s="8"/>
      <c r="Q77" s="6">
        <f t="shared" si="7"/>
        <v>0</v>
      </c>
      <c r="R77" s="9">
        <f t="shared" si="13"/>
        <v>1584.6468554480962</v>
      </c>
      <c r="S77" s="14">
        <f t="shared" si="9"/>
        <v>1584.65</v>
      </c>
    </row>
    <row r="78" spans="2:19" ht="34.9" customHeight="1">
      <c r="B78" s="12">
        <v>20</v>
      </c>
      <c r="C78" s="13" t="s">
        <v>87</v>
      </c>
      <c r="D78" s="8">
        <v>1</v>
      </c>
      <c r="E78" s="6" t="s">
        <v>11</v>
      </c>
      <c r="F78" s="9">
        <f>'[1]46 1PR3'!$I$46</f>
        <v>1726.5759948445345</v>
      </c>
      <c r="G78" s="7">
        <f t="shared" si="10"/>
        <v>1726.5759948445345</v>
      </c>
      <c r="H78" s="9">
        <v>1347.67</v>
      </c>
      <c r="I78" s="3">
        <f t="shared" si="11"/>
        <v>1397.2642559999999</v>
      </c>
      <c r="J78" s="4">
        <v>2856.27</v>
      </c>
      <c r="K78" s="3">
        <f t="shared" si="8"/>
        <v>2909.9678759999997</v>
      </c>
      <c r="L78" s="4">
        <v>1220.33</v>
      </c>
      <c r="M78" s="3">
        <f t="shared" si="12"/>
        <v>1220.33</v>
      </c>
      <c r="N78" s="14"/>
      <c r="O78" s="14">
        <f t="shared" si="7"/>
        <v>0</v>
      </c>
      <c r="P78" s="8"/>
      <c r="Q78" s="6">
        <f t="shared" si="7"/>
        <v>0</v>
      </c>
      <c r="R78" s="9">
        <f t="shared" si="13"/>
        <v>1813.5345317111335</v>
      </c>
      <c r="S78" s="7">
        <f>ROUND(R78*D78,2)</f>
        <v>1813.53</v>
      </c>
    </row>
    <row r="79" spans="2:19" ht="34.9" customHeight="1">
      <c r="B79" s="15">
        <v>21</v>
      </c>
      <c r="C79" s="13" t="s">
        <v>30</v>
      </c>
      <c r="D79" s="8">
        <v>1</v>
      </c>
      <c r="E79" s="6" t="s">
        <v>11</v>
      </c>
      <c r="F79" s="9">
        <f>'[1]47 1R3-1R3'!$I$45</f>
        <v>1862.8613227145293</v>
      </c>
      <c r="G79" s="7">
        <f t="shared" si="10"/>
        <v>1862.8613227145293</v>
      </c>
      <c r="H79" s="9">
        <v>1957.18</v>
      </c>
      <c r="I79" s="3">
        <f t="shared" si="11"/>
        <v>2029.2042240000001</v>
      </c>
      <c r="J79" s="4">
        <v>1499.73</v>
      </c>
      <c r="K79" s="3">
        <f t="shared" si="8"/>
        <v>1527.9249239999999</v>
      </c>
      <c r="L79" s="4">
        <v>1754.39</v>
      </c>
      <c r="M79" s="3">
        <f t="shared" si="12"/>
        <v>1754.39</v>
      </c>
      <c r="N79" s="14"/>
      <c r="O79" s="14">
        <f t="shared" si="7"/>
        <v>0</v>
      </c>
      <c r="P79" s="8"/>
      <c r="Q79" s="6">
        <f t="shared" si="7"/>
        <v>0</v>
      </c>
      <c r="R79" s="9">
        <f t="shared" si="13"/>
        <v>1793.5951176786323</v>
      </c>
      <c r="S79" s="14">
        <f t="shared" ref="S79:S92" si="14">ROUND(R79*D79,2)</f>
        <v>1793.6</v>
      </c>
    </row>
    <row r="80" spans="2:19" ht="34.9" customHeight="1">
      <c r="B80" s="12">
        <v>22</v>
      </c>
      <c r="C80" s="13" t="s">
        <v>31</v>
      </c>
      <c r="D80" s="8">
        <v>5</v>
      </c>
      <c r="E80" s="6" t="s">
        <v>11</v>
      </c>
      <c r="F80" s="9">
        <f>'[1]48 1P4'!$I$46</f>
        <v>1767.9270409923849</v>
      </c>
      <c r="G80" s="7">
        <f t="shared" si="10"/>
        <v>8839.6352049619254</v>
      </c>
      <c r="H80" s="9">
        <v>1561.36</v>
      </c>
      <c r="I80" s="3">
        <f t="shared" si="11"/>
        <v>1618.8180479999999</v>
      </c>
      <c r="J80" s="4">
        <v>2010.66</v>
      </c>
      <c r="K80" s="3">
        <f t="shared" si="8"/>
        <v>2048.4604079999999</v>
      </c>
      <c r="L80" s="4">
        <v>1259.8399999999999</v>
      </c>
      <c r="M80" s="3">
        <f t="shared" si="12"/>
        <v>1259.8399999999999</v>
      </c>
      <c r="N80" s="14"/>
      <c r="O80" s="14">
        <f t="shared" si="7"/>
        <v>0</v>
      </c>
      <c r="P80" s="8"/>
      <c r="Q80" s="6">
        <f t="shared" si="7"/>
        <v>0</v>
      </c>
      <c r="R80" s="9">
        <f t="shared" si="13"/>
        <v>1673.7613742480962</v>
      </c>
      <c r="S80" s="14">
        <f t="shared" si="14"/>
        <v>8368.81</v>
      </c>
    </row>
    <row r="81" spans="2:19" ht="34.9" customHeight="1">
      <c r="B81" s="15">
        <v>23</v>
      </c>
      <c r="C81" s="13" t="s">
        <v>32</v>
      </c>
      <c r="D81" s="8">
        <v>18</v>
      </c>
      <c r="E81" s="6" t="s">
        <v>11</v>
      </c>
      <c r="F81" s="9">
        <f>'[1]49 1R4'!$I$45</f>
        <v>1375.1731975088312</v>
      </c>
      <c r="G81" s="7">
        <f t="shared" si="10"/>
        <v>24753.117555158962</v>
      </c>
      <c r="H81" s="9">
        <v>1400.13</v>
      </c>
      <c r="I81" s="3">
        <f t="shared" si="11"/>
        <v>1451.6547840000001</v>
      </c>
      <c r="J81" s="4">
        <v>2850.25</v>
      </c>
      <c r="K81" s="3">
        <f t="shared" si="8"/>
        <v>2903.8346999999999</v>
      </c>
      <c r="L81" s="4">
        <v>1299.3499999999999</v>
      </c>
      <c r="M81" s="3">
        <f t="shared" si="12"/>
        <v>1299.3499999999999</v>
      </c>
      <c r="N81" s="14"/>
      <c r="O81" s="14">
        <f t="shared" si="7"/>
        <v>0</v>
      </c>
      <c r="P81" s="8"/>
      <c r="Q81" s="6">
        <f t="shared" si="7"/>
        <v>0</v>
      </c>
      <c r="R81" s="9">
        <f t="shared" si="13"/>
        <v>1757.5031703772079</v>
      </c>
      <c r="S81" s="14">
        <f t="shared" si="14"/>
        <v>31635.06</v>
      </c>
    </row>
    <row r="82" spans="2:19" ht="34.9" hidden="1" customHeight="1">
      <c r="B82" s="12">
        <v>68</v>
      </c>
      <c r="C82" s="13" t="s">
        <v>88</v>
      </c>
      <c r="D82" s="8"/>
      <c r="E82" s="6" t="s">
        <v>11</v>
      </c>
      <c r="F82" s="9">
        <f>'[1]50 1PR4'!$I$46</f>
        <v>2200.4574595088311</v>
      </c>
      <c r="G82" s="7">
        <f t="shared" si="10"/>
        <v>0</v>
      </c>
      <c r="H82" s="9">
        <v>1519.35</v>
      </c>
      <c r="I82" s="3">
        <f t="shared" si="11"/>
        <v>1575.2620799999997</v>
      </c>
      <c r="J82" s="4">
        <v>2993.36</v>
      </c>
      <c r="K82" s="3">
        <f t="shared" si="8"/>
        <v>3049.6351679999998</v>
      </c>
      <c r="L82" s="4">
        <v>1477.83</v>
      </c>
      <c r="M82" s="3">
        <f t="shared" si="12"/>
        <v>1477.83</v>
      </c>
      <c r="N82" s="14"/>
      <c r="O82" s="14">
        <f t="shared" si="7"/>
        <v>0</v>
      </c>
      <c r="P82" s="8"/>
      <c r="Q82" s="6">
        <f t="shared" si="7"/>
        <v>0</v>
      </c>
      <c r="R82" s="9">
        <f t="shared" si="13"/>
        <v>2767.7282358362768</v>
      </c>
      <c r="S82" s="7">
        <f t="shared" si="14"/>
        <v>0</v>
      </c>
    </row>
    <row r="83" spans="2:19" ht="34.9" customHeight="1">
      <c r="B83" s="12">
        <v>24</v>
      </c>
      <c r="C83" s="13" t="s">
        <v>89</v>
      </c>
      <c r="D83" s="8">
        <v>10</v>
      </c>
      <c r="E83" s="6" t="s">
        <v>11</v>
      </c>
      <c r="F83" s="9">
        <f>'[1]51 1R4_1R4'!$I$45</f>
        <v>2453.6906744166054</v>
      </c>
      <c r="G83" s="7">
        <f t="shared" si="10"/>
        <v>24536.906744166052</v>
      </c>
      <c r="H83" s="9">
        <v>2331.0300000000002</v>
      </c>
      <c r="I83" s="3">
        <f t="shared" si="11"/>
        <v>2416.8119040000001</v>
      </c>
      <c r="J83" s="4">
        <v>1865.95</v>
      </c>
      <c r="K83" s="3">
        <f t="shared" si="8"/>
        <v>1901.0298599999999</v>
      </c>
      <c r="L83" s="4">
        <v>2030.94</v>
      </c>
      <c r="M83" s="3">
        <f t="shared" si="12"/>
        <v>2030.94</v>
      </c>
      <c r="N83" s="14"/>
      <c r="O83" s="14">
        <f t="shared" si="7"/>
        <v>0</v>
      </c>
      <c r="P83" s="8"/>
      <c r="Q83" s="6">
        <f t="shared" si="7"/>
        <v>0</v>
      </c>
      <c r="R83" s="9">
        <f t="shared" si="13"/>
        <v>2200.6181096041514</v>
      </c>
      <c r="S83" s="14">
        <f t="shared" si="14"/>
        <v>22006.18</v>
      </c>
    </row>
    <row r="84" spans="2:19" ht="66" hidden="1" customHeight="1">
      <c r="B84" s="12">
        <v>70</v>
      </c>
      <c r="C84" s="13" t="s">
        <v>90</v>
      </c>
      <c r="D84" s="8"/>
      <c r="E84" s="6" t="s">
        <v>163</v>
      </c>
      <c r="F84" s="9"/>
      <c r="G84" s="7">
        <f t="shared" si="10"/>
        <v>0</v>
      </c>
      <c r="H84" s="9"/>
      <c r="I84" s="3">
        <f t="shared" si="11"/>
        <v>0</v>
      </c>
      <c r="J84" s="4">
        <v>97.94</v>
      </c>
      <c r="K84" s="3">
        <f t="shared" si="8"/>
        <v>99.781271999999987</v>
      </c>
      <c r="L84" s="4">
        <v>169.94</v>
      </c>
      <c r="M84" s="3">
        <f t="shared" si="12"/>
        <v>169.94</v>
      </c>
      <c r="N84" s="14"/>
      <c r="O84" s="14">
        <f t="shared" si="7"/>
        <v>0</v>
      </c>
      <c r="P84" s="8"/>
      <c r="Q84" s="6">
        <f t="shared" si="7"/>
        <v>0</v>
      </c>
      <c r="R84" s="9">
        <f t="shared" si="13"/>
        <v>134.860636</v>
      </c>
      <c r="S84" s="7">
        <f t="shared" si="14"/>
        <v>0</v>
      </c>
    </row>
    <row r="85" spans="2:19" ht="64.900000000000006" customHeight="1">
      <c r="B85" s="15">
        <v>25</v>
      </c>
      <c r="C85" s="13" t="s">
        <v>91</v>
      </c>
      <c r="D85" s="8">
        <v>533</v>
      </c>
      <c r="E85" s="6" t="s">
        <v>163</v>
      </c>
      <c r="F85" s="9">
        <f>'[1]66 ten ACSR 1_0'!$I$42</f>
        <v>36.837114335766863</v>
      </c>
      <c r="G85" s="7">
        <f t="shared" si="10"/>
        <v>19634.181940963739</v>
      </c>
      <c r="H85" s="9">
        <v>50.16</v>
      </c>
      <c r="I85" s="3">
        <f t="shared" si="11"/>
        <v>52.005887999999992</v>
      </c>
      <c r="J85" s="4">
        <v>21.69</v>
      </c>
      <c r="K85" s="3">
        <f t="shared" si="8"/>
        <v>22.097771999999999</v>
      </c>
      <c r="L85" s="4">
        <v>22.87</v>
      </c>
      <c r="M85" s="3">
        <f t="shared" si="12"/>
        <v>22.87</v>
      </c>
      <c r="N85" s="14"/>
      <c r="O85" s="14">
        <f t="shared" si="7"/>
        <v>0</v>
      </c>
      <c r="P85" s="8"/>
      <c r="Q85" s="6">
        <f t="shared" si="7"/>
        <v>0</v>
      </c>
      <c r="R85" s="9">
        <f t="shared" si="13"/>
        <v>33.452693583941716</v>
      </c>
      <c r="S85" s="14">
        <f t="shared" si="14"/>
        <v>17830.29</v>
      </c>
    </row>
    <row r="86" spans="2:19" ht="66.599999999999994" hidden="1" customHeight="1">
      <c r="B86" s="12">
        <v>72</v>
      </c>
      <c r="C86" s="13" t="s">
        <v>92</v>
      </c>
      <c r="D86" s="8"/>
      <c r="E86" s="6" t="s">
        <v>163</v>
      </c>
      <c r="F86" s="9"/>
      <c r="G86" s="7">
        <f t="shared" si="10"/>
        <v>0</v>
      </c>
      <c r="H86" s="9"/>
      <c r="I86" s="3">
        <f t="shared" si="11"/>
        <v>0</v>
      </c>
      <c r="J86" s="4">
        <v>107.82</v>
      </c>
      <c r="K86" s="3">
        <f t="shared" si="8"/>
        <v>109.84701599999998</v>
      </c>
      <c r="L86" s="4">
        <v>164.3</v>
      </c>
      <c r="M86" s="3">
        <f t="shared" si="12"/>
        <v>164.3</v>
      </c>
      <c r="N86" s="14"/>
      <c r="O86" s="14">
        <f t="shared" si="7"/>
        <v>0</v>
      </c>
      <c r="P86" s="8"/>
      <c r="Q86" s="6">
        <f t="shared" si="7"/>
        <v>0</v>
      </c>
      <c r="R86" s="9">
        <f t="shared" si="13"/>
        <v>137.073508</v>
      </c>
      <c r="S86" s="7">
        <f t="shared" si="14"/>
        <v>0</v>
      </c>
    </row>
    <row r="87" spans="2:19" ht="64.900000000000006" hidden="1" customHeight="1">
      <c r="B87" s="15">
        <v>73</v>
      </c>
      <c r="C87" s="13" t="s">
        <v>170</v>
      </c>
      <c r="D87" s="8"/>
      <c r="E87" s="6" t="s">
        <v>163</v>
      </c>
      <c r="F87" s="9"/>
      <c r="G87" s="7">
        <f t="shared" si="10"/>
        <v>0</v>
      </c>
      <c r="H87" s="9"/>
      <c r="I87" s="3">
        <f t="shared" si="11"/>
        <v>0</v>
      </c>
      <c r="J87" s="4">
        <v>21.69</v>
      </c>
      <c r="K87" s="3">
        <f t="shared" si="8"/>
        <v>22.097771999999999</v>
      </c>
      <c r="L87" s="4">
        <v>23.33</v>
      </c>
      <c r="M87" s="3">
        <f t="shared" si="12"/>
        <v>23.33</v>
      </c>
      <c r="N87" s="14"/>
      <c r="O87" s="14">
        <f t="shared" si="7"/>
        <v>0</v>
      </c>
      <c r="P87" s="8"/>
      <c r="Q87" s="6">
        <f t="shared" si="7"/>
        <v>0</v>
      </c>
      <c r="R87" s="9">
        <f t="shared" si="13"/>
        <v>22.713885999999999</v>
      </c>
      <c r="S87" s="7">
        <f t="shared" si="14"/>
        <v>0</v>
      </c>
    </row>
    <row r="88" spans="2:19" ht="67.150000000000006" hidden="1" customHeight="1">
      <c r="B88" s="12">
        <v>74</v>
      </c>
      <c r="C88" s="13" t="s">
        <v>93</v>
      </c>
      <c r="D88" s="8"/>
      <c r="E88" s="6" t="s">
        <v>47</v>
      </c>
      <c r="F88" s="9"/>
      <c r="G88" s="7">
        <f t="shared" si="10"/>
        <v>0</v>
      </c>
      <c r="H88" s="9"/>
      <c r="I88" s="3">
        <f t="shared" si="11"/>
        <v>0</v>
      </c>
      <c r="J88" s="4">
        <v>121.33</v>
      </c>
      <c r="K88" s="3">
        <f t="shared" si="8"/>
        <v>123.61100399999999</v>
      </c>
      <c r="L88" s="4">
        <v>150.99</v>
      </c>
      <c r="M88" s="3">
        <f t="shared" si="12"/>
        <v>150.99</v>
      </c>
      <c r="N88" s="14"/>
      <c r="O88" s="14">
        <f t="shared" si="7"/>
        <v>0</v>
      </c>
      <c r="P88" s="8"/>
      <c r="Q88" s="6">
        <f t="shared" si="7"/>
        <v>0</v>
      </c>
      <c r="R88" s="9">
        <f t="shared" si="13"/>
        <v>137.30050199999999</v>
      </c>
      <c r="S88" s="7">
        <f t="shared" si="14"/>
        <v>0</v>
      </c>
    </row>
    <row r="89" spans="2:19" ht="65.45" hidden="1" customHeight="1">
      <c r="B89" s="12">
        <v>75</v>
      </c>
      <c r="C89" s="13" t="s">
        <v>94</v>
      </c>
      <c r="D89" s="8"/>
      <c r="E89" s="6" t="s">
        <v>163</v>
      </c>
      <c r="F89" s="9"/>
      <c r="G89" s="7">
        <f t="shared" si="10"/>
        <v>0</v>
      </c>
      <c r="H89" s="9"/>
      <c r="I89" s="3">
        <f t="shared" si="11"/>
        <v>0</v>
      </c>
      <c r="J89" s="4">
        <v>17.649999999999999</v>
      </c>
      <c r="K89" s="3">
        <f t="shared" si="8"/>
        <v>17.981819999999999</v>
      </c>
      <c r="L89" s="4">
        <v>21.06</v>
      </c>
      <c r="M89" s="3">
        <f t="shared" si="12"/>
        <v>21.06</v>
      </c>
      <c r="N89" s="14"/>
      <c r="O89" s="14">
        <f t="shared" si="7"/>
        <v>0</v>
      </c>
      <c r="P89" s="8"/>
      <c r="Q89" s="6">
        <f t="shared" si="7"/>
        <v>0</v>
      </c>
      <c r="R89" s="9">
        <f t="shared" si="13"/>
        <v>19.520910000000001</v>
      </c>
      <c r="S89" s="7">
        <f t="shared" si="14"/>
        <v>0</v>
      </c>
    </row>
    <row r="90" spans="2:19" ht="64.900000000000006" hidden="1" customHeight="1">
      <c r="B90" s="12">
        <v>76</v>
      </c>
      <c r="C90" s="13" t="s">
        <v>95</v>
      </c>
      <c r="D90" s="8"/>
      <c r="E90" s="6" t="s">
        <v>164</v>
      </c>
      <c r="F90" s="9"/>
      <c r="G90" s="7">
        <f t="shared" si="10"/>
        <v>0</v>
      </c>
      <c r="H90" s="9"/>
      <c r="I90" s="3">
        <f t="shared" si="11"/>
        <v>0</v>
      </c>
      <c r="J90" s="4">
        <v>83.16</v>
      </c>
      <c r="K90" s="3">
        <f t="shared" si="8"/>
        <v>84.723407999999992</v>
      </c>
      <c r="L90" s="4">
        <v>63.6</v>
      </c>
      <c r="M90" s="3">
        <f t="shared" si="12"/>
        <v>63.6</v>
      </c>
      <c r="N90" s="14"/>
      <c r="O90" s="14">
        <f t="shared" si="7"/>
        <v>0</v>
      </c>
      <c r="P90" s="8"/>
      <c r="Q90" s="6">
        <f t="shared" si="7"/>
        <v>0</v>
      </c>
      <c r="R90" s="9">
        <f t="shared" si="13"/>
        <v>74.161704</v>
      </c>
      <c r="S90" s="7">
        <f t="shared" si="14"/>
        <v>0</v>
      </c>
    </row>
    <row r="91" spans="2:19" ht="63.6" hidden="1" customHeight="1">
      <c r="B91" s="15">
        <v>77</v>
      </c>
      <c r="C91" s="13" t="s">
        <v>96</v>
      </c>
      <c r="D91" s="8"/>
      <c r="E91" s="6" t="s">
        <v>164</v>
      </c>
      <c r="F91" s="9"/>
      <c r="G91" s="7">
        <f t="shared" si="10"/>
        <v>0</v>
      </c>
      <c r="H91" s="9"/>
      <c r="I91" s="3">
        <f t="shared" si="11"/>
        <v>0</v>
      </c>
      <c r="J91" s="4">
        <v>26.11</v>
      </c>
      <c r="K91" s="3">
        <f t="shared" si="8"/>
        <v>26.600867999999998</v>
      </c>
      <c r="L91" s="4">
        <v>12.51</v>
      </c>
      <c r="M91" s="3">
        <f t="shared" si="12"/>
        <v>12.51</v>
      </c>
      <c r="N91" s="14"/>
      <c r="O91" s="14">
        <f t="shared" si="7"/>
        <v>0</v>
      </c>
      <c r="P91" s="8"/>
      <c r="Q91" s="6">
        <f t="shared" si="7"/>
        <v>0</v>
      </c>
      <c r="R91" s="9">
        <f t="shared" si="13"/>
        <v>19.555433999999998</v>
      </c>
      <c r="S91" s="7">
        <f t="shared" si="14"/>
        <v>0</v>
      </c>
    </row>
    <row r="92" spans="2:19" ht="60" hidden="1">
      <c r="B92" s="12">
        <v>78</v>
      </c>
      <c r="C92" s="13" t="s">
        <v>97</v>
      </c>
      <c r="D92" s="8"/>
      <c r="E92" s="6" t="s">
        <v>164</v>
      </c>
      <c r="F92" s="9"/>
      <c r="G92" s="7">
        <f t="shared" si="10"/>
        <v>0</v>
      </c>
      <c r="H92" s="9"/>
      <c r="I92" s="3">
        <f t="shared" si="11"/>
        <v>0</v>
      </c>
      <c r="J92" s="4">
        <v>83.16</v>
      </c>
      <c r="K92" s="3">
        <f t="shared" si="8"/>
        <v>84.723407999999992</v>
      </c>
      <c r="L92" s="4">
        <v>75.239999999999995</v>
      </c>
      <c r="M92" s="3">
        <f t="shared" si="12"/>
        <v>75.239999999999995</v>
      </c>
      <c r="N92" s="14"/>
      <c r="O92" s="14">
        <f t="shared" si="7"/>
        <v>0</v>
      </c>
      <c r="P92" s="8"/>
      <c r="Q92" s="6">
        <f t="shared" si="7"/>
        <v>0</v>
      </c>
      <c r="R92" s="9">
        <f t="shared" si="13"/>
        <v>79.981703999999993</v>
      </c>
      <c r="S92" s="7">
        <f t="shared" si="14"/>
        <v>0</v>
      </c>
    </row>
    <row r="93" spans="2:19" ht="63.75" hidden="1" customHeight="1">
      <c r="B93" s="12"/>
      <c r="C93" s="13" t="s">
        <v>175</v>
      </c>
      <c r="D93" s="8"/>
      <c r="E93" s="6" t="s">
        <v>163</v>
      </c>
      <c r="F93" s="9">
        <v>0</v>
      </c>
      <c r="G93" s="7">
        <f t="shared" si="10"/>
        <v>0</v>
      </c>
      <c r="H93" s="9"/>
      <c r="I93" s="3">
        <f t="shared" si="11"/>
        <v>0</v>
      </c>
      <c r="J93" s="4"/>
      <c r="K93" s="3">
        <f t="shared" si="8"/>
        <v>0</v>
      </c>
      <c r="L93" s="4"/>
      <c r="M93" s="3">
        <f t="shared" si="12"/>
        <v>0</v>
      </c>
      <c r="N93" s="14"/>
      <c r="O93" s="14">
        <f t="shared" si="7"/>
        <v>0</v>
      </c>
      <c r="P93" s="8"/>
      <c r="Q93" s="6">
        <f t="shared" si="7"/>
        <v>0</v>
      </c>
      <c r="R93" s="9">
        <f>SUM(F93+I93+K93+M93+O93+Q93)/(6-(COUNTIF(F93:Q93,0)))</f>
        <v>0</v>
      </c>
      <c r="S93" s="7">
        <f>R93</f>
        <v>0</v>
      </c>
    </row>
    <row r="94" spans="2:19" ht="65.25" hidden="1" customHeight="1">
      <c r="B94" s="12"/>
      <c r="C94" s="13" t="s">
        <v>176</v>
      </c>
      <c r="D94" s="8"/>
      <c r="E94" s="6" t="s">
        <v>164</v>
      </c>
      <c r="F94" s="9">
        <v>0</v>
      </c>
      <c r="G94" s="7">
        <f t="shared" si="10"/>
        <v>0</v>
      </c>
      <c r="H94" s="9"/>
      <c r="I94" s="3">
        <f t="shared" si="11"/>
        <v>0</v>
      </c>
      <c r="J94" s="4"/>
      <c r="K94" s="3">
        <f t="shared" si="8"/>
        <v>0</v>
      </c>
      <c r="L94" s="4"/>
      <c r="M94" s="3">
        <f t="shared" si="12"/>
        <v>0</v>
      </c>
      <c r="N94" s="14"/>
      <c r="O94" s="14">
        <f t="shared" si="7"/>
        <v>0</v>
      </c>
      <c r="P94" s="8"/>
      <c r="Q94" s="6">
        <f t="shared" si="7"/>
        <v>0</v>
      </c>
      <c r="R94" s="9">
        <f t="shared" si="13"/>
        <v>0</v>
      </c>
      <c r="S94" s="7">
        <f>R94</f>
        <v>0</v>
      </c>
    </row>
    <row r="95" spans="2:19" ht="36" customHeight="1">
      <c r="B95" s="15">
        <v>26</v>
      </c>
      <c r="C95" s="13" t="s">
        <v>98</v>
      </c>
      <c r="D95" s="8">
        <v>2</v>
      </c>
      <c r="E95" s="6" t="s">
        <v>165</v>
      </c>
      <c r="F95" s="21">
        <f>'[1]79 PUENTES M.T.'!$I$42</f>
        <v>2075.7867978954778</v>
      </c>
      <c r="G95" s="7">
        <f t="shared" si="10"/>
        <v>4151.5735957909556</v>
      </c>
      <c r="H95" s="9"/>
      <c r="I95" s="3">
        <f t="shared" si="11"/>
        <v>0</v>
      </c>
      <c r="J95" s="4">
        <v>730.6</v>
      </c>
      <c r="K95" s="3">
        <f t="shared" si="8"/>
        <v>744.33528000000001</v>
      </c>
      <c r="L95" s="4">
        <v>1379.11</v>
      </c>
      <c r="M95" s="3">
        <f t="shared" si="12"/>
        <v>1379.11</v>
      </c>
      <c r="N95" s="14"/>
      <c r="O95" s="14">
        <f t="shared" si="7"/>
        <v>0</v>
      </c>
      <c r="P95" s="8"/>
      <c r="Q95" s="6">
        <f t="shared" si="7"/>
        <v>0</v>
      </c>
      <c r="R95" s="9">
        <f t="shared" si="13"/>
        <v>1399.7440259651592</v>
      </c>
      <c r="S95" s="7">
        <f>ROUND(R95*D95,2)</f>
        <v>2799.49</v>
      </c>
    </row>
    <row r="96" spans="2:19" ht="33.6" hidden="1" customHeight="1">
      <c r="B96" s="12">
        <v>80</v>
      </c>
      <c r="C96" s="13" t="s">
        <v>99</v>
      </c>
      <c r="D96" s="8"/>
      <c r="E96" s="6" t="s">
        <v>164</v>
      </c>
      <c r="F96" s="9"/>
      <c r="G96" s="7">
        <f t="shared" si="10"/>
        <v>0</v>
      </c>
      <c r="H96" s="9"/>
      <c r="I96" s="3">
        <f t="shared" si="11"/>
        <v>0</v>
      </c>
      <c r="J96" s="4">
        <v>127.95</v>
      </c>
      <c r="K96" s="3">
        <f t="shared" si="8"/>
        <v>130.35545999999999</v>
      </c>
      <c r="L96" s="4">
        <v>187.79</v>
      </c>
      <c r="M96" s="3">
        <f t="shared" si="12"/>
        <v>187.79</v>
      </c>
      <c r="N96" s="14"/>
      <c r="O96" s="14">
        <f t="shared" si="7"/>
        <v>0</v>
      </c>
      <c r="P96" s="8"/>
      <c r="Q96" s="6">
        <f t="shared" si="7"/>
        <v>0</v>
      </c>
      <c r="R96" s="9">
        <f t="shared" si="13"/>
        <v>159.07272999999998</v>
      </c>
      <c r="S96" s="7">
        <f>ROUND(R96*D96,2)</f>
        <v>0</v>
      </c>
    </row>
    <row r="97" spans="2:19" ht="49.9" hidden="1" customHeight="1">
      <c r="B97" s="12">
        <v>81</v>
      </c>
      <c r="C97" s="13" t="s">
        <v>100</v>
      </c>
      <c r="D97" s="8"/>
      <c r="E97" s="6" t="s">
        <v>164</v>
      </c>
      <c r="F97" s="9"/>
      <c r="G97" s="7">
        <f t="shared" si="10"/>
        <v>0</v>
      </c>
      <c r="H97" s="9"/>
      <c r="I97" s="3">
        <f t="shared" si="11"/>
        <v>0</v>
      </c>
      <c r="J97" s="4">
        <v>184.14</v>
      </c>
      <c r="K97" s="3">
        <f t="shared" si="8"/>
        <v>187.60183199999997</v>
      </c>
      <c r="L97" s="4">
        <v>232.94</v>
      </c>
      <c r="M97" s="3">
        <f t="shared" si="12"/>
        <v>232.94</v>
      </c>
      <c r="N97" s="14"/>
      <c r="O97" s="14">
        <f t="shared" si="7"/>
        <v>0</v>
      </c>
      <c r="P97" s="8"/>
      <c r="Q97" s="6">
        <f t="shared" si="7"/>
        <v>0</v>
      </c>
      <c r="R97" s="9">
        <f t="shared" si="13"/>
        <v>210.270916</v>
      </c>
      <c r="S97" s="7">
        <f>ROUND(R97*D97,2)</f>
        <v>0</v>
      </c>
    </row>
    <row r="98" spans="2:19" ht="49.9" customHeight="1">
      <c r="B98" s="12">
        <v>27</v>
      </c>
      <c r="C98" s="13" t="s">
        <v>101</v>
      </c>
      <c r="D98" s="8">
        <v>1366</v>
      </c>
      <c r="E98" s="6" t="s">
        <v>164</v>
      </c>
      <c r="F98" s="9">
        <f>'[1]67 ten MULT'!$I$43</f>
        <v>27.559455368552058</v>
      </c>
      <c r="G98" s="7">
        <f t="shared" si="10"/>
        <v>37646.216033442113</v>
      </c>
      <c r="H98" s="9">
        <v>10.92</v>
      </c>
      <c r="I98" s="3">
        <f t="shared" si="11"/>
        <v>11.321855999999999</v>
      </c>
      <c r="J98" s="4"/>
      <c r="K98" s="3">
        <f t="shared" si="8"/>
        <v>0</v>
      </c>
      <c r="L98" s="4">
        <v>20.55</v>
      </c>
      <c r="M98" s="3">
        <f t="shared" si="12"/>
        <v>20.55</v>
      </c>
      <c r="N98" s="14"/>
      <c r="O98" s="14">
        <f t="shared" si="7"/>
        <v>0</v>
      </c>
      <c r="P98" s="8"/>
      <c r="Q98" s="6">
        <f t="shared" si="7"/>
        <v>0</v>
      </c>
      <c r="R98" s="9">
        <f t="shared" si="13"/>
        <v>19.810437122850686</v>
      </c>
      <c r="S98" s="14">
        <f t="shared" ref="S98:S142" si="15">ROUND(R98*D98,2)</f>
        <v>27061.06</v>
      </c>
    </row>
    <row r="99" spans="2:19" ht="49.9" customHeight="1">
      <c r="B99" s="15">
        <v>28</v>
      </c>
      <c r="C99" s="13" t="s">
        <v>102</v>
      </c>
      <c r="D99" s="8">
        <v>2</v>
      </c>
      <c r="E99" s="6" t="s">
        <v>11</v>
      </c>
      <c r="F99" s="9">
        <f>'[1]68 1TR2A 13'!$I$52</f>
        <v>17581.862705448773</v>
      </c>
      <c r="G99" s="7">
        <f t="shared" si="10"/>
        <v>35163.725410897547</v>
      </c>
      <c r="H99" s="9"/>
      <c r="I99" s="3">
        <f t="shared" si="11"/>
        <v>0</v>
      </c>
      <c r="J99" s="4"/>
      <c r="K99" s="3">
        <f t="shared" si="8"/>
        <v>0</v>
      </c>
      <c r="L99" s="4"/>
      <c r="M99" s="3">
        <f t="shared" si="12"/>
        <v>0</v>
      </c>
      <c r="N99" s="14"/>
      <c r="O99" s="14">
        <f t="shared" si="7"/>
        <v>0</v>
      </c>
      <c r="P99" s="8"/>
      <c r="Q99" s="6">
        <f t="shared" si="7"/>
        <v>0</v>
      </c>
      <c r="R99" s="9">
        <f t="shared" si="13"/>
        <v>17581.862705448773</v>
      </c>
      <c r="S99" s="14">
        <f t="shared" si="15"/>
        <v>35163.730000000003</v>
      </c>
    </row>
    <row r="100" spans="2:19" ht="49.9" hidden="1" customHeight="1">
      <c r="B100" s="12">
        <v>84</v>
      </c>
      <c r="C100" s="13" t="s">
        <v>103</v>
      </c>
      <c r="D100" s="8"/>
      <c r="E100" s="6" t="s">
        <v>11</v>
      </c>
      <c r="F100" s="9"/>
      <c r="G100" s="7">
        <f t="shared" si="10"/>
        <v>0</v>
      </c>
      <c r="H100" s="9"/>
      <c r="I100" s="3">
        <f t="shared" si="11"/>
        <v>0</v>
      </c>
      <c r="J100" s="4">
        <v>12194.35</v>
      </c>
      <c r="K100" s="3">
        <f t="shared" si="8"/>
        <v>12423.603779999999</v>
      </c>
      <c r="L100" s="4">
        <v>9948.4599999999991</v>
      </c>
      <c r="M100" s="3">
        <f t="shared" si="12"/>
        <v>9948.4599999999991</v>
      </c>
      <c r="N100" s="14"/>
      <c r="O100" s="14">
        <f t="shared" si="7"/>
        <v>0</v>
      </c>
      <c r="P100" s="8"/>
      <c r="Q100" s="6">
        <f t="shared" si="7"/>
        <v>0</v>
      </c>
      <c r="R100" s="9">
        <f t="shared" si="13"/>
        <v>11186.031889999998</v>
      </c>
      <c r="S100" s="7">
        <f t="shared" si="15"/>
        <v>0</v>
      </c>
    </row>
    <row r="101" spans="2:19" ht="49.9" hidden="1" customHeight="1">
      <c r="B101" s="15">
        <v>85</v>
      </c>
      <c r="C101" s="13" t="s">
        <v>104</v>
      </c>
      <c r="D101" s="8"/>
      <c r="E101" s="6" t="s">
        <v>11</v>
      </c>
      <c r="F101" s="9"/>
      <c r="G101" s="7">
        <f t="shared" si="10"/>
        <v>0</v>
      </c>
      <c r="H101" s="9"/>
      <c r="I101" s="3">
        <f t="shared" si="11"/>
        <v>0</v>
      </c>
      <c r="J101" s="4">
        <v>14242.91</v>
      </c>
      <c r="K101" s="3">
        <f t="shared" si="8"/>
        <v>14510.676707999999</v>
      </c>
      <c r="L101" s="4">
        <v>11754.57</v>
      </c>
      <c r="M101" s="3">
        <f t="shared" si="12"/>
        <v>11754.57</v>
      </c>
      <c r="N101" s="14"/>
      <c r="O101" s="14">
        <f t="shared" si="7"/>
        <v>0</v>
      </c>
      <c r="P101" s="8"/>
      <c r="Q101" s="6">
        <f t="shared" si="7"/>
        <v>0</v>
      </c>
      <c r="R101" s="9">
        <f t="shared" si="13"/>
        <v>13132.623353999999</v>
      </c>
      <c r="S101" s="7">
        <f t="shared" si="15"/>
        <v>0</v>
      </c>
    </row>
    <row r="102" spans="2:19" ht="49.9" customHeight="1">
      <c r="B102" s="12">
        <v>29</v>
      </c>
      <c r="C102" s="13" t="s">
        <v>105</v>
      </c>
      <c r="D102" s="8">
        <v>8</v>
      </c>
      <c r="E102" s="6" t="s">
        <v>11</v>
      </c>
      <c r="F102" s="9">
        <f>'[1]69 1TR3A 13'!$I$52</f>
        <v>22922.95521181096</v>
      </c>
      <c r="G102" s="7">
        <f t="shared" si="10"/>
        <v>183383.64169448768</v>
      </c>
      <c r="H102" s="9"/>
      <c r="I102" s="3">
        <f t="shared" si="11"/>
        <v>0</v>
      </c>
      <c r="J102" s="4"/>
      <c r="K102" s="3">
        <f t="shared" si="8"/>
        <v>0</v>
      </c>
      <c r="L102" s="4"/>
      <c r="M102" s="3">
        <f t="shared" si="12"/>
        <v>0</v>
      </c>
      <c r="N102" s="14"/>
      <c r="O102" s="14">
        <f t="shared" si="7"/>
        <v>0</v>
      </c>
      <c r="P102" s="8"/>
      <c r="Q102" s="6">
        <f t="shared" si="7"/>
        <v>0</v>
      </c>
      <c r="R102" s="9">
        <f t="shared" si="13"/>
        <v>22922.95521181096</v>
      </c>
      <c r="S102" s="14">
        <f t="shared" si="15"/>
        <v>183383.64</v>
      </c>
    </row>
    <row r="103" spans="2:19" ht="51" hidden="1" customHeight="1">
      <c r="B103" s="12">
        <v>87</v>
      </c>
      <c r="C103" s="13" t="s">
        <v>106</v>
      </c>
      <c r="D103" s="8"/>
      <c r="E103" s="6" t="s">
        <v>11</v>
      </c>
      <c r="F103" s="9"/>
      <c r="G103" s="7">
        <f t="shared" si="10"/>
        <v>0</v>
      </c>
      <c r="H103" s="9"/>
      <c r="I103" s="3">
        <f t="shared" si="11"/>
        <v>0</v>
      </c>
      <c r="J103" s="4">
        <v>12376.65</v>
      </c>
      <c r="K103" s="3">
        <f t="shared" si="8"/>
        <v>12609.33102</v>
      </c>
      <c r="L103" s="4">
        <v>13555.03</v>
      </c>
      <c r="M103" s="3">
        <f t="shared" si="12"/>
        <v>13555.03</v>
      </c>
      <c r="N103" s="14"/>
      <c r="O103" s="14">
        <f t="shared" si="7"/>
        <v>0</v>
      </c>
      <c r="P103" s="8"/>
      <c r="Q103" s="6">
        <f t="shared" si="7"/>
        <v>0</v>
      </c>
      <c r="R103" s="9">
        <f t="shared" si="13"/>
        <v>13082.18051</v>
      </c>
      <c r="S103" s="7">
        <f t="shared" si="15"/>
        <v>0</v>
      </c>
    </row>
    <row r="104" spans="2:19" ht="51" hidden="1" customHeight="1">
      <c r="B104" s="12">
        <v>88</v>
      </c>
      <c r="C104" s="13" t="s">
        <v>107</v>
      </c>
      <c r="D104" s="8"/>
      <c r="E104" s="6" t="s">
        <v>11</v>
      </c>
      <c r="F104" s="9"/>
      <c r="G104" s="7">
        <f t="shared" si="10"/>
        <v>0</v>
      </c>
      <c r="H104" s="9"/>
      <c r="I104" s="3">
        <f t="shared" si="11"/>
        <v>0</v>
      </c>
      <c r="J104" s="4">
        <v>15449.48</v>
      </c>
      <c r="K104" s="3">
        <f t="shared" si="8"/>
        <v>15739.930223999998</v>
      </c>
      <c r="L104" s="4">
        <v>16151.3</v>
      </c>
      <c r="M104" s="3">
        <f t="shared" si="12"/>
        <v>16151.3</v>
      </c>
      <c r="N104" s="14"/>
      <c r="O104" s="14">
        <f t="shared" si="7"/>
        <v>0</v>
      </c>
      <c r="P104" s="8"/>
      <c r="Q104" s="6">
        <f t="shared" si="7"/>
        <v>0</v>
      </c>
      <c r="R104" s="9">
        <f t="shared" si="13"/>
        <v>15945.615111999999</v>
      </c>
      <c r="S104" s="7">
        <f t="shared" si="15"/>
        <v>0</v>
      </c>
    </row>
    <row r="105" spans="2:19" ht="51" hidden="1" customHeight="1">
      <c r="B105" s="15">
        <v>89</v>
      </c>
      <c r="C105" s="13" t="s">
        <v>108</v>
      </c>
      <c r="D105" s="8"/>
      <c r="E105" s="6" t="s">
        <v>165</v>
      </c>
      <c r="F105" s="9"/>
      <c r="G105" s="7">
        <f t="shared" si="10"/>
        <v>0</v>
      </c>
      <c r="H105" s="9"/>
      <c r="I105" s="3">
        <f t="shared" si="11"/>
        <v>0</v>
      </c>
      <c r="J105" s="4">
        <v>16544.77</v>
      </c>
      <c r="K105" s="3">
        <f t="shared" si="8"/>
        <v>16855.811675999998</v>
      </c>
      <c r="L105" s="4">
        <v>31435.68</v>
      </c>
      <c r="M105" s="3">
        <f t="shared" si="12"/>
        <v>31435.68</v>
      </c>
      <c r="N105" s="14"/>
      <c r="O105" s="14">
        <f t="shared" si="7"/>
        <v>0</v>
      </c>
      <c r="P105" s="8"/>
      <c r="Q105" s="6">
        <f t="shared" si="7"/>
        <v>0</v>
      </c>
      <c r="R105" s="9">
        <f t="shared" si="13"/>
        <v>24145.745837999999</v>
      </c>
      <c r="S105" s="7">
        <f t="shared" si="15"/>
        <v>0</v>
      </c>
    </row>
    <row r="106" spans="2:19" ht="51" hidden="1" customHeight="1">
      <c r="B106" s="12">
        <v>90</v>
      </c>
      <c r="C106" s="13" t="s">
        <v>109</v>
      </c>
      <c r="D106" s="8"/>
      <c r="E106" s="6" t="s">
        <v>165</v>
      </c>
      <c r="F106" s="9"/>
      <c r="G106" s="7">
        <f t="shared" si="10"/>
        <v>0</v>
      </c>
      <c r="H106" s="9"/>
      <c r="I106" s="3">
        <f t="shared" si="11"/>
        <v>0</v>
      </c>
      <c r="J106" s="4">
        <v>18729.900000000001</v>
      </c>
      <c r="K106" s="3">
        <f t="shared" si="8"/>
        <v>19082.022120000001</v>
      </c>
      <c r="L106" s="4">
        <v>29742.45</v>
      </c>
      <c r="M106" s="3">
        <f t="shared" si="12"/>
        <v>29742.45</v>
      </c>
      <c r="N106" s="14"/>
      <c r="O106" s="14">
        <f t="shared" si="7"/>
        <v>0</v>
      </c>
      <c r="P106" s="8"/>
      <c r="Q106" s="6">
        <f t="shared" si="7"/>
        <v>0</v>
      </c>
      <c r="R106" s="9">
        <f t="shared" si="13"/>
        <v>24412.236060000003</v>
      </c>
      <c r="S106" s="7">
        <f t="shared" si="15"/>
        <v>0</v>
      </c>
    </row>
    <row r="107" spans="2:19" ht="51" hidden="1" customHeight="1">
      <c r="B107" s="15">
        <v>91</v>
      </c>
      <c r="C107" s="13" t="s">
        <v>110</v>
      </c>
      <c r="D107" s="8"/>
      <c r="E107" s="6" t="s">
        <v>165</v>
      </c>
      <c r="F107" s="9"/>
      <c r="G107" s="7">
        <f t="shared" si="10"/>
        <v>0</v>
      </c>
      <c r="H107" s="9"/>
      <c r="I107" s="3">
        <f t="shared" si="11"/>
        <v>0</v>
      </c>
      <c r="J107" s="4">
        <v>23077.81</v>
      </c>
      <c r="K107" s="3">
        <f t="shared" si="8"/>
        <v>23511.672827999999</v>
      </c>
      <c r="L107" s="4">
        <v>30306.86</v>
      </c>
      <c r="M107" s="3">
        <f t="shared" si="12"/>
        <v>30306.86</v>
      </c>
      <c r="N107" s="14"/>
      <c r="O107" s="14">
        <f t="shared" si="7"/>
        <v>0</v>
      </c>
      <c r="P107" s="8"/>
      <c r="Q107" s="6">
        <f t="shared" si="7"/>
        <v>0</v>
      </c>
      <c r="R107" s="9">
        <f t="shared" si="13"/>
        <v>26909.266413999998</v>
      </c>
      <c r="S107" s="7">
        <f t="shared" si="15"/>
        <v>0</v>
      </c>
    </row>
    <row r="108" spans="2:19" ht="51" hidden="1" customHeight="1">
      <c r="B108" s="12">
        <v>92</v>
      </c>
      <c r="C108" s="13" t="s">
        <v>111</v>
      </c>
      <c r="D108" s="8"/>
      <c r="E108" s="6" t="s">
        <v>165</v>
      </c>
      <c r="F108" s="9"/>
      <c r="G108" s="7">
        <f t="shared" si="10"/>
        <v>0</v>
      </c>
      <c r="H108" s="9"/>
      <c r="I108" s="3">
        <f t="shared" si="11"/>
        <v>0</v>
      </c>
      <c r="J108" s="4">
        <v>30721.71</v>
      </c>
      <c r="K108" s="3">
        <f t="shared" si="8"/>
        <v>31299.278147999998</v>
      </c>
      <c r="L108" s="4">
        <v>30532.62</v>
      </c>
      <c r="M108" s="3">
        <f t="shared" si="12"/>
        <v>30532.62</v>
      </c>
      <c r="N108" s="14"/>
      <c r="O108" s="14">
        <f t="shared" si="7"/>
        <v>0</v>
      </c>
      <c r="P108" s="8"/>
      <c r="Q108" s="6">
        <f t="shared" si="7"/>
        <v>0</v>
      </c>
      <c r="R108" s="9">
        <f t="shared" si="13"/>
        <v>30915.949073999996</v>
      </c>
      <c r="S108" s="7">
        <f t="shared" si="15"/>
        <v>0</v>
      </c>
    </row>
    <row r="109" spans="2:19" ht="51" hidden="1" customHeight="1">
      <c r="B109" s="12">
        <v>93</v>
      </c>
      <c r="C109" s="13" t="s">
        <v>112</v>
      </c>
      <c r="D109" s="8"/>
      <c r="E109" s="6" t="s">
        <v>165</v>
      </c>
      <c r="F109" s="9"/>
      <c r="G109" s="7">
        <f t="shared" si="10"/>
        <v>0</v>
      </c>
      <c r="H109" s="9"/>
      <c r="I109" s="3">
        <f t="shared" si="11"/>
        <v>0</v>
      </c>
      <c r="J109" s="4">
        <v>30010.9</v>
      </c>
      <c r="K109" s="3">
        <f t="shared" si="8"/>
        <v>30575.104919999998</v>
      </c>
      <c r="L109" s="4">
        <v>43073.77</v>
      </c>
      <c r="M109" s="3">
        <f t="shared" si="12"/>
        <v>43073.77</v>
      </c>
      <c r="N109" s="14"/>
      <c r="O109" s="14">
        <f t="shared" si="7"/>
        <v>0</v>
      </c>
      <c r="P109" s="8"/>
      <c r="Q109" s="6">
        <f t="shared" si="7"/>
        <v>0</v>
      </c>
      <c r="R109" s="9">
        <f t="shared" si="13"/>
        <v>36824.437460000001</v>
      </c>
      <c r="S109" s="7">
        <f t="shared" si="15"/>
        <v>0</v>
      </c>
    </row>
    <row r="110" spans="2:19" ht="51" hidden="1" customHeight="1">
      <c r="B110" s="12">
        <v>94</v>
      </c>
      <c r="C110" s="13" t="s">
        <v>113</v>
      </c>
      <c r="D110" s="8"/>
      <c r="E110" s="6" t="s">
        <v>165</v>
      </c>
      <c r="F110" s="9"/>
      <c r="G110" s="7">
        <f t="shared" si="10"/>
        <v>0</v>
      </c>
      <c r="H110" s="9"/>
      <c r="I110" s="3">
        <f t="shared" si="11"/>
        <v>0</v>
      </c>
      <c r="J110" s="4">
        <v>41657.06</v>
      </c>
      <c r="K110" s="3">
        <f t="shared" si="8"/>
        <v>42440.212727999991</v>
      </c>
      <c r="L110" s="4">
        <v>44766.99</v>
      </c>
      <c r="M110" s="3">
        <f t="shared" si="12"/>
        <v>44766.99</v>
      </c>
      <c r="N110" s="14"/>
      <c r="O110" s="14">
        <f t="shared" si="7"/>
        <v>0</v>
      </c>
      <c r="P110" s="8"/>
      <c r="Q110" s="6">
        <f t="shared" si="7"/>
        <v>0</v>
      </c>
      <c r="R110" s="9">
        <f t="shared" si="13"/>
        <v>43603.601363999995</v>
      </c>
      <c r="S110" s="7">
        <f t="shared" si="15"/>
        <v>0</v>
      </c>
    </row>
    <row r="111" spans="2:19" ht="51" hidden="1" customHeight="1">
      <c r="B111" s="15">
        <v>95</v>
      </c>
      <c r="C111" s="13" t="s">
        <v>114</v>
      </c>
      <c r="D111" s="8"/>
      <c r="E111" s="6" t="s">
        <v>165</v>
      </c>
      <c r="F111" s="9"/>
      <c r="G111" s="7">
        <f t="shared" si="10"/>
        <v>0</v>
      </c>
      <c r="H111" s="9"/>
      <c r="I111" s="3">
        <f t="shared" si="11"/>
        <v>0</v>
      </c>
      <c r="J111" s="4">
        <v>48567.62</v>
      </c>
      <c r="K111" s="3">
        <f t="shared" si="8"/>
        <v>49480.691255999998</v>
      </c>
      <c r="L111" s="4">
        <v>44992.75</v>
      </c>
      <c r="M111" s="3">
        <f t="shared" si="12"/>
        <v>44992.75</v>
      </c>
      <c r="N111" s="14"/>
      <c r="O111" s="14">
        <f t="shared" si="7"/>
        <v>0</v>
      </c>
      <c r="P111" s="8"/>
      <c r="Q111" s="6">
        <f t="shared" si="7"/>
        <v>0</v>
      </c>
      <c r="R111" s="9">
        <f t="shared" si="13"/>
        <v>47236.720627999995</v>
      </c>
      <c r="S111" s="7">
        <f t="shared" si="15"/>
        <v>0</v>
      </c>
    </row>
    <row r="112" spans="2:19" ht="51" hidden="1" customHeight="1">
      <c r="B112" s="12">
        <v>96</v>
      </c>
      <c r="C112" s="13" t="s">
        <v>115</v>
      </c>
      <c r="D112" s="8"/>
      <c r="E112" s="6" t="s">
        <v>165</v>
      </c>
      <c r="F112" s="9"/>
      <c r="G112" s="7">
        <f t="shared" si="10"/>
        <v>0</v>
      </c>
      <c r="H112" s="9"/>
      <c r="I112" s="3">
        <f t="shared" si="11"/>
        <v>0</v>
      </c>
      <c r="J112" s="4">
        <v>19872.02</v>
      </c>
      <c r="K112" s="3">
        <f t="shared" si="8"/>
        <v>20245.613976000001</v>
      </c>
      <c r="L112" s="4">
        <v>30419.74</v>
      </c>
      <c r="M112" s="3">
        <f t="shared" si="12"/>
        <v>30419.74</v>
      </c>
      <c r="N112" s="14"/>
      <c r="O112" s="14">
        <f t="shared" si="7"/>
        <v>0</v>
      </c>
      <c r="P112" s="8"/>
      <c r="Q112" s="6">
        <f t="shared" si="7"/>
        <v>0</v>
      </c>
      <c r="R112" s="9">
        <f t="shared" si="13"/>
        <v>25332.676987999999</v>
      </c>
      <c r="S112" s="7">
        <f t="shared" si="15"/>
        <v>0</v>
      </c>
    </row>
    <row r="113" spans="2:19" ht="51" hidden="1" customHeight="1">
      <c r="B113" s="15">
        <v>97</v>
      </c>
      <c r="C113" s="13" t="s">
        <v>116</v>
      </c>
      <c r="D113" s="8"/>
      <c r="E113" s="6" t="s">
        <v>165</v>
      </c>
      <c r="F113" s="9"/>
      <c r="G113" s="7">
        <f t="shared" si="10"/>
        <v>0</v>
      </c>
      <c r="H113" s="9"/>
      <c r="I113" s="3">
        <f t="shared" si="11"/>
        <v>0</v>
      </c>
      <c r="J113" s="4">
        <v>22756.29</v>
      </c>
      <c r="K113" s="3">
        <f t="shared" si="8"/>
        <v>23184.108251999998</v>
      </c>
      <c r="L113" s="4">
        <v>24662.78</v>
      </c>
      <c r="M113" s="3">
        <f t="shared" si="12"/>
        <v>24662.78</v>
      </c>
      <c r="N113" s="14"/>
      <c r="O113" s="14">
        <f t="shared" si="7"/>
        <v>0</v>
      </c>
      <c r="P113" s="8"/>
      <c r="Q113" s="6">
        <f t="shared" si="7"/>
        <v>0</v>
      </c>
      <c r="R113" s="9">
        <f t="shared" si="13"/>
        <v>23923.444125999999</v>
      </c>
      <c r="S113" s="7">
        <f t="shared" si="15"/>
        <v>0</v>
      </c>
    </row>
    <row r="114" spans="2:19" ht="51" hidden="1" customHeight="1">
      <c r="B114" s="12">
        <v>98</v>
      </c>
      <c r="C114" s="13" t="s">
        <v>117</v>
      </c>
      <c r="D114" s="8"/>
      <c r="E114" s="6" t="s">
        <v>165</v>
      </c>
      <c r="F114" s="9"/>
      <c r="G114" s="7">
        <f t="shared" si="10"/>
        <v>0</v>
      </c>
      <c r="H114" s="9"/>
      <c r="I114" s="3">
        <f t="shared" si="11"/>
        <v>0</v>
      </c>
      <c r="J114" s="4">
        <v>45844.68</v>
      </c>
      <c r="K114" s="3">
        <f t="shared" si="8"/>
        <v>46706.559984</v>
      </c>
      <c r="L114" s="4">
        <v>59441.599999999999</v>
      </c>
      <c r="M114" s="3">
        <f t="shared" si="12"/>
        <v>59441.599999999999</v>
      </c>
      <c r="N114" s="14"/>
      <c r="O114" s="14">
        <f t="shared" si="7"/>
        <v>0</v>
      </c>
      <c r="P114" s="8"/>
      <c r="Q114" s="6">
        <f t="shared" si="7"/>
        <v>0</v>
      </c>
      <c r="R114" s="9">
        <f t="shared" si="13"/>
        <v>53074.079991999999</v>
      </c>
      <c r="S114" s="7">
        <f t="shared" si="15"/>
        <v>0</v>
      </c>
    </row>
    <row r="115" spans="2:19" ht="51" hidden="1" customHeight="1">
      <c r="B115" s="12">
        <v>99</v>
      </c>
      <c r="C115" s="13" t="s">
        <v>118</v>
      </c>
      <c r="D115" s="8"/>
      <c r="E115" s="6" t="s">
        <v>165</v>
      </c>
      <c r="F115" s="9"/>
      <c r="G115" s="7">
        <f t="shared" si="10"/>
        <v>0</v>
      </c>
      <c r="H115" s="9"/>
      <c r="I115" s="3">
        <f t="shared" si="11"/>
        <v>0</v>
      </c>
      <c r="J115" s="4">
        <v>53482.080000000002</v>
      </c>
      <c r="K115" s="3">
        <f t="shared" si="8"/>
        <v>54487.543103999997</v>
      </c>
      <c r="L115" s="4">
        <v>60006.01</v>
      </c>
      <c r="M115" s="3">
        <f t="shared" si="12"/>
        <v>60006.01</v>
      </c>
      <c r="N115" s="14"/>
      <c r="O115" s="14">
        <f t="shared" si="7"/>
        <v>0</v>
      </c>
      <c r="P115" s="8"/>
      <c r="Q115" s="6">
        <f t="shared" si="7"/>
        <v>0</v>
      </c>
      <c r="R115" s="9">
        <f t="shared" si="13"/>
        <v>57246.776551999996</v>
      </c>
      <c r="S115" s="7">
        <f t="shared" si="15"/>
        <v>0</v>
      </c>
    </row>
    <row r="116" spans="2:19" ht="51" hidden="1" customHeight="1">
      <c r="B116" s="12">
        <v>100</v>
      </c>
      <c r="C116" s="13" t="s">
        <v>119</v>
      </c>
      <c r="D116" s="8"/>
      <c r="E116" s="6" t="s">
        <v>165</v>
      </c>
      <c r="F116" s="9"/>
      <c r="G116" s="7">
        <f t="shared" si="10"/>
        <v>0</v>
      </c>
      <c r="H116" s="9"/>
      <c r="I116" s="3">
        <f t="shared" si="11"/>
        <v>0</v>
      </c>
      <c r="J116" s="4">
        <v>28472.39</v>
      </c>
      <c r="K116" s="3">
        <f t="shared" si="8"/>
        <v>29007.670931999997</v>
      </c>
      <c r="L116" s="4">
        <v>45776.99</v>
      </c>
      <c r="M116" s="3">
        <f t="shared" si="12"/>
        <v>45776.99</v>
      </c>
      <c r="N116" s="14"/>
      <c r="O116" s="14">
        <f t="shared" si="7"/>
        <v>0</v>
      </c>
      <c r="P116" s="8"/>
      <c r="Q116" s="6">
        <f t="shared" si="7"/>
        <v>0</v>
      </c>
      <c r="R116" s="9">
        <f t="shared" si="13"/>
        <v>37392.330465999999</v>
      </c>
      <c r="S116" s="7">
        <f t="shared" si="15"/>
        <v>0</v>
      </c>
    </row>
    <row r="117" spans="2:19" ht="51" hidden="1" customHeight="1">
      <c r="B117" s="15">
        <v>101</v>
      </c>
      <c r="C117" s="13" t="s">
        <v>120</v>
      </c>
      <c r="D117" s="8"/>
      <c r="E117" s="6" t="s">
        <v>165</v>
      </c>
      <c r="F117" s="9"/>
      <c r="G117" s="7">
        <f t="shared" si="10"/>
        <v>0</v>
      </c>
      <c r="H117" s="9"/>
      <c r="I117" s="3">
        <f t="shared" si="11"/>
        <v>0</v>
      </c>
      <c r="J117" s="4">
        <v>30946.97</v>
      </c>
      <c r="K117" s="3">
        <f t="shared" si="8"/>
        <v>31528.773035999999</v>
      </c>
      <c r="L117" s="4">
        <v>45212.58</v>
      </c>
      <c r="M117" s="3">
        <f t="shared" si="12"/>
        <v>45212.58</v>
      </c>
      <c r="N117" s="14"/>
      <c r="O117" s="14">
        <f t="shared" si="7"/>
        <v>0</v>
      </c>
      <c r="P117" s="8"/>
      <c r="Q117" s="6">
        <f t="shared" si="7"/>
        <v>0</v>
      </c>
      <c r="R117" s="9">
        <f t="shared" si="13"/>
        <v>38370.676518</v>
      </c>
      <c r="S117" s="7">
        <f t="shared" si="15"/>
        <v>0</v>
      </c>
    </row>
    <row r="118" spans="2:19" ht="51" hidden="1" customHeight="1">
      <c r="B118" s="12">
        <v>102</v>
      </c>
      <c r="C118" s="13" t="s">
        <v>121</v>
      </c>
      <c r="D118" s="8"/>
      <c r="E118" s="6" t="s">
        <v>165</v>
      </c>
      <c r="F118" s="9"/>
      <c r="G118" s="7">
        <f t="shared" si="10"/>
        <v>0</v>
      </c>
      <c r="H118" s="9"/>
      <c r="I118" s="3">
        <f t="shared" si="11"/>
        <v>0</v>
      </c>
      <c r="J118" s="4">
        <v>49666.63</v>
      </c>
      <c r="K118" s="3">
        <f t="shared" si="8"/>
        <v>50600.362643999993</v>
      </c>
      <c r="L118" s="4">
        <v>39122.910000000003</v>
      </c>
      <c r="M118" s="3">
        <f t="shared" si="12"/>
        <v>39122.910000000003</v>
      </c>
      <c r="N118" s="14"/>
      <c r="O118" s="14">
        <f t="shared" si="7"/>
        <v>0</v>
      </c>
      <c r="P118" s="8"/>
      <c r="Q118" s="6">
        <f t="shared" si="7"/>
        <v>0</v>
      </c>
      <c r="R118" s="9">
        <f t="shared" si="13"/>
        <v>44861.636321999998</v>
      </c>
      <c r="S118" s="7">
        <f t="shared" si="15"/>
        <v>0</v>
      </c>
    </row>
    <row r="119" spans="2:19" ht="51" hidden="1" customHeight="1">
      <c r="B119" s="15">
        <v>103</v>
      </c>
      <c r="C119" s="13" t="s">
        <v>122</v>
      </c>
      <c r="D119" s="8"/>
      <c r="E119" s="6" t="s">
        <v>165</v>
      </c>
      <c r="F119" s="9"/>
      <c r="G119" s="7">
        <f t="shared" si="10"/>
        <v>0</v>
      </c>
      <c r="H119" s="9"/>
      <c r="I119" s="3">
        <f t="shared" si="11"/>
        <v>0</v>
      </c>
      <c r="J119" s="4">
        <v>60683.66</v>
      </c>
      <c r="K119" s="3">
        <f t="shared" si="8"/>
        <v>61824.512807999999</v>
      </c>
      <c r="L119" s="4">
        <v>78631.47</v>
      </c>
      <c r="M119" s="3">
        <f t="shared" si="12"/>
        <v>78631.47</v>
      </c>
      <c r="N119" s="14"/>
      <c r="O119" s="14">
        <f t="shared" si="7"/>
        <v>0</v>
      </c>
      <c r="P119" s="8"/>
      <c r="Q119" s="6">
        <f t="shared" si="7"/>
        <v>0</v>
      </c>
      <c r="R119" s="9">
        <f t="shared" si="13"/>
        <v>70227.991404</v>
      </c>
      <c r="S119" s="7">
        <f t="shared" si="15"/>
        <v>0</v>
      </c>
    </row>
    <row r="120" spans="2:19" ht="51" customHeight="1">
      <c r="B120" s="12">
        <v>30</v>
      </c>
      <c r="C120" s="13" t="s">
        <v>123</v>
      </c>
      <c r="D120" s="8">
        <v>2</v>
      </c>
      <c r="E120" s="6" t="s">
        <v>165</v>
      </c>
      <c r="F120" s="9">
        <f>'[1]Ins. 2F. '!$I$43</f>
        <v>1411.2120971147672</v>
      </c>
      <c r="G120" s="7">
        <f t="shared" si="10"/>
        <v>2822.4241942295344</v>
      </c>
      <c r="H120" s="9"/>
      <c r="I120" s="3">
        <f t="shared" si="11"/>
        <v>0</v>
      </c>
      <c r="J120" s="4">
        <v>4537.6499999999996</v>
      </c>
      <c r="K120" s="3">
        <f t="shared" si="8"/>
        <v>4622.9578199999996</v>
      </c>
      <c r="L120" s="4">
        <v>6358.74</v>
      </c>
      <c r="M120" s="3">
        <f t="shared" si="12"/>
        <v>6358.74</v>
      </c>
      <c r="N120" s="14"/>
      <c r="O120" s="14">
        <f t="shared" si="7"/>
        <v>0</v>
      </c>
      <c r="P120" s="8"/>
      <c r="Q120" s="6">
        <f t="shared" si="7"/>
        <v>0</v>
      </c>
      <c r="R120" s="9">
        <f t="shared" si="13"/>
        <v>4130.9699723715885</v>
      </c>
      <c r="S120" s="14">
        <f t="shared" si="15"/>
        <v>8261.94</v>
      </c>
    </row>
    <row r="121" spans="2:19" ht="51" customHeight="1">
      <c r="B121" s="12">
        <v>31</v>
      </c>
      <c r="C121" s="13" t="s">
        <v>124</v>
      </c>
      <c r="D121" s="8">
        <v>8</v>
      </c>
      <c r="E121" s="6" t="s">
        <v>165</v>
      </c>
      <c r="F121" s="9">
        <f>'[1]Ins. 3F'!$I$43</f>
        <v>1612.8138252740198</v>
      </c>
      <c r="G121" s="7">
        <f t="shared" si="10"/>
        <v>12902.510602192158</v>
      </c>
      <c r="H121" s="9"/>
      <c r="I121" s="3">
        <f t="shared" si="11"/>
        <v>0</v>
      </c>
      <c r="J121" s="4">
        <v>941.63</v>
      </c>
      <c r="K121" s="3">
        <f t="shared" si="8"/>
        <v>959.33264399999996</v>
      </c>
      <c r="L121" s="4">
        <v>7273.07</v>
      </c>
      <c r="M121" s="3">
        <f t="shared" si="12"/>
        <v>7273.07</v>
      </c>
      <c r="N121" s="14"/>
      <c r="O121" s="14">
        <f t="shared" si="7"/>
        <v>0</v>
      </c>
      <c r="P121" s="8"/>
      <c r="Q121" s="6">
        <f t="shared" si="7"/>
        <v>0</v>
      </c>
      <c r="R121" s="9">
        <f t="shared" si="13"/>
        <v>3281.7388230913398</v>
      </c>
      <c r="S121" s="7">
        <f t="shared" si="15"/>
        <v>26253.91</v>
      </c>
    </row>
    <row r="122" spans="2:19" ht="51" hidden="1" customHeight="1">
      <c r="B122" s="12">
        <v>106</v>
      </c>
      <c r="C122" s="13" t="s">
        <v>171</v>
      </c>
      <c r="D122" s="8"/>
      <c r="E122" s="6" t="s">
        <v>165</v>
      </c>
      <c r="F122" s="9">
        <f>'[1]74 Ret. e Ins. 2F'!$I$43</f>
        <v>2052.6721412578427</v>
      </c>
      <c r="G122" s="7">
        <f t="shared" si="10"/>
        <v>0</v>
      </c>
      <c r="H122" s="9">
        <v>4970.28</v>
      </c>
      <c r="I122" s="3">
        <f t="shared" si="11"/>
        <v>5153.1863039999998</v>
      </c>
      <c r="J122" s="4">
        <v>1341.19</v>
      </c>
      <c r="K122" s="3">
        <f t="shared" si="8"/>
        <v>1366.404372</v>
      </c>
      <c r="L122" s="4">
        <v>1983.45</v>
      </c>
      <c r="M122" s="3">
        <f t="shared" si="12"/>
        <v>1983.45</v>
      </c>
      <c r="N122" s="14"/>
      <c r="O122" s="14">
        <f t="shared" si="7"/>
        <v>0</v>
      </c>
      <c r="P122" s="8"/>
      <c r="Q122" s="6">
        <f t="shared" si="7"/>
        <v>0</v>
      </c>
      <c r="R122" s="9">
        <f t="shared" si="13"/>
        <v>3518.5709390859479</v>
      </c>
      <c r="S122" s="14">
        <f t="shared" si="15"/>
        <v>0</v>
      </c>
    </row>
    <row r="123" spans="2:19" ht="45" hidden="1">
      <c r="B123" s="15">
        <v>107</v>
      </c>
      <c r="C123" s="13" t="s">
        <v>172</v>
      </c>
      <c r="D123" s="8"/>
      <c r="E123" s="6" t="s">
        <v>165</v>
      </c>
      <c r="F123" s="9">
        <f>'[1]73 Ret. e Ins. 3F'!$I$43</f>
        <v>2508.8215059818081</v>
      </c>
      <c r="G123" s="7">
        <f t="shared" si="10"/>
        <v>0</v>
      </c>
      <c r="H123" s="9">
        <v>4656.2</v>
      </c>
      <c r="I123" s="3">
        <f t="shared" si="11"/>
        <v>4827.5481599999994</v>
      </c>
      <c r="J123" s="4">
        <v>941.63</v>
      </c>
      <c r="K123" s="3">
        <f t="shared" si="8"/>
        <v>959.33264399999996</v>
      </c>
      <c r="L123" s="4">
        <v>1864.12</v>
      </c>
      <c r="M123" s="3">
        <f t="shared" si="12"/>
        <v>1864.12</v>
      </c>
      <c r="N123" s="14"/>
      <c r="O123" s="14">
        <f t="shared" si="7"/>
        <v>0</v>
      </c>
      <c r="P123" s="8"/>
      <c r="Q123" s="6">
        <f t="shared" si="7"/>
        <v>0</v>
      </c>
      <c r="R123" s="9">
        <f t="shared" si="13"/>
        <v>3386.6074366606022</v>
      </c>
      <c r="S123" s="7">
        <f t="shared" si="15"/>
        <v>0</v>
      </c>
    </row>
    <row r="124" spans="2:19" ht="60" hidden="1">
      <c r="B124" s="12">
        <v>108</v>
      </c>
      <c r="C124" s="13" t="s">
        <v>33</v>
      </c>
      <c r="D124" s="8"/>
      <c r="E124" s="6" t="s">
        <v>165</v>
      </c>
      <c r="F124" s="9">
        <f>'[1]75 Bus 3F-4H'!$I$43</f>
        <v>4310.3471656918127</v>
      </c>
      <c r="G124" s="7">
        <f t="shared" si="10"/>
        <v>0</v>
      </c>
      <c r="H124" s="9">
        <v>3284.71</v>
      </c>
      <c r="I124" s="3">
        <f t="shared" si="11"/>
        <v>3405.5873280000001</v>
      </c>
      <c r="J124" s="4">
        <v>7398.01</v>
      </c>
      <c r="K124" s="3">
        <f t="shared" si="8"/>
        <v>7537.0925879999995</v>
      </c>
      <c r="L124" s="4">
        <v>4015.92</v>
      </c>
      <c r="M124" s="3">
        <f t="shared" si="12"/>
        <v>4015.92</v>
      </c>
      <c r="N124" s="14"/>
      <c r="O124" s="14">
        <f t="shared" si="7"/>
        <v>0</v>
      </c>
      <c r="P124" s="8"/>
      <c r="Q124" s="6">
        <f t="shared" si="7"/>
        <v>0</v>
      </c>
      <c r="R124" s="9">
        <f t="shared" si="13"/>
        <v>6422.9823605639367</v>
      </c>
      <c r="S124" s="14">
        <f t="shared" si="15"/>
        <v>0</v>
      </c>
    </row>
    <row r="125" spans="2:19" ht="51" hidden="1" customHeight="1">
      <c r="B125" s="15">
        <v>109</v>
      </c>
      <c r="C125" s="13" t="s">
        <v>34</v>
      </c>
      <c r="D125" s="8"/>
      <c r="E125" s="6" t="s">
        <v>165</v>
      </c>
      <c r="F125" s="9">
        <f>'[1]76 Bus 2F-3H'!$I$43</f>
        <v>3926.8333072740197</v>
      </c>
      <c r="G125" s="7">
        <f t="shared" si="10"/>
        <v>0</v>
      </c>
      <c r="H125" s="9">
        <v>2415.96</v>
      </c>
      <c r="I125" s="3">
        <f t="shared" si="11"/>
        <v>2504.8673279999998</v>
      </c>
      <c r="J125" s="4">
        <v>6263.44</v>
      </c>
      <c r="K125" s="3">
        <f t="shared" si="8"/>
        <v>6381.1926719999992</v>
      </c>
      <c r="L125" s="4">
        <v>3433.75</v>
      </c>
      <c r="M125" s="3">
        <f t="shared" si="12"/>
        <v>3433.75</v>
      </c>
      <c r="N125" s="14"/>
      <c r="O125" s="14">
        <f t="shared" si="7"/>
        <v>0</v>
      </c>
      <c r="P125" s="8"/>
      <c r="Q125" s="6">
        <f t="shared" si="7"/>
        <v>0</v>
      </c>
      <c r="R125" s="9">
        <f t="shared" si="13"/>
        <v>5415.5477690913394</v>
      </c>
      <c r="S125" s="14">
        <f t="shared" si="15"/>
        <v>0</v>
      </c>
    </row>
    <row r="126" spans="2:19" ht="51" customHeight="1">
      <c r="B126" s="12">
        <v>32</v>
      </c>
      <c r="C126" s="13" t="s">
        <v>125</v>
      </c>
      <c r="D126" s="8">
        <v>1</v>
      </c>
      <c r="E126" s="6" t="s">
        <v>11</v>
      </c>
      <c r="F126" s="9">
        <f>'[1]INST 3A CCF'!$I$46</f>
        <v>13881.669837786056</v>
      </c>
      <c r="G126" s="7">
        <f t="shared" si="10"/>
        <v>13881.669837786056</v>
      </c>
      <c r="H126" s="9"/>
      <c r="I126" s="3">
        <f t="shared" si="11"/>
        <v>0</v>
      </c>
      <c r="J126" s="4">
        <v>6308.14</v>
      </c>
      <c r="K126" s="3">
        <f t="shared" si="8"/>
        <v>6426.7330320000001</v>
      </c>
      <c r="L126" s="4">
        <v>7776.2</v>
      </c>
      <c r="M126" s="3">
        <f t="shared" si="12"/>
        <v>7776.2</v>
      </c>
      <c r="N126" s="14"/>
      <c r="O126" s="14">
        <f t="shared" si="7"/>
        <v>0</v>
      </c>
      <c r="P126" s="8"/>
      <c r="Q126" s="6">
        <f t="shared" si="7"/>
        <v>0</v>
      </c>
      <c r="R126" s="9">
        <f t="shared" si="13"/>
        <v>9361.5342899286861</v>
      </c>
      <c r="S126" s="7">
        <f t="shared" si="15"/>
        <v>9361.5300000000007</v>
      </c>
    </row>
    <row r="127" spans="2:19" ht="51" customHeight="1">
      <c r="B127" s="12">
        <v>33</v>
      </c>
      <c r="C127" s="13" t="s">
        <v>209</v>
      </c>
      <c r="D127" s="8">
        <v>3</v>
      </c>
      <c r="E127" s="6" t="s">
        <v>165</v>
      </c>
      <c r="F127" s="9">
        <f>'[1]INST CCF'!$I$46</f>
        <v>3216.7478105065543</v>
      </c>
      <c r="G127" s="7">
        <f t="shared" si="10"/>
        <v>9650.2434315196624</v>
      </c>
      <c r="H127" s="9"/>
      <c r="I127" s="3">
        <f t="shared" si="11"/>
        <v>0</v>
      </c>
      <c r="J127" s="4">
        <v>2114.7399999999998</v>
      </c>
      <c r="K127" s="3">
        <f t="shared" si="8"/>
        <v>2154.4971119999996</v>
      </c>
      <c r="L127" s="4">
        <v>2632.31</v>
      </c>
      <c r="M127" s="3">
        <f t="shared" si="12"/>
        <v>2632.31</v>
      </c>
      <c r="N127" s="14"/>
      <c r="O127" s="14">
        <f t="shared" si="7"/>
        <v>0</v>
      </c>
      <c r="P127" s="8"/>
      <c r="Q127" s="6">
        <f t="shared" si="7"/>
        <v>0</v>
      </c>
      <c r="R127" s="9">
        <f t="shared" si="13"/>
        <v>2667.8516408355176</v>
      </c>
      <c r="S127" s="14">
        <f t="shared" si="15"/>
        <v>8003.55</v>
      </c>
    </row>
    <row r="128" spans="2:19" ht="34.9" hidden="1" customHeight="1">
      <c r="B128" s="12">
        <v>112</v>
      </c>
      <c r="C128" s="13" t="s">
        <v>126</v>
      </c>
      <c r="D128" s="8"/>
      <c r="E128" s="6" t="s">
        <v>165</v>
      </c>
      <c r="F128" s="9"/>
      <c r="G128" s="7">
        <f t="shared" si="10"/>
        <v>0</v>
      </c>
      <c r="H128" s="9"/>
      <c r="I128" s="3">
        <f t="shared" si="11"/>
        <v>0</v>
      </c>
      <c r="J128" s="4">
        <v>2084.16</v>
      </c>
      <c r="K128" s="3">
        <f t="shared" si="8"/>
        <v>2123.3422079999996</v>
      </c>
      <c r="L128" s="4">
        <v>2745.19</v>
      </c>
      <c r="M128" s="3">
        <f t="shared" si="12"/>
        <v>2745.19</v>
      </c>
      <c r="N128" s="14"/>
      <c r="O128" s="14">
        <f t="shared" si="7"/>
        <v>0</v>
      </c>
      <c r="P128" s="8"/>
      <c r="Q128" s="6">
        <f t="shared" si="7"/>
        <v>0</v>
      </c>
      <c r="R128" s="9">
        <f t="shared" si="13"/>
        <v>2434.2661039999998</v>
      </c>
      <c r="S128" s="7">
        <f t="shared" si="15"/>
        <v>0</v>
      </c>
    </row>
    <row r="129" spans="2:19" ht="34.9" hidden="1" customHeight="1">
      <c r="B129" s="15">
        <v>113</v>
      </c>
      <c r="C129" s="13" t="s">
        <v>127</v>
      </c>
      <c r="D129" s="8"/>
      <c r="E129" s="6" t="s">
        <v>165</v>
      </c>
      <c r="F129" s="9"/>
      <c r="G129" s="7">
        <f t="shared" si="10"/>
        <v>0</v>
      </c>
      <c r="H129" s="9"/>
      <c r="I129" s="3">
        <f t="shared" si="11"/>
        <v>0</v>
      </c>
      <c r="J129" s="4">
        <v>2724.07</v>
      </c>
      <c r="K129" s="3">
        <f t="shared" si="8"/>
        <v>2775.2825159999998</v>
      </c>
      <c r="L129" s="4">
        <v>2984.37</v>
      </c>
      <c r="M129" s="3">
        <f t="shared" si="12"/>
        <v>2984.37</v>
      </c>
      <c r="N129" s="14"/>
      <c r="O129" s="14">
        <f t="shared" si="7"/>
        <v>0</v>
      </c>
      <c r="P129" s="8"/>
      <c r="Q129" s="6">
        <f t="shared" si="7"/>
        <v>0</v>
      </c>
      <c r="R129" s="9">
        <f t="shared" si="13"/>
        <v>2879.8262580000001</v>
      </c>
      <c r="S129" s="7">
        <f t="shared" si="15"/>
        <v>0</v>
      </c>
    </row>
    <row r="130" spans="2:19" ht="34.9" customHeight="1">
      <c r="B130" s="12">
        <v>34</v>
      </c>
      <c r="C130" s="13" t="s">
        <v>128</v>
      </c>
      <c r="D130" s="8">
        <v>3</v>
      </c>
      <c r="E130" s="6" t="s">
        <v>165</v>
      </c>
      <c r="F130" s="9">
        <f>'[1]77 RET E INS DE CCF'!$I$43</f>
        <v>757.98662820906043</v>
      </c>
      <c r="G130" s="7">
        <f t="shared" si="10"/>
        <v>2273.9598846271811</v>
      </c>
      <c r="H130" s="9">
        <v>1534.98</v>
      </c>
      <c r="I130" s="3">
        <f t="shared" si="11"/>
        <v>1591.4672639999999</v>
      </c>
      <c r="J130" s="4">
        <v>869.88</v>
      </c>
      <c r="K130" s="3">
        <f t="shared" si="8"/>
        <v>886.23374399999989</v>
      </c>
      <c r="L130" s="4">
        <v>431.11</v>
      </c>
      <c r="M130" s="3">
        <f t="shared" si="12"/>
        <v>431.11</v>
      </c>
      <c r="N130" s="14"/>
      <c r="O130" s="14">
        <f t="shared" si="7"/>
        <v>0</v>
      </c>
      <c r="P130" s="8"/>
      <c r="Q130" s="6">
        <f t="shared" si="7"/>
        <v>0</v>
      </c>
      <c r="R130" s="9">
        <f t="shared" si="13"/>
        <v>916.6994090522652</v>
      </c>
      <c r="S130" s="7">
        <f t="shared" si="15"/>
        <v>2750.1</v>
      </c>
    </row>
    <row r="131" spans="2:19" ht="34.9" hidden="1" customHeight="1">
      <c r="B131" s="15">
        <v>115</v>
      </c>
      <c r="C131" s="13" t="s">
        <v>129</v>
      </c>
      <c r="D131" s="8"/>
      <c r="E131" s="6" t="s">
        <v>165</v>
      </c>
      <c r="F131" s="9"/>
      <c r="G131" s="7">
        <f t="shared" si="10"/>
        <v>0</v>
      </c>
      <c r="H131" s="9">
        <v>935.51</v>
      </c>
      <c r="I131" s="3">
        <f t="shared" si="11"/>
        <v>969.93676799999992</v>
      </c>
      <c r="J131" s="4">
        <v>1070.17</v>
      </c>
      <c r="K131" s="3">
        <f t="shared" si="8"/>
        <v>1090.2891959999999</v>
      </c>
      <c r="L131" s="4">
        <v>1503.49</v>
      </c>
      <c r="M131" s="3">
        <f t="shared" si="12"/>
        <v>1503.49</v>
      </c>
      <c r="N131" s="14"/>
      <c r="O131" s="14">
        <f t="shared" si="7"/>
        <v>0</v>
      </c>
      <c r="P131" s="8"/>
      <c r="Q131" s="6">
        <f t="shared" si="7"/>
        <v>0</v>
      </c>
      <c r="R131" s="9">
        <f t="shared" si="13"/>
        <v>1187.9053213333334</v>
      </c>
      <c r="S131" s="7">
        <f t="shared" si="15"/>
        <v>0</v>
      </c>
    </row>
    <row r="132" spans="2:19" ht="34.9" hidden="1" customHeight="1">
      <c r="B132" s="12">
        <v>116</v>
      </c>
      <c r="C132" s="13" t="s">
        <v>130</v>
      </c>
      <c r="D132" s="8"/>
      <c r="E132" s="6" t="s">
        <v>165</v>
      </c>
      <c r="F132" s="9"/>
      <c r="G132" s="7">
        <f t="shared" si="10"/>
        <v>0</v>
      </c>
      <c r="H132" s="9"/>
      <c r="I132" s="3">
        <f t="shared" si="11"/>
        <v>0</v>
      </c>
      <c r="J132" s="4">
        <v>1309.33</v>
      </c>
      <c r="K132" s="3">
        <f t="shared" si="8"/>
        <v>1333.9454039999998</v>
      </c>
      <c r="L132" s="4">
        <v>1473.93</v>
      </c>
      <c r="M132" s="3">
        <f t="shared" si="12"/>
        <v>1473.93</v>
      </c>
      <c r="N132" s="14"/>
      <c r="O132" s="14">
        <f t="shared" si="7"/>
        <v>0</v>
      </c>
      <c r="P132" s="8"/>
      <c r="Q132" s="6">
        <f t="shared" si="7"/>
        <v>0</v>
      </c>
      <c r="R132" s="9">
        <f t="shared" si="13"/>
        <v>1403.9377019999999</v>
      </c>
      <c r="S132" s="7">
        <f t="shared" si="15"/>
        <v>0</v>
      </c>
    </row>
    <row r="133" spans="2:19" ht="51" hidden="1" customHeight="1">
      <c r="B133" s="12">
        <v>117</v>
      </c>
      <c r="C133" s="13" t="s">
        <v>131</v>
      </c>
      <c r="D133" s="8"/>
      <c r="E133" s="6" t="s">
        <v>165</v>
      </c>
      <c r="F133" s="9"/>
      <c r="G133" s="7">
        <f t="shared" si="10"/>
        <v>0</v>
      </c>
      <c r="H133" s="9"/>
      <c r="I133" s="3">
        <f t="shared" si="11"/>
        <v>0</v>
      </c>
      <c r="J133" s="4">
        <v>1693.71</v>
      </c>
      <c r="K133" s="3">
        <f t="shared" si="8"/>
        <v>1725.5517479999999</v>
      </c>
      <c r="L133" s="4">
        <v>1925.46</v>
      </c>
      <c r="M133" s="3">
        <f t="shared" si="12"/>
        <v>1925.46</v>
      </c>
      <c r="N133" s="14"/>
      <c r="O133" s="14">
        <f t="shared" ref="O133:Q171" si="16">N133*(N$5+1)</f>
        <v>0</v>
      </c>
      <c r="P133" s="8"/>
      <c r="Q133" s="6">
        <f t="shared" si="16"/>
        <v>0</v>
      </c>
      <c r="R133" s="9">
        <f t="shared" si="13"/>
        <v>1825.5058739999999</v>
      </c>
      <c r="S133" s="7">
        <f t="shared" si="15"/>
        <v>0</v>
      </c>
    </row>
    <row r="134" spans="2:19" ht="34.9" hidden="1" customHeight="1">
      <c r="B134" s="12">
        <v>118</v>
      </c>
      <c r="C134" s="13" t="s">
        <v>132</v>
      </c>
      <c r="D134" s="8"/>
      <c r="E134" s="6" t="s">
        <v>165</v>
      </c>
      <c r="F134" s="9">
        <f>'[1]79 RET E INST ADOM'!$I$42</f>
        <v>429.61951820906046</v>
      </c>
      <c r="G134" s="7">
        <f t="shared" si="10"/>
        <v>0</v>
      </c>
      <c r="H134" s="9">
        <v>121.16</v>
      </c>
      <c r="I134" s="3">
        <f t="shared" si="11"/>
        <v>125.61868799999999</v>
      </c>
      <c r="J134" s="4">
        <v>538.77</v>
      </c>
      <c r="K134" s="3">
        <f t="shared" si="8"/>
        <v>548.89887599999997</v>
      </c>
      <c r="L134" s="4">
        <v>431.11</v>
      </c>
      <c r="M134" s="3">
        <f t="shared" si="12"/>
        <v>431.11</v>
      </c>
      <c r="N134" s="14"/>
      <c r="O134" s="14">
        <f t="shared" si="16"/>
        <v>0</v>
      </c>
      <c r="P134" s="8"/>
      <c r="Q134" s="6">
        <f t="shared" si="16"/>
        <v>0</v>
      </c>
      <c r="R134" s="9">
        <f t="shared" si="13"/>
        <v>511.74902740302014</v>
      </c>
      <c r="S134" s="7">
        <f t="shared" si="15"/>
        <v>0</v>
      </c>
    </row>
    <row r="135" spans="2:19" ht="45">
      <c r="B135" s="15">
        <v>35</v>
      </c>
      <c r="C135" s="13" t="s">
        <v>133</v>
      </c>
      <c r="D135" s="8">
        <v>11</v>
      </c>
      <c r="E135" s="6" t="s">
        <v>165</v>
      </c>
      <c r="F135" s="9">
        <f>'[1]80 SISTEMA'!$I$42</f>
        <v>3008.391241646279</v>
      </c>
      <c r="G135" s="7">
        <f t="shared" si="10"/>
        <v>33092.303658109071</v>
      </c>
      <c r="H135" s="9">
        <v>3631.73</v>
      </c>
      <c r="I135" s="3">
        <f t="shared" si="11"/>
        <v>3765.3776639999996</v>
      </c>
      <c r="J135" s="4">
        <v>2049.2199999999998</v>
      </c>
      <c r="K135" s="3">
        <f t="shared" si="8"/>
        <v>2087.7453359999995</v>
      </c>
      <c r="L135" s="4">
        <v>3474.6</v>
      </c>
      <c r="M135" s="3">
        <f t="shared" si="12"/>
        <v>3474.6</v>
      </c>
      <c r="N135" s="14"/>
      <c r="O135" s="14">
        <f t="shared" si="16"/>
        <v>0</v>
      </c>
      <c r="P135" s="8"/>
      <c r="Q135" s="6">
        <f t="shared" si="16"/>
        <v>0</v>
      </c>
      <c r="R135" s="9">
        <f t="shared" si="13"/>
        <v>3084.0285604115697</v>
      </c>
      <c r="S135" s="14">
        <f t="shared" si="15"/>
        <v>33924.31</v>
      </c>
    </row>
    <row r="136" spans="2:19" ht="34.9" customHeight="1">
      <c r="B136" s="12">
        <v>36</v>
      </c>
      <c r="C136" s="13" t="s">
        <v>134</v>
      </c>
      <c r="D136" s="8">
        <v>33</v>
      </c>
      <c r="E136" s="6" t="s">
        <v>165</v>
      </c>
      <c r="F136" s="9">
        <f>'[1]81 BAJANTE'!$I$42</f>
        <v>1531.7080917674496</v>
      </c>
      <c r="G136" s="7">
        <f t="shared" si="10"/>
        <v>50546.367028325833</v>
      </c>
      <c r="H136" s="9">
        <v>1992.45</v>
      </c>
      <c r="I136" s="3">
        <f t="shared" si="11"/>
        <v>2065.77216</v>
      </c>
      <c r="J136" s="4">
        <v>2353</v>
      </c>
      <c r="K136" s="3">
        <f t="shared" si="8"/>
        <v>2397.2363999999998</v>
      </c>
      <c r="L136" s="4">
        <v>2062.6</v>
      </c>
      <c r="M136" s="3">
        <f t="shared" si="12"/>
        <v>2062.6</v>
      </c>
      <c r="N136" s="14"/>
      <c r="O136" s="14">
        <f t="shared" si="16"/>
        <v>0</v>
      </c>
      <c r="P136" s="8"/>
      <c r="Q136" s="6">
        <f t="shared" si="16"/>
        <v>0</v>
      </c>
      <c r="R136" s="9">
        <f t="shared" si="13"/>
        <v>2014.3291629418623</v>
      </c>
      <c r="S136" s="14">
        <f t="shared" si="15"/>
        <v>66472.86</v>
      </c>
    </row>
    <row r="137" spans="2:19" ht="51" customHeight="1">
      <c r="B137" s="15">
        <v>37</v>
      </c>
      <c r="C137" s="13" t="s">
        <v>195</v>
      </c>
      <c r="D137" s="8">
        <v>372</v>
      </c>
      <c r="E137" s="6" t="s">
        <v>165</v>
      </c>
      <c r="F137" s="9">
        <f>'[1]84 (1+1) 6C'!$I$43</f>
        <v>879.91035140612394</v>
      </c>
      <c r="G137" s="7">
        <f t="shared" si="10"/>
        <v>327326.65072307811</v>
      </c>
      <c r="H137" s="9">
        <v>961.91</v>
      </c>
      <c r="I137" s="3">
        <f t="shared" si="11"/>
        <v>997.30828799999995</v>
      </c>
      <c r="J137" s="4">
        <v>373.39</v>
      </c>
      <c r="K137" s="3">
        <f t="shared" ref="K137:K171" si="17">J137*(J$5+1)</f>
        <v>380.40973199999996</v>
      </c>
      <c r="L137" s="4">
        <v>835.45</v>
      </c>
      <c r="M137" s="3">
        <f t="shared" si="12"/>
        <v>835.45</v>
      </c>
      <c r="N137" s="14"/>
      <c r="O137" s="14">
        <f t="shared" si="16"/>
        <v>0</v>
      </c>
      <c r="P137" s="8"/>
      <c r="Q137" s="6">
        <f t="shared" si="16"/>
        <v>0</v>
      </c>
      <c r="R137" s="9">
        <f t="shared" si="13"/>
        <v>773.26959285153089</v>
      </c>
      <c r="S137" s="14">
        <f t="shared" si="15"/>
        <v>287656.28999999998</v>
      </c>
    </row>
    <row r="138" spans="2:19" ht="51" customHeight="1">
      <c r="B138" s="12">
        <v>38</v>
      </c>
      <c r="C138" s="13" t="s">
        <v>177</v>
      </c>
      <c r="D138" s="8">
        <v>41</v>
      </c>
      <c r="E138" s="6" t="s">
        <v>178</v>
      </c>
      <c r="F138" s="9">
        <f>'[1]85 (2+1) 6C '!$I$43</f>
        <v>1143.0777334061238</v>
      </c>
      <c r="G138" s="7">
        <f t="shared" ref="G138:G171" si="18">$D138*F138</f>
        <v>46866.187069651074</v>
      </c>
      <c r="H138" s="9">
        <v>3481.12</v>
      </c>
      <c r="I138" s="3">
        <f t="shared" ref="I138:I171" si="19">H138*(H$5+1)</f>
        <v>3609.2252159999998</v>
      </c>
      <c r="J138" s="4"/>
      <c r="K138" s="3">
        <f t="shared" si="17"/>
        <v>0</v>
      </c>
      <c r="L138" s="4"/>
      <c r="M138" s="3">
        <f t="shared" ref="M138:M171" si="20">L138*(L$5+1)</f>
        <v>0</v>
      </c>
      <c r="N138" s="14"/>
      <c r="O138" s="14">
        <f t="shared" si="16"/>
        <v>0</v>
      </c>
      <c r="P138" s="8"/>
      <c r="Q138" s="6">
        <f t="shared" si="16"/>
        <v>0</v>
      </c>
      <c r="R138" s="9">
        <f t="shared" si="13"/>
        <v>2376.1514747030619</v>
      </c>
      <c r="S138" s="14">
        <f t="shared" si="15"/>
        <v>97422.21</v>
      </c>
    </row>
    <row r="139" spans="2:19" ht="51" customHeight="1">
      <c r="B139" s="12">
        <v>39</v>
      </c>
      <c r="C139" s="13" t="s">
        <v>208</v>
      </c>
      <c r="D139" s="8">
        <v>5</v>
      </c>
      <c r="E139" s="6" t="s">
        <v>178</v>
      </c>
      <c r="F139" s="9">
        <f>'[1]86 (3+1) 6C'!$I$43</f>
        <v>1285.3195394061238</v>
      </c>
      <c r="G139" s="7">
        <f t="shared" si="18"/>
        <v>6426.5976970306192</v>
      </c>
      <c r="H139" s="9">
        <v>0</v>
      </c>
      <c r="I139" s="3">
        <f t="shared" si="19"/>
        <v>0</v>
      </c>
      <c r="J139" s="4"/>
      <c r="K139" s="3">
        <v>0</v>
      </c>
      <c r="L139" s="4"/>
      <c r="M139" s="3">
        <v>0</v>
      </c>
      <c r="N139" s="14"/>
      <c r="O139" s="14"/>
      <c r="P139" s="8"/>
      <c r="Q139" s="6"/>
      <c r="R139" s="9">
        <f t="shared" si="13"/>
        <v>642.6597697030619</v>
      </c>
      <c r="S139" s="14">
        <f t="shared" si="15"/>
        <v>3213.3</v>
      </c>
    </row>
    <row r="140" spans="2:19" ht="45" hidden="1">
      <c r="B140" s="12">
        <v>122</v>
      </c>
      <c r="C140" s="13" t="s">
        <v>196</v>
      </c>
      <c r="D140" s="8"/>
      <c r="E140" s="6" t="s">
        <v>165</v>
      </c>
      <c r="F140" s="9">
        <f>'[1]87 RET E INS ACOM'!$I$43</f>
        <v>235.67699669129547</v>
      </c>
      <c r="G140" s="7">
        <f t="shared" si="18"/>
        <v>0</v>
      </c>
      <c r="H140" s="9">
        <v>350.96</v>
      </c>
      <c r="I140" s="3">
        <f t="shared" si="19"/>
        <v>363.87532799999997</v>
      </c>
      <c r="J140" s="4"/>
      <c r="K140" s="3">
        <f t="shared" si="17"/>
        <v>0</v>
      </c>
      <c r="L140" s="4">
        <v>233.51</v>
      </c>
      <c r="M140" s="3">
        <f t="shared" si="20"/>
        <v>233.51</v>
      </c>
      <c r="N140" s="14"/>
      <c r="O140" s="14">
        <f t="shared" si="16"/>
        <v>0</v>
      </c>
      <c r="P140" s="8"/>
      <c r="Q140" s="6">
        <f t="shared" si="16"/>
        <v>0</v>
      </c>
      <c r="R140" s="9">
        <f t="shared" ref="R140:R171" si="21">SUM(F140+I140+K140+M140+O140+Q140)/(6-(COUNTIF(F140:Q140,0)))</f>
        <v>416.53116234564772</v>
      </c>
      <c r="S140" s="14">
        <f t="shared" si="15"/>
        <v>0</v>
      </c>
    </row>
    <row r="141" spans="2:19" ht="45" hidden="1">
      <c r="B141" s="12">
        <v>123</v>
      </c>
      <c r="C141" s="13" t="s">
        <v>135</v>
      </c>
      <c r="D141" s="8"/>
      <c r="E141" s="6" t="s">
        <v>165</v>
      </c>
      <c r="F141" s="9">
        <f>'[1]88 RET E INS ACOM dif p'!$I$43</f>
        <v>406.85741307729535</v>
      </c>
      <c r="G141" s="7">
        <f t="shared" si="18"/>
        <v>0</v>
      </c>
      <c r="H141" s="9">
        <v>350.96</v>
      </c>
      <c r="I141" s="3">
        <f t="shared" si="19"/>
        <v>363.87532799999997</v>
      </c>
      <c r="J141" s="4">
        <v>92.43</v>
      </c>
      <c r="K141" s="3">
        <f t="shared" si="17"/>
        <v>94.167683999999994</v>
      </c>
      <c r="L141" s="4">
        <v>515.91</v>
      </c>
      <c r="M141" s="3">
        <f t="shared" si="20"/>
        <v>515.91</v>
      </c>
      <c r="N141" s="14"/>
      <c r="O141" s="14">
        <f t="shared" si="16"/>
        <v>0</v>
      </c>
      <c r="P141" s="8"/>
      <c r="Q141" s="6">
        <f t="shared" si="16"/>
        <v>0</v>
      </c>
      <c r="R141" s="9">
        <f t="shared" si="21"/>
        <v>460.27014169243176</v>
      </c>
      <c r="S141" s="7">
        <f>ROUND(R141*D141,2)</f>
        <v>0</v>
      </c>
    </row>
    <row r="142" spans="2:19" ht="34.15" customHeight="1">
      <c r="B142" s="12">
        <v>40</v>
      </c>
      <c r="C142" s="13" t="s">
        <v>174</v>
      </c>
      <c r="D142" s="8">
        <v>418</v>
      </c>
      <c r="E142" s="6" t="s">
        <v>165</v>
      </c>
      <c r="F142" s="9">
        <f>'[1]88 RET ACOM'!$I$43</f>
        <v>96.136613294724583</v>
      </c>
      <c r="G142" s="7">
        <f t="shared" si="18"/>
        <v>40185.104357194876</v>
      </c>
      <c r="H142" s="9"/>
      <c r="I142" s="3">
        <f t="shared" si="19"/>
        <v>0</v>
      </c>
      <c r="J142" s="4">
        <v>65.92</v>
      </c>
      <c r="K142" s="3">
        <f t="shared" si="17"/>
        <v>67.159295999999998</v>
      </c>
      <c r="L142" s="4"/>
      <c r="M142" s="3">
        <f t="shared" si="20"/>
        <v>0</v>
      </c>
      <c r="N142" s="14"/>
      <c r="O142" s="14">
        <f t="shared" si="16"/>
        <v>0</v>
      </c>
      <c r="P142" s="8"/>
      <c r="Q142" s="6">
        <f t="shared" si="16"/>
        <v>0</v>
      </c>
      <c r="R142" s="9">
        <f t="shared" si="21"/>
        <v>81.647954647362297</v>
      </c>
      <c r="S142" s="14">
        <f t="shared" si="15"/>
        <v>34128.85</v>
      </c>
    </row>
    <row r="143" spans="2:19" ht="45" hidden="1">
      <c r="B143" s="12">
        <v>124</v>
      </c>
      <c r="C143" s="13" t="s">
        <v>136</v>
      </c>
      <c r="D143" s="8"/>
      <c r="E143" s="6" t="s">
        <v>165</v>
      </c>
      <c r="F143" s="9">
        <f>'[1]89 PREPARACIÓN'!$I$48</f>
        <v>1478.9022372179438</v>
      </c>
      <c r="G143" s="7">
        <f t="shared" si="18"/>
        <v>0</v>
      </c>
      <c r="H143" s="9">
        <v>1551.91</v>
      </c>
      <c r="I143" s="3">
        <f t="shared" si="19"/>
        <v>1609.0202879999999</v>
      </c>
      <c r="J143" s="4">
        <v>772.41</v>
      </c>
      <c r="K143" s="3">
        <f t="shared" si="17"/>
        <v>786.93130799999994</v>
      </c>
      <c r="L143" s="4">
        <v>1252.7</v>
      </c>
      <c r="M143" s="3">
        <f t="shared" si="20"/>
        <v>1252.7</v>
      </c>
      <c r="N143" s="14"/>
      <c r="O143" s="14">
        <f t="shared" si="16"/>
        <v>0</v>
      </c>
      <c r="P143" s="8"/>
      <c r="Q143" s="6">
        <f t="shared" si="16"/>
        <v>0</v>
      </c>
      <c r="R143" s="9">
        <f t="shared" si="21"/>
        <v>1709.1846110726481</v>
      </c>
      <c r="S143" s="14">
        <f>ROUND(R143*D143,2)</f>
        <v>0</v>
      </c>
    </row>
    <row r="144" spans="2:19" ht="30" hidden="1">
      <c r="B144" s="15">
        <v>125</v>
      </c>
      <c r="C144" s="13" t="s">
        <v>137</v>
      </c>
      <c r="D144" s="8"/>
      <c r="E144" s="6" t="s">
        <v>166</v>
      </c>
      <c r="F144" s="9"/>
      <c r="G144" s="7">
        <f t="shared" si="18"/>
        <v>0</v>
      </c>
      <c r="H144" s="9"/>
      <c r="I144" s="3">
        <f t="shared" si="19"/>
        <v>0</v>
      </c>
      <c r="J144" s="4">
        <v>3015.82</v>
      </c>
      <c r="K144" s="3">
        <f t="shared" si="17"/>
        <v>3072.5174160000001</v>
      </c>
      <c r="L144" s="4">
        <v>3589.86</v>
      </c>
      <c r="M144" s="3">
        <f t="shared" si="20"/>
        <v>3589.86</v>
      </c>
      <c r="N144" s="14"/>
      <c r="O144" s="14">
        <f t="shared" si="16"/>
        <v>0</v>
      </c>
      <c r="P144" s="8"/>
      <c r="Q144" s="6">
        <f t="shared" si="16"/>
        <v>0</v>
      </c>
      <c r="R144" s="9">
        <f t="shared" si="21"/>
        <v>3331.1887080000001</v>
      </c>
      <c r="S144" s="7">
        <f>ROUND(R144*D144,2)</f>
        <v>0</v>
      </c>
    </row>
    <row r="145" spans="2:19" ht="45" hidden="1">
      <c r="B145" s="12">
        <v>126</v>
      </c>
      <c r="C145" s="13" t="s">
        <v>138</v>
      </c>
      <c r="D145" s="8"/>
      <c r="E145" s="6" t="s">
        <v>9</v>
      </c>
      <c r="F145" s="9">
        <f>'[1]90 RET POSTE'!$I$43</f>
        <v>2330.7612086809268</v>
      </c>
      <c r="G145" s="7">
        <f t="shared" si="18"/>
        <v>0</v>
      </c>
      <c r="H145" s="9">
        <v>2493.0500000000002</v>
      </c>
      <c r="I145" s="3">
        <f t="shared" si="19"/>
        <v>2584.7942400000002</v>
      </c>
      <c r="J145" s="4">
        <v>2904.16</v>
      </c>
      <c r="K145" s="3">
        <f t="shared" si="17"/>
        <v>2958.7582079999997</v>
      </c>
      <c r="L145" s="4">
        <v>1531.15</v>
      </c>
      <c r="M145" s="3">
        <f t="shared" si="20"/>
        <v>1531.15</v>
      </c>
      <c r="N145" s="14"/>
      <c r="O145" s="14">
        <f t="shared" si="16"/>
        <v>0</v>
      </c>
      <c r="P145" s="8"/>
      <c r="Q145" s="6">
        <f t="shared" si="16"/>
        <v>0</v>
      </c>
      <c r="R145" s="9">
        <f t="shared" si="21"/>
        <v>3135.1545522269753</v>
      </c>
      <c r="S145" s="7">
        <f>ROUND(R145*D145,2)</f>
        <v>0</v>
      </c>
    </row>
    <row r="146" spans="2:19">
      <c r="B146" s="15">
        <v>41</v>
      </c>
      <c r="C146" s="13" t="s">
        <v>45</v>
      </c>
      <c r="D146" s="8">
        <v>37</v>
      </c>
      <c r="E146" s="6" t="s">
        <v>9</v>
      </c>
      <c r="F146" s="9">
        <f>'[1]91 RET POSTE CFE'!$I$43</f>
        <v>1622.2451130306688</v>
      </c>
      <c r="G146" s="7">
        <f t="shared" si="18"/>
        <v>60023.069182134743</v>
      </c>
      <c r="H146" s="9">
        <v>995.35</v>
      </c>
      <c r="I146" s="3">
        <f t="shared" si="19"/>
        <v>1031.9788799999999</v>
      </c>
      <c r="J146" s="4">
        <v>1403.28</v>
      </c>
      <c r="K146" s="3">
        <f t="shared" si="17"/>
        <v>1429.661664</v>
      </c>
      <c r="L146" s="4">
        <v>789.79</v>
      </c>
      <c r="M146" s="3">
        <f t="shared" si="20"/>
        <v>789.79</v>
      </c>
      <c r="N146" s="14"/>
      <c r="O146" s="14">
        <f t="shared" si="16"/>
        <v>0</v>
      </c>
      <c r="P146" s="8"/>
      <c r="Q146" s="6">
        <f t="shared" si="16"/>
        <v>0</v>
      </c>
      <c r="R146" s="9">
        <f t="shared" si="21"/>
        <v>1218.4189142576672</v>
      </c>
      <c r="S146" s="14">
        <f t="shared" ref="S146:S152" si="22">ROUND(R146*D146,2)</f>
        <v>45081.5</v>
      </c>
    </row>
    <row r="147" spans="2:19" ht="18" customHeight="1">
      <c r="B147" s="12">
        <v>42</v>
      </c>
      <c r="C147" s="13" t="s">
        <v>139</v>
      </c>
      <c r="D147" s="8">
        <v>34</v>
      </c>
      <c r="E147" s="6" t="s">
        <v>165</v>
      </c>
      <c r="F147" s="9">
        <f>'[1]92 RET BASTIDOR'!$I$43</f>
        <v>153.37231868021942</v>
      </c>
      <c r="G147" s="7">
        <f t="shared" si="18"/>
        <v>5214.6588351274604</v>
      </c>
      <c r="H147" s="9">
        <v>96.97</v>
      </c>
      <c r="I147" s="3">
        <f t="shared" si="19"/>
        <v>100.53849599999999</v>
      </c>
      <c r="J147" s="4">
        <v>42.63</v>
      </c>
      <c r="K147" s="3">
        <f t="shared" si="17"/>
        <v>43.431443999999999</v>
      </c>
      <c r="L147" s="4">
        <v>181.58</v>
      </c>
      <c r="M147" s="3">
        <f t="shared" si="20"/>
        <v>181.58</v>
      </c>
      <c r="N147" s="14"/>
      <c r="O147" s="14">
        <f t="shared" si="16"/>
        <v>0</v>
      </c>
      <c r="P147" s="8"/>
      <c r="Q147" s="6">
        <f t="shared" si="16"/>
        <v>0</v>
      </c>
      <c r="R147" s="9">
        <f t="shared" si="21"/>
        <v>119.73056467005486</v>
      </c>
      <c r="S147" s="14">
        <f t="shared" si="22"/>
        <v>4070.84</v>
      </c>
    </row>
    <row r="148" spans="2:19" ht="18" customHeight="1">
      <c r="B148" s="12">
        <v>43</v>
      </c>
      <c r="C148" s="13" t="s">
        <v>140</v>
      </c>
      <c r="D148" s="8">
        <v>24</v>
      </c>
      <c r="E148" s="6" t="s">
        <v>165</v>
      </c>
      <c r="F148" s="9">
        <f>'[1]93 RET CRUCETAS P'!$I$43</f>
        <v>204.42964619073587</v>
      </c>
      <c r="G148" s="7">
        <f t="shared" si="18"/>
        <v>4906.3115085776608</v>
      </c>
      <c r="H148" s="9">
        <v>77.56</v>
      </c>
      <c r="I148" s="3">
        <f t="shared" si="19"/>
        <v>80.414208000000002</v>
      </c>
      <c r="J148" s="4">
        <v>59.34</v>
      </c>
      <c r="K148" s="3">
        <f t="shared" si="17"/>
        <v>60.455591999999996</v>
      </c>
      <c r="L148" s="4">
        <v>181.58</v>
      </c>
      <c r="M148" s="3">
        <f t="shared" si="20"/>
        <v>181.58</v>
      </c>
      <c r="N148" s="14"/>
      <c r="O148" s="14">
        <f t="shared" si="16"/>
        <v>0</v>
      </c>
      <c r="P148" s="8"/>
      <c r="Q148" s="6">
        <f t="shared" si="16"/>
        <v>0</v>
      </c>
      <c r="R148" s="9">
        <f t="shared" si="21"/>
        <v>131.71986154768399</v>
      </c>
      <c r="S148" s="14">
        <f t="shared" si="22"/>
        <v>3161.28</v>
      </c>
    </row>
    <row r="149" spans="2:19" ht="18" customHeight="1">
      <c r="B149" s="12">
        <v>44</v>
      </c>
      <c r="C149" s="13" t="s">
        <v>46</v>
      </c>
      <c r="D149" s="8">
        <v>68</v>
      </c>
      <c r="E149" s="6" t="s">
        <v>165</v>
      </c>
      <c r="F149" s="9">
        <f>'[1]94 RET AISLADORES'!$I$43</f>
        <v>132.7590683347762</v>
      </c>
      <c r="G149" s="7">
        <f t="shared" si="18"/>
        <v>9027.6166467647818</v>
      </c>
      <c r="H149" s="9">
        <v>76.73</v>
      </c>
      <c r="I149" s="3">
        <f t="shared" si="19"/>
        <v>79.553663999999998</v>
      </c>
      <c r="J149" s="4">
        <v>22.3</v>
      </c>
      <c r="K149" s="3">
        <f t="shared" si="17"/>
        <v>22.719239999999999</v>
      </c>
      <c r="L149" s="4">
        <v>110.56</v>
      </c>
      <c r="M149" s="3">
        <f t="shared" si="20"/>
        <v>110.56</v>
      </c>
      <c r="N149" s="14"/>
      <c r="O149" s="14">
        <f t="shared" si="16"/>
        <v>0</v>
      </c>
      <c r="P149" s="8"/>
      <c r="Q149" s="6">
        <f t="shared" si="16"/>
        <v>0</v>
      </c>
      <c r="R149" s="9">
        <f t="shared" si="21"/>
        <v>86.397993083694047</v>
      </c>
      <c r="S149" s="14">
        <f t="shared" si="22"/>
        <v>5875.06</v>
      </c>
    </row>
    <row r="150" spans="2:19" ht="51" customHeight="1">
      <c r="B150" s="15">
        <v>45</v>
      </c>
      <c r="C150" s="13" t="s">
        <v>141</v>
      </c>
      <c r="D150" s="8">
        <v>1365</v>
      </c>
      <c r="E150" s="6" t="s">
        <v>167</v>
      </c>
      <c r="F150" s="9">
        <f>'[1]95 Ret Cond'!$I$44</f>
        <v>13.674443125137383</v>
      </c>
      <c r="G150" s="7">
        <f t="shared" si="18"/>
        <v>18665.614865812528</v>
      </c>
      <c r="H150" s="9">
        <v>18.579999999999998</v>
      </c>
      <c r="I150" s="3">
        <f t="shared" si="19"/>
        <v>19.263743999999996</v>
      </c>
      <c r="J150" s="4">
        <v>4.0199999999999996</v>
      </c>
      <c r="K150" s="3">
        <f t="shared" si="17"/>
        <v>4.0955759999999994</v>
      </c>
      <c r="L150" s="4">
        <v>14.83</v>
      </c>
      <c r="M150" s="3">
        <f t="shared" si="20"/>
        <v>14.83</v>
      </c>
      <c r="N150" s="14"/>
      <c r="O150" s="14">
        <f t="shared" si="16"/>
        <v>0</v>
      </c>
      <c r="P150" s="8"/>
      <c r="Q150" s="6">
        <f t="shared" si="16"/>
        <v>0</v>
      </c>
      <c r="R150" s="9">
        <f t="shared" si="21"/>
        <v>12.965940781284344</v>
      </c>
      <c r="S150" s="14">
        <f t="shared" si="22"/>
        <v>17698.509999999998</v>
      </c>
    </row>
    <row r="151" spans="2:19" ht="51" customHeight="1">
      <c r="B151" s="12">
        <v>46</v>
      </c>
      <c r="C151" s="13" t="s">
        <v>142</v>
      </c>
      <c r="D151" s="8">
        <v>20</v>
      </c>
      <c r="E151" s="6" t="s">
        <v>165</v>
      </c>
      <c r="F151" s="9">
        <f>'[1]96 RET.INST. EQ MENOR'!$I$43</f>
        <v>259.61907298259968</v>
      </c>
      <c r="G151" s="7">
        <f t="shared" si="18"/>
        <v>5192.3814596519933</v>
      </c>
      <c r="H151" s="9">
        <v>116.82</v>
      </c>
      <c r="I151" s="3">
        <f t="shared" si="19"/>
        <v>121.11897599999999</v>
      </c>
      <c r="J151" s="4">
        <v>133.86000000000001</v>
      </c>
      <c r="K151" s="3">
        <f t="shared" si="17"/>
        <v>136.37656799999999</v>
      </c>
      <c r="L151" s="4">
        <v>215.56</v>
      </c>
      <c r="M151" s="3">
        <f t="shared" si="20"/>
        <v>215.56</v>
      </c>
      <c r="N151" s="14"/>
      <c r="O151" s="14">
        <f t="shared" si="16"/>
        <v>0</v>
      </c>
      <c r="P151" s="8"/>
      <c r="Q151" s="6">
        <f t="shared" si="16"/>
        <v>0</v>
      </c>
      <c r="R151" s="9">
        <f t="shared" si="21"/>
        <v>183.16865424564992</v>
      </c>
      <c r="S151" s="14">
        <f t="shared" si="22"/>
        <v>3663.37</v>
      </c>
    </row>
    <row r="152" spans="2:19" ht="34.9" customHeight="1">
      <c r="B152" s="15">
        <v>47</v>
      </c>
      <c r="C152" s="13" t="s">
        <v>143</v>
      </c>
      <c r="D152" s="8">
        <v>3</v>
      </c>
      <c r="E152" s="6" t="s">
        <v>165</v>
      </c>
      <c r="F152" s="9">
        <f>'[1]97 RET EQ MAYOR'!$I$43</f>
        <v>1855.7785813779815</v>
      </c>
      <c r="G152" s="7">
        <f t="shared" si="18"/>
        <v>5567.3357441339449</v>
      </c>
      <c r="H152" s="9">
        <v>713.69</v>
      </c>
      <c r="I152" s="3">
        <f t="shared" si="19"/>
        <v>739.95379200000002</v>
      </c>
      <c r="J152" s="4">
        <v>1374.42</v>
      </c>
      <c r="K152" s="3">
        <f t="shared" si="17"/>
        <v>1400.259096</v>
      </c>
      <c r="L152" s="4">
        <v>661.15</v>
      </c>
      <c r="M152" s="3">
        <f t="shared" si="20"/>
        <v>661.15</v>
      </c>
      <c r="N152" s="14"/>
      <c r="O152" s="14">
        <f t="shared" si="16"/>
        <v>0</v>
      </c>
      <c r="P152" s="8"/>
      <c r="Q152" s="6">
        <f t="shared" si="16"/>
        <v>0</v>
      </c>
      <c r="R152" s="9">
        <f t="shared" si="21"/>
        <v>1164.2853673444952</v>
      </c>
      <c r="S152" s="14">
        <f t="shared" si="22"/>
        <v>3492.86</v>
      </c>
    </row>
    <row r="153" spans="2:19" ht="47.25" customHeight="1">
      <c r="B153" s="12">
        <v>48</v>
      </c>
      <c r="C153" s="13" t="s">
        <v>144</v>
      </c>
      <c r="D153" s="8">
        <v>13</v>
      </c>
      <c r="E153" s="6" t="s">
        <v>10</v>
      </c>
      <c r="F153" s="9">
        <f>'[1]99 RET DE RETENIDA'!$I$43</f>
        <v>518.98524900278335</v>
      </c>
      <c r="G153" s="7">
        <f t="shared" si="18"/>
        <v>6746.8082370361835</v>
      </c>
      <c r="H153" s="9">
        <v>253.05</v>
      </c>
      <c r="I153" s="3">
        <f t="shared" si="19"/>
        <v>262.36223999999999</v>
      </c>
      <c r="J153" s="4">
        <v>446.15</v>
      </c>
      <c r="K153" s="3">
        <f t="shared" si="17"/>
        <v>454.53761999999995</v>
      </c>
      <c r="L153" s="4">
        <v>462.81</v>
      </c>
      <c r="M153" s="3">
        <f t="shared" si="20"/>
        <v>462.81</v>
      </c>
      <c r="N153" s="14"/>
      <c r="O153" s="14">
        <f t="shared" si="16"/>
        <v>0</v>
      </c>
      <c r="P153" s="8"/>
      <c r="Q153" s="6">
        <f t="shared" si="16"/>
        <v>0</v>
      </c>
      <c r="R153" s="9">
        <f t="shared" si="21"/>
        <v>424.67377725069582</v>
      </c>
      <c r="S153" s="7">
        <f>ROUND(R153*D153,2)</f>
        <v>5520.76</v>
      </c>
    </row>
    <row r="154" spans="2:19" ht="45">
      <c r="B154" s="12">
        <v>49</v>
      </c>
      <c r="C154" s="13" t="s">
        <v>145</v>
      </c>
      <c r="D154" s="8">
        <v>1</v>
      </c>
      <c r="E154" s="6" t="s">
        <v>12</v>
      </c>
      <c r="F154" s="9">
        <f>'[1]100 DEPRORED'!$I$43</f>
        <v>9237.95668283136</v>
      </c>
      <c r="G154" s="7">
        <f t="shared" si="18"/>
        <v>9237.95668283136</v>
      </c>
      <c r="H154" s="9">
        <v>10232.379999999999</v>
      </c>
      <c r="I154" s="3">
        <f t="shared" si="19"/>
        <v>10608.931583999998</v>
      </c>
      <c r="J154" s="4">
        <v>7354.42</v>
      </c>
      <c r="K154" s="3">
        <f t="shared" si="17"/>
        <v>7492.6830959999998</v>
      </c>
      <c r="L154" s="4">
        <v>3156.45</v>
      </c>
      <c r="M154" s="3">
        <f t="shared" si="20"/>
        <v>3156.45</v>
      </c>
      <c r="N154" s="14"/>
      <c r="O154" s="14">
        <f t="shared" si="16"/>
        <v>0</v>
      </c>
      <c r="P154" s="8"/>
      <c r="Q154" s="6">
        <f t="shared" si="16"/>
        <v>0</v>
      </c>
      <c r="R154" s="9">
        <f t="shared" si="21"/>
        <v>7624.0053407078403</v>
      </c>
      <c r="S154" s="14">
        <f t="shared" ref="S154:S156" si="23">ROUND(R154*D154,2)</f>
        <v>7624.01</v>
      </c>
    </row>
    <row r="155" spans="2:19" ht="45">
      <c r="B155" s="12">
        <v>50</v>
      </c>
      <c r="C155" s="13" t="s">
        <v>146</v>
      </c>
      <c r="D155" s="8">
        <v>10</v>
      </c>
      <c r="E155" s="6" t="s">
        <v>168</v>
      </c>
      <c r="F155" s="9">
        <f>'[1]122 Pruebas Cm'!$I$44</f>
        <v>1229.807708518573</v>
      </c>
      <c r="G155" s="7">
        <f t="shared" si="18"/>
        <v>12298.077085185731</v>
      </c>
      <c r="H155" s="9"/>
      <c r="I155" s="3">
        <f t="shared" si="19"/>
        <v>0</v>
      </c>
      <c r="J155" s="4">
        <v>625.5</v>
      </c>
      <c r="K155" s="3">
        <f t="shared" si="17"/>
        <v>637.25939999999991</v>
      </c>
      <c r="L155" s="4"/>
      <c r="M155" s="3">
        <f t="shared" si="20"/>
        <v>0</v>
      </c>
      <c r="N155" s="14"/>
      <c r="O155" s="14">
        <f t="shared" si="16"/>
        <v>0</v>
      </c>
      <c r="P155" s="8"/>
      <c r="Q155" s="6">
        <f t="shared" si="16"/>
        <v>0</v>
      </c>
      <c r="R155" s="9">
        <f t="shared" si="21"/>
        <v>933.53355425928646</v>
      </c>
      <c r="S155" s="14">
        <f t="shared" si="23"/>
        <v>9335.34</v>
      </c>
    </row>
    <row r="156" spans="2:19" ht="30">
      <c r="B156" s="15">
        <v>51</v>
      </c>
      <c r="C156" s="13" t="s">
        <v>147</v>
      </c>
      <c r="D156" s="8">
        <v>19</v>
      </c>
      <c r="E156" s="6" t="s">
        <v>9</v>
      </c>
      <c r="F156" s="9">
        <f>'[1]101 ROTULADO preven'!$I$44</f>
        <v>238.01400951919911</v>
      </c>
      <c r="G156" s="7">
        <f t="shared" si="18"/>
        <v>4522.2661808647827</v>
      </c>
      <c r="H156" s="9">
        <v>223.45</v>
      </c>
      <c r="I156" s="3">
        <f t="shared" si="19"/>
        <v>231.67295999999999</v>
      </c>
      <c r="J156" s="4">
        <v>365.06</v>
      </c>
      <c r="K156" s="3">
        <f t="shared" si="17"/>
        <v>371.92312799999996</v>
      </c>
      <c r="L156" s="4">
        <v>463.48</v>
      </c>
      <c r="M156" s="3">
        <f t="shared" si="20"/>
        <v>463.48</v>
      </c>
      <c r="N156" s="14"/>
      <c r="O156" s="14">
        <f t="shared" si="16"/>
        <v>0</v>
      </c>
      <c r="P156" s="8"/>
      <c r="Q156" s="6">
        <f t="shared" si="16"/>
        <v>0</v>
      </c>
      <c r="R156" s="9">
        <f t="shared" si="21"/>
        <v>326.27252437979979</v>
      </c>
      <c r="S156" s="14">
        <f t="shared" si="23"/>
        <v>6199.18</v>
      </c>
    </row>
    <row r="157" spans="2:19" ht="34.9" hidden="1" customHeight="1">
      <c r="B157" s="12">
        <v>138</v>
      </c>
      <c r="C157" s="13" t="s">
        <v>148</v>
      </c>
      <c r="D157" s="8"/>
      <c r="E157" s="6" t="s">
        <v>9</v>
      </c>
      <c r="F157" s="9"/>
      <c r="G157" s="7">
        <f t="shared" si="18"/>
        <v>0</v>
      </c>
      <c r="H157" s="9"/>
      <c r="I157" s="3">
        <f t="shared" si="19"/>
        <v>0</v>
      </c>
      <c r="J157" s="4">
        <v>116.88</v>
      </c>
      <c r="K157" s="3">
        <f t="shared" si="17"/>
        <v>119.07734399999998</v>
      </c>
      <c r="L157" s="4">
        <v>141.43</v>
      </c>
      <c r="M157" s="3">
        <f t="shared" si="20"/>
        <v>141.43</v>
      </c>
      <c r="N157" s="14"/>
      <c r="O157" s="14">
        <f t="shared" si="16"/>
        <v>0</v>
      </c>
      <c r="P157" s="8"/>
      <c r="Q157" s="6">
        <f t="shared" si="16"/>
        <v>0</v>
      </c>
      <c r="R157" s="9">
        <f t="shared" si="21"/>
        <v>130.25367199999999</v>
      </c>
      <c r="S157" s="7">
        <f>ROUND(R157*D157,2)</f>
        <v>0</v>
      </c>
    </row>
    <row r="158" spans="2:19" ht="18" customHeight="1">
      <c r="B158" s="15">
        <v>52</v>
      </c>
      <c r="C158" s="13" t="s">
        <v>149</v>
      </c>
      <c r="D158" s="8">
        <v>1</v>
      </c>
      <c r="E158" s="6" t="s">
        <v>9</v>
      </c>
      <c r="F158" s="9">
        <f>'[1]102 REPLOMEAR P'!$I$44</f>
        <v>970.74427302625463</v>
      </c>
      <c r="G158" s="7">
        <f t="shared" si="18"/>
        <v>970.74427302625463</v>
      </c>
      <c r="H158" s="9">
        <v>1423.18</v>
      </c>
      <c r="I158" s="3">
        <f t="shared" si="19"/>
        <v>1475.5530240000001</v>
      </c>
      <c r="J158" s="4">
        <v>1403.28</v>
      </c>
      <c r="K158" s="3">
        <f t="shared" si="17"/>
        <v>1429.661664</v>
      </c>
      <c r="L158" s="4">
        <v>517.85</v>
      </c>
      <c r="M158" s="3">
        <f t="shared" si="20"/>
        <v>517.85</v>
      </c>
      <c r="N158" s="14"/>
      <c r="O158" s="14">
        <f t="shared" si="16"/>
        <v>0</v>
      </c>
      <c r="P158" s="8"/>
      <c r="Q158" s="6">
        <f t="shared" si="16"/>
        <v>0</v>
      </c>
      <c r="R158" s="9">
        <f t="shared" si="21"/>
        <v>1098.4522402565638</v>
      </c>
      <c r="S158" s="14">
        <f t="shared" ref="S158:S171" si="24">ROUND(R158*D158,2)</f>
        <v>1098.45</v>
      </c>
    </row>
    <row r="159" spans="2:19" ht="18" customHeight="1">
      <c r="B159" s="12">
        <v>53</v>
      </c>
      <c r="C159" s="13" t="s">
        <v>150</v>
      </c>
      <c r="D159" s="8">
        <v>9</v>
      </c>
      <c r="E159" s="6" t="s">
        <v>173</v>
      </c>
      <c r="F159" s="9">
        <f>'[1]103 TENSIONADO'!$I$44</f>
        <v>328.05201885965522</v>
      </c>
      <c r="G159" s="7">
        <f t="shared" si="18"/>
        <v>2952.4681697368969</v>
      </c>
      <c r="H159" s="9">
        <v>655.38</v>
      </c>
      <c r="I159" s="3">
        <f t="shared" si="19"/>
        <v>679.49798399999997</v>
      </c>
      <c r="J159" s="4">
        <v>16.41</v>
      </c>
      <c r="K159" s="3">
        <f t="shared" si="17"/>
        <v>16.718508</v>
      </c>
      <c r="L159" s="4">
        <v>348.58</v>
      </c>
      <c r="M159" s="3">
        <f t="shared" si="20"/>
        <v>348.58</v>
      </c>
      <c r="N159" s="14"/>
      <c r="O159" s="14">
        <f t="shared" si="16"/>
        <v>0</v>
      </c>
      <c r="P159" s="8"/>
      <c r="Q159" s="6">
        <f t="shared" si="16"/>
        <v>0</v>
      </c>
      <c r="R159" s="9">
        <f t="shared" si="21"/>
        <v>343.21212771491378</v>
      </c>
      <c r="S159" s="14">
        <f t="shared" si="24"/>
        <v>3088.91</v>
      </c>
    </row>
    <row r="160" spans="2:19" ht="18" hidden="1" customHeight="1">
      <c r="B160" s="12">
        <v>141</v>
      </c>
      <c r="C160" s="13" t="s">
        <v>151</v>
      </c>
      <c r="D160" s="8"/>
      <c r="E160" s="6" t="s">
        <v>11</v>
      </c>
      <c r="F160" s="9"/>
      <c r="G160" s="7">
        <f t="shared" si="18"/>
        <v>0</v>
      </c>
      <c r="H160" s="9"/>
      <c r="I160" s="3">
        <f t="shared" si="19"/>
        <v>0</v>
      </c>
      <c r="J160" s="4">
        <v>580.25</v>
      </c>
      <c r="K160" s="3">
        <f t="shared" si="17"/>
        <v>591.15869999999995</v>
      </c>
      <c r="L160" s="4"/>
      <c r="M160" s="3">
        <f t="shared" si="20"/>
        <v>0</v>
      </c>
      <c r="N160" s="14"/>
      <c r="O160" s="14">
        <f t="shared" si="16"/>
        <v>0</v>
      </c>
      <c r="P160" s="8"/>
      <c r="Q160" s="6">
        <f t="shared" si="16"/>
        <v>0</v>
      </c>
      <c r="R160" s="9">
        <f t="shared" si="21"/>
        <v>591.15869999999995</v>
      </c>
      <c r="S160" s="7">
        <f t="shared" si="24"/>
        <v>0</v>
      </c>
    </row>
    <row r="161" spans="2:19" ht="18" hidden="1" customHeight="1">
      <c r="B161" s="12">
        <v>142</v>
      </c>
      <c r="C161" s="13" t="s">
        <v>152</v>
      </c>
      <c r="D161" s="8"/>
      <c r="E161" s="6" t="s">
        <v>165</v>
      </c>
      <c r="F161" s="9">
        <f>'[1]106 GRA. RAL'!$I$43</f>
        <v>328.25613673909868</v>
      </c>
      <c r="G161" s="7">
        <f t="shared" si="18"/>
        <v>0</v>
      </c>
      <c r="H161" s="9">
        <v>210.86</v>
      </c>
      <c r="I161" s="3">
        <f t="shared" si="19"/>
        <v>218.61964800000001</v>
      </c>
      <c r="J161" s="4">
        <v>142.94999999999999</v>
      </c>
      <c r="K161" s="3">
        <f t="shared" si="17"/>
        <v>145.63745999999998</v>
      </c>
      <c r="L161" s="4">
        <v>196.31</v>
      </c>
      <c r="M161" s="3">
        <f t="shared" si="20"/>
        <v>196.31</v>
      </c>
      <c r="N161" s="14"/>
      <c r="O161" s="14">
        <f t="shared" si="16"/>
        <v>0</v>
      </c>
      <c r="P161" s="8"/>
      <c r="Q161" s="6">
        <f t="shared" si="16"/>
        <v>0</v>
      </c>
      <c r="R161" s="9">
        <f t="shared" si="21"/>
        <v>296.27441491303284</v>
      </c>
      <c r="S161" s="7">
        <f t="shared" si="24"/>
        <v>0</v>
      </c>
    </row>
    <row r="162" spans="2:19" ht="18" hidden="1" customHeight="1">
      <c r="B162" s="15">
        <v>143</v>
      </c>
      <c r="C162" s="13" t="s">
        <v>153</v>
      </c>
      <c r="D162" s="8"/>
      <c r="E162" s="6" t="s">
        <v>165</v>
      </c>
      <c r="F162" s="9">
        <f>'[1]104 ASUS 13'!$I$43</f>
        <v>569.21126503885068</v>
      </c>
      <c r="G162" s="7">
        <f t="shared" si="18"/>
        <v>0</v>
      </c>
      <c r="H162" s="9">
        <v>304.95999999999998</v>
      </c>
      <c r="I162" s="3">
        <f t="shared" si="19"/>
        <v>316.18252799999993</v>
      </c>
      <c r="J162" s="4">
        <v>262.99</v>
      </c>
      <c r="K162" s="3">
        <f t="shared" si="17"/>
        <v>267.934212</v>
      </c>
      <c r="L162" s="4">
        <v>297.89999999999998</v>
      </c>
      <c r="M162" s="3">
        <f t="shared" si="20"/>
        <v>297.89999999999998</v>
      </c>
      <c r="N162" s="14"/>
      <c r="O162" s="14">
        <f t="shared" si="16"/>
        <v>0</v>
      </c>
      <c r="P162" s="8"/>
      <c r="Q162" s="6">
        <f t="shared" si="16"/>
        <v>0</v>
      </c>
      <c r="R162" s="9">
        <f t="shared" si="21"/>
        <v>483.74266834628361</v>
      </c>
      <c r="S162" s="7">
        <f t="shared" si="24"/>
        <v>0</v>
      </c>
    </row>
    <row r="163" spans="2:19" ht="18" hidden="1" customHeight="1">
      <c r="B163" s="12">
        <v>144</v>
      </c>
      <c r="C163" s="13" t="s">
        <v>154</v>
      </c>
      <c r="D163" s="8"/>
      <c r="E163" s="6" t="s">
        <v>165</v>
      </c>
      <c r="F163" s="9"/>
      <c r="G163" s="7">
        <f t="shared" si="18"/>
        <v>0</v>
      </c>
      <c r="H163" s="9"/>
      <c r="I163" s="3">
        <f t="shared" si="19"/>
        <v>0</v>
      </c>
      <c r="J163" s="4">
        <v>317.58999999999997</v>
      </c>
      <c r="K163" s="3">
        <f t="shared" si="17"/>
        <v>323.56069199999996</v>
      </c>
      <c r="L163" s="4">
        <v>314.83999999999997</v>
      </c>
      <c r="M163" s="3">
        <f t="shared" si="20"/>
        <v>314.83999999999997</v>
      </c>
      <c r="N163" s="14"/>
      <c r="O163" s="14">
        <f t="shared" si="16"/>
        <v>0</v>
      </c>
      <c r="P163" s="8"/>
      <c r="Q163" s="6">
        <f t="shared" si="16"/>
        <v>0</v>
      </c>
      <c r="R163" s="9">
        <f t="shared" si="21"/>
        <v>319.20034599999997</v>
      </c>
      <c r="S163" s="7">
        <f t="shared" si="24"/>
        <v>0</v>
      </c>
    </row>
    <row r="164" spans="2:19" ht="18" hidden="1" customHeight="1">
      <c r="B164" s="15">
        <v>145</v>
      </c>
      <c r="C164" s="13" t="s">
        <v>155</v>
      </c>
      <c r="D164" s="8"/>
      <c r="E164" s="6" t="s">
        <v>165</v>
      </c>
      <c r="F164" s="9"/>
      <c r="G164" s="7">
        <f t="shared" si="18"/>
        <v>0</v>
      </c>
      <c r="H164" s="9"/>
      <c r="I164" s="3">
        <f t="shared" si="19"/>
        <v>0</v>
      </c>
      <c r="J164" s="4">
        <v>410.4</v>
      </c>
      <c r="K164" s="3">
        <f t="shared" si="17"/>
        <v>418.11551999999995</v>
      </c>
      <c r="L164" s="4">
        <v>365.63</v>
      </c>
      <c r="M164" s="3">
        <f t="shared" si="20"/>
        <v>365.63</v>
      </c>
      <c r="N164" s="14"/>
      <c r="O164" s="14">
        <f t="shared" si="16"/>
        <v>0</v>
      </c>
      <c r="P164" s="8"/>
      <c r="Q164" s="6">
        <f t="shared" si="16"/>
        <v>0</v>
      </c>
      <c r="R164" s="9">
        <f t="shared" si="21"/>
        <v>391.87275999999997</v>
      </c>
      <c r="S164" s="7">
        <f t="shared" si="24"/>
        <v>0</v>
      </c>
    </row>
    <row r="165" spans="2:19" ht="24" customHeight="1">
      <c r="B165" s="12">
        <v>54</v>
      </c>
      <c r="C165" s="13" t="s">
        <v>156</v>
      </c>
      <c r="D165" s="8">
        <v>9</v>
      </c>
      <c r="E165" s="6" t="s">
        <v>165</v>
      </c>
      <c r="F165" s="9">
        <f>'[1]105 13 PD'!$I$43</f>
        <v>855.74234153909845</v>
      </c>
      <c r="G165" s="7">
        <f t="shared" si="18"/>
        <v>7701.6810738518861</v>
      </c>
      <c r="H165" s="9">
        <v>421.97</v>
      </c>
      <c r="I165" s="3">
        <f t="shared" si="19"/>
        <v>437.49849599999999</v>
      </c>
      <c r="J165" s="4">
        <v>319.32</v>
      </c>
      <c r="K165" s="3">
        <f t="shared" si="17"/>
        <v>325.32321599999995</v>
      </c>
      <c r="L165" s="4">
        <v>440.59</v>
      </c>
      <c r="M165" s="3">
        <f t="shared" si="20"/>
        <v>440.59</v>
      </c>
      <c r="N165" s="14"/>
      <c r="O165" s="14">
        <f t="shared" si="16"/>
        <v>0</v>
      </c>
      <c r="P165" s="8"/>
      <c r="Q165" s="6">
        <f t="shared" si="16"/>
        <v>0</v>
      </c>
      <c r="R165" s="9">
        <f t="shared" si="21"/>
        <v>514.78851338477466</v>
      </c>
      <c r="S165" s="14">
        <f t="shared" si="24"/>
        <v>4633.1000000000004</v>
      </c>
    </row>
    <row r="166" spans="2:19" ht="24" hidden="1" customHeight="1">
      <c r="B166" s="12">
        <v>147</v>
      </c>
      <c r="C166" s="13" t="s">
        <v>157</v>
      </c>
      <c r="D166" s="8"/>
      <c r="E166" s="6" t="s">
        <v>165</v>
      </c>
      <c r="F166" s="9"/>
      <c r="G166" s="7">
        <f t="shared" si="18"/>
        <v>0</v>
      </c>
      <c r="H166" s="9"/>
      <c r="I166" s="3">
        <f t="shared" si="19"/>
        <v>0</v>
      </c>
      <c r="J166" s="3">
        <v>445.99</v>
      </c>
      <c r="K166" s="3">
        <f t="shared" si="17"/>
        <v>454.37461199999996</v>
      </c>
      <c r="L166" s="3">
        <v>474.46</v>
      </c>
      <c r="M166" s="3">
        <f t="shared" si="20"/>
        <v>474.46</v>
      </c>
      <c r="N166" s="3"/>
      <c r="O166" s="18">
        <f t="shared" si="16"/>
        <v>0</v>
      </c>
      <c r="P166" s="3"/>
      <c r="Q166" s="18">
        <f t="shared" si="16"/>
        <v>0</v>
      </c>
      <c r="R166" s="9">
        <f t="shared" si="21"/>
        <v>464.41730599999994</v>
      </c>
      <c r="S166" s="14">
        <f t="shared" si="24"/>
        <v>0</v>
      </c>
    </row>
    <row r="167" spans="2:19" ht="25.5" hidden="1" customHeight="1">
      <c r="B167" s="12">
        <v>148</v>
      </c>
      <c r="C167" s="13" t="s">
        <v>158</v>
      </c>
      <c r="D167" s="8"/>
      <c r="E167" s="6" t="s">
        <v>165</v>
      </c>
      <c r="F167" s="9"/>
      <c r="G167" s="7">
        <f t="shared" si="18"/>
        <v>0</v>
      </c>
      <c r="H167" s="9"/>
      <c r="I167" s="3">
        <f t="shared" si="19"/>
        <v>0</v>
      </c>
      <c r="J167" s="3">
        <v>609.79</v>
      </c>
      <c r="K167" s="3">
        <f t="shared" si="17"/>
        <v>621.25405199999989</v>
      </c>
      <c r="L167" s="3">
        <v>643.78</v>
      </c>
      <c r="M167" s="3">
        <f t="shared" si="20"/>
        <v>643.78</v>
      </c>
      <c r="N167" s="3"/>
      <c r="O167" s="18">
        <f t="shared" si="16"/>
        <v>0</v>
      </c>
      <c r="P167" s="3"/>
      <c r="Q167" s="18">
        <f t="shared" si="16"/>
        <v>0</v>
      </c>
      <c r="R167" s="9">
        <f t="shared" si="21"/>
        <v>632.51702599999999</v>
      </c>
      <c r="S167" s="14">
        <f t="shared" si="24"/>
        <v>0</v>
      </c>
    </row>
    <row r="168" spans="2:19" ht="34.9" customHeight="1">
      <c r="B168" s="15">
        <v>55</v>
      </c>
      <c r="C168" s="13" t="s">
        <v>159</v>
      </c>
      <c r="D168" s="8">
        <v>11</v>
      </c>
      <c r="E168" s="6" t="s">
        <v>11</v>
      </c>
      <c r="F168" s="9">
        <f>'[1]63 RET.INST.BAS'!$I$45</f>
        <v>510.08335159585874</v>
      </c>
      <c r="G168" s="7">
        <f t="shared" si="18"/>
        <v>5610.9168675544461</v>
      </c>
      <c r="H168" s="9"/>
      <c r="I168" s="3">
        <f t="shared" si="19"/>
        <v>0</v>
      </c>
      <c r="J168" s="3">
        <v>141.06</v>
      </c>
      <c r="K168" s="3">
        <f t="shared" si="17"/>
        <v>143.711928</v>
      </c>
      <c r="L168" s="3">
        <v>607.77</v>
      </c>
      <c r="M168" s="3">
        <f t="shared" si="20"/>
        <v>607.77</v>
      </c>
      <c r="N168" s="3"/>
      <c r="O168" s="18">
        <f t="shared" si="16"/>
        <v>0</v>
      </c>
      <c r="P168" s="3"/>
      <c r="Q168" s="18">
        <f t="shared" si="16"/>
        <v>0</v>
      </c>
      <c r="R168" s="9">
        <f t="shared" si="21"/>
        <v>420.52175986528624</v>
      </c>
      <c r="S168" s="14">
        <f t="shared" si="24"/>
        <v>4625.74</v>
      </c>
    </row>
    <row r="169" spans="2:19" ht="45" hidden="1">
      <c r="B169" s="12">
        <v>150</v>
      </c>
      <c r="C169" s="13" t="s">
        <v>160</v>
      </c>
      <c r="D169" s="8"/>
      <c r="E169" s="6" t="s">
        <v>9</v>
      </c>
      <c r="F169" s="9">
        <f>'[1]120 ADECUACION 13M'!$I$44</f>
        <v>9161.5827936034748</v>
      </c>
      <c r="G169" s="7">
        <f t="shared" si="18"/>
        <v>0</v>
      </c>
      <c r="H169" s="9">
        <v>10097.27</v>
      </c>
      <c r="I169" s="3">
        <f t="shared" si="19"/>
        <v>10468.849536</v>
      </c>
      <c r="J169" s="3">
        <v>7553.11</v>
      </c>
      <c r="K169" s="3">
        <f t="shared" si="17"/>
        <v>7695.1084679999994</v>
      </c>
      <c r="L169" s="3">
        <v>9455.44</v>
      </c>
      <c r="M169" s="3">
        <f t="shared" si="20"/>
        <v>9455.44</v>
      </c>
      <c r="N169" s="3"/>
      <c r="O169" s="18">
        <f t="shared" si="16"/>
        <v>0</v>
      </c>
      <c r="P169" s="3"/>
      <c r="Q169" s="18">
        <f t="shared" si="16"/>
        <v>0</v>
      </c>
      <c r="R169" s="9">
        <f t="shared" si="21"/>
        <v>12260.32693253449</v>
      </c>
      <c r="S169" s="14">
        <f t="shared" si="24"/>
        <v>0</v>
      </c>
    </row>
    <row r="170" spans="2:19" ht="45" hidden="1">
      <c r="B170" s="15">
        <v>151</v>
      </c>
      <c r="C170" s="13" t="s">
        <v>161</v>
      </c>
      <c r="D170" s="8"/>
      <c r="E170" s="6" t="s">
        <v>9</v>
      </c>
      <c r="F170" s="9">
        <f>'[1]121 ADECUACION 12M'!$I$44</f>
        <v>9161.5853187568719</v>
      </c>
      <c r="G170" s="7">
        <f t="shared" si="18"/>
        <v>0</v>
      </c>
      <c r="H170" s="9">
        <v>9842.9599999999991</v>
      </c>
      <c r="I170" s="3">
        <f t="shared" si="19"/>
        <v>10205.180927999998</v>
      </c>
      <c r="J170" s="3">
        <v>7553.11</v>
      </c>
      <c r="K170" s="3">
        <f t="shared" si="17"/>
        <v>7695.1084679999994</v>
      </c>
      <c r="L170" s="3">
        <v>7794.6</v>
      </c>
      <c r="M170" s="3">
        <f t="shared" si="20"/>
        <v>7794.6</v>
      </c>
      <c r="N170" s="3"/>
      <c r="O170" s="18">
        <f t="shared" si="16"/>
        <v>0</v>
      </c>
      <c r="P170" s="3"/>
      <c r="Q170" s="18">
        <f t="shared" si="16"/>
        <v>0</v>
      </c>
      <c r="R170" s="9">
        <f t="shared" si="21"/>
        <v>11618.824904918956</v>
      </c>
      <c r="S170" s="14">
        <f t="shared" si="24"/>
        <v>0</v>
      </c>
    </row>
    <row r="171" spans="2:19" ht="30" hidden="1">
      <c r="B171" s="12">
        <v>152</v>
      </c>
      <c r="C171" s="13" t="s">
        <v>162</v>
      </c>
      <c r="D171" s="8"/>
      <c r="E171" s="6" t="s">
        <v>165</v>
      </c>
      <c r="F171" s="9"/>
      <c r="G171" s="7">
        <f t="shared" si="18"/>
        <v>0</v>
      </c>
      <c r="H171" s="9"/>
      <c r="I171" s="3">
        <f t="shared" si="19"/>
        <v>0</v>
      </c>
      <c r="J171" s="3">
        <v>362.82</v>
      </c>
      <c r="K171" s="3">
        <f t="shared" si="17"/>
        <v>369.64101599999998</v>
      </c>
      <c r="L171" s="3">
        <v>1153.56</v>
      </c>
      <c r="M171" s="3">
        <f t="shared" si="20"/>
        <v>1153.56</v>
      </c>
      <c r="N171" s="3"/>
      <c r="O171" s="18">
        <f t="shared" si="16"/>
        <v>0</v>
      </c>
      <c r="P171" s="3"/>
      <c r="Q171" s="18">
        <f t="shared" si="16"/>
        <v>0</v>
      </c>
      <c r="R171" s="9">
        <f t="shared" si="21"/>
        <v>761.60050799999999</v>
      </c>
      <c r="S171" s="14">
        <f t="shared" si="24"/>
        <v>0</v>
      </c>
    </row>
    <row r="172" spans="2:19" ht="42.75" customHeight="1">
      <c r="B172" s="32" t="s">
        <v>50</v>
      </c>
      <c r="C172" s="33"/>
      <c r="D172" s="33"/>
      <c r="E172" s="33"/>
      <c r="F172" s="33"/>
      <c r="G172" s="16">
        <f>SUM(G9:G171)</f>
        <v>1628744.4131986164</v>
      </c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16">
        <f>SUM(S9:S168)</f>
        <v>1516686.2200000007</v>
      </c>
    </row>
    <row r="174" spans="2:19">
      <c r="C174" s="1" t="s">
        <v>52</v>
      </c>
      <c r="D174" s="1" t="s">
        <v>54</v>
      </c>
    </row>
    <row r="178" spans="3:4">
      <c r="C178" s="1" t="s">
        <v>53</v>
      </c>
      <c r="D178" s="1" t="s">
        <v>55</v>
      </c>
    </row>
  </sheetData>
  <autoFilter ref="C8:F172" xr:uid="{00000000-0009-0000-0000-000000000000}">
    <filterColumn colId="1">
      <customFilters>
        <customFilter operator="notEqual" val=" "/>
      </customFilters>
    </filterColumn>
  </autoFilter>
  <mergeCells count="46">
    <mergeCell ref="B172:F172"/>
    <mergeCell ref="H172:R172"/>
    <mergeCell ref="N6:N8"/>
    <mergeCell ref="O6:O8"/>
    <mergeCell ref="P6:P8"/>
    <mergeCell ref="Q6:Q8"/>
    <mergeCell ref="R6:R8"/>
    <mergeCell ref="S6:S8"/>
    <mergeCell ref="P5:Q5"/>
    <mergeCell ref="B6:B7"/>
    <mergeCell ref="C6:E7"/>
    <mergeCell ref="F6:G7"/>
    <mergeCell ref="H6:H8"/>
    <mergeCell ref="I6:I8"/>
    <mergeCell ref="J6:J8"/>
    <mergeCell ref="K6:K8"/>
    <mergeCell ref="L6:L8"/>
    <mergeCell ref="M6:M8"/>
    <mergeCell ref="C5:E5"/>
    <mergeCell ref="F5:G5"/>
    <mergeCell ref="H5:I5"/>
    <mergeCell ref="J5:K5"/>
    <mergeCell ref="L5:M5"/>
    <mergeCell ref="L2:M2"/>
    <mergeCell ref="N5:O5"/>
    <mergeCell ref="F4:G4"/>
    <mergeCell ref="H4:I4"/>
    <mergeCell ref="J4:K4"/>
    <mergeCell ref="L4:M4"/>
    <mergeCell ref="N4:O4"/>
    <mergeCell ref="N2:O2"/>
    <mergeCell ref="P4:Q4"/>
    <mergeCell ref="P2:Q2"/>
    <mergeCell ref="R2:S5"/>
    <mergeCell ref="B3:E3"/>
    <mergeCell ref="F3:G3"/>
    <mergeCell ref="H3:I3"/>
    <mergeCell ref="J3:K3"/>
    <mergeCell ref="L3:M3"/>
    <mergeCell ref="N3:O3"/>
    <mergeCell ref="P3:Q3"/>
    <mergeCell ref="B4:E4"/>
    <mergeCell ref="B2:E2"/>
    <mergeCell ref="F2:G2"/>
    <mergeCell ref="H2:I2"/>
    <mergeCell ref="J2:K2"/>
  </mergeCells>
  <conditionalFormatting sqref="G9:G171">
    <cfRule type="cellIs" dxfId="1" priority="2" stopIfTrue="1" operator="equal">
      <formula>""""""</formula>
    </cfRule>
  </conditionalFormatting>
  <conditionalFormatting sqref="S16 S21 S23:S25 S27:S43 S45:S46 S48:S49 S51:S52 S54:S55 S57:S58 S60:S75 S78 S82 S84 S86:S97 S100:S101 S103:S119 S121 S123 S126 S128:S134 S141 S144:S145 S153 S157 S160:S164">
    <cfRule type="cellIs" dxfId="0" priority="1" stopIfTrue="1" operator="equal">
      <formula>""""""</formula>
    </cfRule>
  </conditionalFormatting>
  <pageMargins left="0.39370078740157483" right="0.39370078740157483" top="0.39370078740157483" bottom="0.39370078740157483" header="0" footer="0"/>
  <pageSetup scale="43" fitToHeight="0" orientation="landscape" r:id="rId1"/>
  <headerFooter>
    <oddFooter>&amp;RHoja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ICM</vt:lpstr>
      <vt:lpstr>ICM (2)</vt:lpstr>
      <vt:lpstr>ICM!Área_de_impresión</vt:lpstr>
      <vt:lpstr>'ICM (2)'!Área_de_impresión</vt:lpstr>
      <vt:lpstr>ICM!Títulos_a_imprimir</vt:lpstr>
      <vt:lpstr>'ICM (2)'!Títulos_a_imprimir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perla padila</cp:lastModifiedBy>
  <cp:lastPrinted>2021-10-18T15:40:20Z</cp:lastPrinted>
  <dcterms:created xsi:type="dcterms:W3CDTF">2021-03-03T04:34:40Z</dcterms:created>
  <dcterms:modified xsi:type="dcterms:W3CDTF">2023-09-14T17:37:03Z</dcterms:modified>
</cp:coreProperties>
</file>